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2"/>
  </bookViews>
  <sheets>
    <sheet name="Cover" sheetId="1" r:id="rId1"/>
    <sheet name="Open Position" sheetId="2" r:id="rId2"/>
    <sheet name="Trade History" sheetId="13" r:id="rId3"/>
    <sheet name="Asset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7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U1" i="20" l="1"/>
  <c r="T1" i="20"/>
  <c r="S1" i="20"/>
  <c r="R1" i="20"/>
  <c r="O1" i="20"/>
  <c r="Q1" i="20"/>
  <c r="J1" i="20"/>
  <c r="I1" i="20"/>
  <c r="D1" i="20"/>
  <c r="H1" i="20"/>
  <c r="W1" i="20"/>
  <c r="W4" i="20"/>
  <c r="W5" i="20"/>
  <c r="W6" i="20"/>
  <c r="W7" i="20"/>
  <c r="W3" i="20"/>
  <c r="C6" i="15"/>
  <c r="C7" i="15" s="1"/>
  <c r="C4" i="15"/>
  <c r="C3" i="20" s="1"/>
  <c r="C4" i="20" s="1"/>
  <c r="C5" i="20" s="1"/>
  <c r="C6" i="20" s="1"/>
  <c r="C7" i="20" s="1"/>
  <c r="V6" i="20"/>
  <c r="M6" i="20"/>
  <c r="L6" i="20"/>
  <c r="K6" i="20"/>
  <c r="J17" i="2"/>
  <c r="J16" i="2"/>
  <c r="C16" i="2"/>
  <c r="K1" i="20" l="1"/>
  <c r="V6" i="13"/>
  <c r="O2" i="2"/>
  <c r="M2" i="2"/>
  <c r="J15" i="2"/>
  <c r="J14" i="2"/>
  <c r="C14" i="2"/>
  <c r="V7" i="20" l="1"/>
  <c r="M7" i="20"/>
  <c r="L7" i="20"/>
  <c r="K7" i="20"/>
  <c r="J13" i="2" l="1"/>
  <c r="J12" i="2"/>
  <c r="C12" i="2"/>
  <c r="J11" i="2" l="1"/>
  <c r="J10" i="2"/>
  <c r="C10" i="2"/>
  <c r="J9" i="2" l="1"/>
  <c r="J8" i="2"/>
  <c r="C8" i="2"/>
  <c r="J7" i="2" l="1"/>
  <c r="J6" i="2"/>
  <c r="C6" i="2"/>
  <c r="J5" i="2"/>
  <c r="J4" i="2"/>
  <c r="C4" i="2"/>
  <c r="AC46" i="13" l="1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P7" i="13"/>
  <c r="AB6" i="13"/>
  <c r="AA6" i="13"/>
  <c r="P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V1" i="20" l="1"/>
  <c r="R6" i="13"/>
  <c r="R2" i="13" s="1"/>
  <c r="E4" i="20"/>
  <c r="U16" i="2"/>
  <c r="V16" i="2" s="1"/>
  <c r="N16" i="2" s="1"/>
  <c r="P16" i="2" s="1"/>
  <c r="U12" i="2"/>
  <c r="V12" i="2" s="1"/>
  <c r="N13" i="2" s="1"/>
  <c r="P13" i="2" s="1"/>
  <c r="Q13" i="2" s="1"/>
  <c r="U14" i="2"/>
  <c r="V14" i="2" s="1"/>
  <c r="Q6" i="13"/>
  <c r="U8" i="2"/>
  <c r="V8" i="2" s="1"/>
  <c r="N8" i="2" s="1"/>
  <c r="P8" i="2" s="1"/>
  <c r="Q8" i="2" s="1"/>
  <c r="U10" i="2"/>
  <c r="V10" i="2" s="1"/>
  <c r="U4" i="2"/>
  <c r="V4" i="2" s="1"/>
  <c r="N4" i="2" s="1"/>
  <c r="U6" i="2"/>
  <c r="V6" i="2" s="1"/>
  <c r="P4" i="20"/>
  <c r="R36" i="13"/>
  <c r="N17" i="2" l="1"/>
  <c r="P17" i="2" s="1"/>
  <c r="Q17" i="2" s="1"/>
  <c r="S6" i="13"/>
  <c r="AC6" i="13"/>
  <c r="E6" i="20"/>
  <c r="P6" i="20"/>
  <c r="Q16" i="2"/>
  <c r="P4" i="2"/>
  <c r="Q4" i="2" s="1"/>
  <c r="N12" i="2"/>
  <c r="P12" i="2" s="1"/>
  <c r="Q12" i="2" s="1"/>
  <c r="N15" i="2"/>
  <c r="P15" i="2" s="1"/>
  <c r="Q15" i="2" s="1"/>
  <c r="N14" i="2"/>
  <c r="P14" i="2" s="1"/>
  <c r="Q14" i="2" s="1"/>
  <c r="P7" i="20"/>
  <c r="E7" i="20"/>
  <c r="E5" i="20"/>
  <c r="N9" i="2"/>
  <c r="P9" i="2" s="1"/>
  <c r="Q9" i="2" s="1"/>
  <c r="N11" i="2"/>
  <c r="P11" i="2" s="1"/>
  <c r="Q11" i="2" s="1"/>
  <c r="N10" i="2"/>
  <c r="P10" i="2" s="1"/>
  <c r="Q10" i="2" s="1"/>
  <c r="N5" i="2"/>
  <c r="P5" i="2" s="1"/>
  <c r="Q5" i="2" s="1"/>
  <c r="N6" i="2"/>
  <c r="P6" i="2" s="1"/>
  <c r="Q6" i="2" s="1"/>
  <c r="N7" i="2"/>
  <c r="P7" i="2" s="1"/>
  <c r="Q7" i="2" s="1"/>
  <c r="P5" i="20"/>
  <c r="S36" i="13"/>
  <c r="R16" i="2" l="1"/>
  <c r="S16" i="2" s="1"/>
  <c r="E1" i="20"/>
  <c r="P1" i="20"/>
  <c r="N2" i="2"/>
  <c r="R12" i="2"/>
  <c r="S12" i="2" s="1"/>
  <c r="R14" i="2"/>
  <c r="S14" i="2" s="1"/>
  <c r="R8" i="2"/>
  <c r="S8" i="2" s="1"/>
  <c r="R10" i="2"/>
  <c r="S10" i="2" s="1"/>
  <c r="R4" i="2"/>
  <c r="S4" i="2" s="1"/>
  <c r="R6" i="2"/>
  <c r="S6" i="2" s="1"/>
  <c r="S2" i="2" l="1"/>
  <c r="R2" i="2"/>
</calcChain>
</file>

<file path=xl/sharedStrings.xml><?xml version="1.0" encoding="utf-8"?>
<sst xmlns="http://schemas.openxmlformats.org/spreadsheetml/2006/main" count="15299" uniqueCount="2749">
  <si>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</si>
  <si>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</si>
  <si>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</si>
  <si>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</si>
  <si>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</si>
  <si>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</si>
  <si>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</si>
  <si>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</si>
  <si>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</si>
  <si>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</si>
  <si>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</si>
  <si>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</si>
  <si>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</si>
  <si>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</si>
  <si>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</si>
  <si>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</si>
  <si>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</si>
  <si>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</si>
  <si>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</si>
  <si>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</si>
  <si>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</si>
  <si>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</si>
  <si>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</si>
  <si>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</si>
  <si>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</si>
  <si>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</si>
  <si>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</si>
  <si>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</si>
  <si>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</si>
  <si>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</si>
  <si>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</si>
  <si>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</si>
  <si>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</si>
  <si>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</si>
  <si>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</si>
  <si>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</si>
  <si>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</si>
  <si>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</si>
  <si>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</si>
  <si>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</si>
  <si>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</si>
  <si>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</si>
  <si>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</si>
  <si>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</si>
  <si>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</si>
  <si>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</si>
  <si>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</si>
  <si>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</si>
  <si>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</si>
  <si>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</si>
  <si>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</si>
  <si>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</si>
  <si>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</si>
  <si>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</si>
  <si>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</si>
  <si>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</si>
  <si>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</si>
  <si>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</si>
  <si>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</si>
  <si>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</si>
  <si>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</si>
  <si>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</si>
  <si>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</si>
  <si>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</si>
  <si>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</si>
  <si>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</si>
  <si>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</si>
  <si>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</si>
  <si>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</si>
  <si>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</si>
  <si>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</si>
  <si>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</si>
  <si>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</si>
  <si>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</si>
  <si>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</si>
  <si>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</si>
  <si>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</si>
  <si>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</si>
  <si>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</si>
  <si>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</si>
  <si>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</si>
  <si>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</si>
  <si>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</si>
  <si>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</si>
  <si>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</si>
  <si>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</si>
  <si>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</si>
  <si>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</si>
  <si>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</si>
  <si>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</si>
  <si>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</si>
  <si>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</si>
  <si>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</si>
  <si>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</si>
  <si>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</si>
  <si>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</si>
  <si>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</si>
  <si>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</si>
  <si>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</si>
  <si>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</si>
  <si>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</si>
  <si>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</si>
  <si>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</si>
  <si>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</si>
  <si>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</si>
  <si>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</si>
  <si>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</si>
  <si>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</si>
  <si>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</si>
  <si>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</si>
  <si>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</si>
  <si>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</si>
  <si>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</si>
  <si>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</si>
  <si>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</si>
  <si>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</si>
  <si>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</si>
  <si>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</si>
  <si>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</si>
  <si>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</si>
  <si>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</si>
  <si>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</si>
  <si>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</si>
  <si>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</si>
  <si>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</si>
  <si>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</si>
  <si>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</si>
  <si>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</si>
  <si>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</si>
  <si>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</si>
  <si>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</si>
  <si>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</si>
  <si>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</si>
  <si>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</si>
  <si>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</si>
  <si>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</si>
  <si>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</si>
  <si>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</si>
  <si>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</si>
  <si>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</si>
  <si>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</si>
  <si>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</si>
  <si>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</si>
  <si>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</si>
  <si>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</si>
  <si>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</si>
  <si>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</si>
  <si>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</si>
  <si>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</si>
  <si>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</si>
  <si>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</si>
  <si>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</si>
  <si>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</si>
  <si>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</si>
  <si>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</si>
  <si>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</si>
  <si>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</si>
  <si>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</si>
  <si>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</si>
  <si>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</si>
  <si>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</si>
  <si>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</si>
  <si>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</si>
  <si>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</si>
  <si>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</si>
  <si>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</si>
  <si>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</si>
  <si>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</si>
  <si>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</si>
  <si>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</si>
  <si>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</si>
  <si>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</si>
  <si>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</si>
  <si>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</si>
  <si>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</si>
  <si>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</si>
  <si>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</si>
  <si>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</si>
  <si>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</si>
  <si>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</si>
  <si>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</si>
  <si>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</si>
  <si>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</si>
  <si>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</si>
  <si>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</si>
  <si>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</si>
  <si>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</si>
  <si>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</si>
  <si>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</si>
  <si>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</si>
  <si>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</si>
  <si>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</si>
  <si>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</si>
  <si>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</si>
  <si>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</si>
  <si>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</si>
  <si>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</si>
  <si>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</si>
  <si>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</si>
  <si>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</si>
  <si>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</si>
  <si>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</si>
  <si>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</si>
  <si>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</si>
  <si>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</si>
  <si>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</si>
  <si>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</si>
  <si>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</si>
  <si>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</si>
  <si>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</si>
  <si>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</si>
  <si>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</si>
  <si>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</si>
  <si>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</si>
  <si>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</si>
  <si>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</si>
  <si>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</si>
  <si>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</si>
  <si>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</si>
  <si>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</si>
  <si>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</si>
  <si>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</si>
  <si>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</si>
  <si>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</si>
  <si>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</si>
  <si>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</si>
  <si>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</si>
  <si>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</si>
  <si>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</si>
  <si>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</si>
  <si>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</si>
  <si>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</si>
  <si>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</si>
  <si>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</si>
  <si>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</si>
  <si>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</si>
  <si>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</si>
  <si>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</si>
  <si>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</si>
  <si>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</si>
  <si>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</si>
  <si>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</si>
  <si>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</si>
  <si>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</si>
  <si>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</si>
  <si>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</si>
  <si>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</si>
  <si>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</si>
  <si>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</si>
  <si>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</si>
  <si>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</si>
  <si>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</si>
  <si>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</si>
  <si>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</si>
  <si>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</si>
  <si>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</si>
  <si>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</si>
  <si>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</si>
  <si>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</si>
  <si>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</si>
  <si>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</si>
  <si>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</si>
  <si>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</si>
  <si>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</si>
  <si>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</si>
  <si>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</si>
  <si>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</si>
  <si>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</si>
  <si>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</si>
  <si>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</si>
  <si>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</si>
  <si>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</si>
  <si>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</si>
  <si>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</si>
  <si>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</si>
  <si>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</si>
  <si>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</si>
  <si>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</si>
  <si>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</si>
  <si>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</si>
  <si>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</si>
  <si>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</si>
  <si>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</si>
  <si>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</si>
  <si>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</si>
  <si>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</si>
  <si>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</si>
  <si>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</si>
  <si>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</si>
  <si>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</si>
  <si>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</si>
  <si>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</si>
  <si>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</si>
  <si>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</si>
  <si>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</si>
  <si>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</si>
  <si>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</si>
  <si>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</si>
  <si>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</si>
  <si>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</si>
  <si>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</si>
  <si>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</si>
  <si>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</si>
  <si>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</si>
  <si>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</si>
  <si>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</si>
  <si>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</si>
  <si>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</si>
  <si>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</si>
  <si>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</si>
  <si>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</si>
  <si>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</si>
  <si>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</si>
  <si>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</si>
  <si>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</si>
  <si>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</si>
  <si>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</si>
  <si>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</si>
  <si>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</si>
  <si>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</si>
  <si>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</si>
  <si>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</si>
  <si>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</si>
  <si>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</si>
  <si>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</si>
  <si>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</si>
  <si>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</si>
  <si>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</si>
  <si>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</si>
  <si>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</si>
  <si>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</si>
  <si>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</si>
  <si>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</si>
  <si>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</si>
  <si>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</si>
  <si>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</si>
  <si>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</si>
  <si>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</si>
  <si>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>" 10</t>
  </si>
  <si>
    <t xml:space="preserve"> 日食品</t>
  </si>
  <si>
    <t xml:space="preserve"> テクマトリックス</t>
  </si>
  <si>
    <t xml:space="preserve"> ジーダット</t>
  </si>
  <si>
    <t xml:space="preserve"> 非鉄金属</t>
  </si>
  <si>
    <t xml:space="preserve"> 豊田合</t>
  </si>
  <si>
    <t xml:space="preserve"> 日本MDM</t>
  </si>
  <si>
    <t xml:space="preserve"> ダイビル</t>
  </si>
  <si>
    <t xml:space="preserve"> サーティワン</t>
  </si>
  <si>
    <t xml:space="preserve"> 不動テトラ</t>
  </si>
  <si>
    <t xml:space="preserve"> オンコリス</t>
  </si>
  <si>
    <t xml:space="preserve"> ガーラ</t>
  </si>
  <si>
    <t xml:space="preserve"> スズデン</t>
  </si>
  <si>
    <t xml:space="preserve"> 福証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</si>
  <si>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</si>
  <si>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</si>
  <si>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</si>
  <si>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</si>
  <si>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</si>
  <si>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>" 13</t>
  </si>
  <si>
    <t xml:space="preserve"> ＳＩＨＤ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</si>
  <si>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</si>
  <si>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</si>
  <si>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</si>
  <si>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</si>
  <si>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</si>
  <si>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</si>
  <si>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</si>
  <si>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</si>
  <si>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日本電技</t>
  </si>
  <si>
    <t xml:space="preserve"> 九電工</t>
  </si>
  <si>
    <t xml:space="preserve"> ありがと</t>
  </si>
  <si>
    <t xml:space="preserve"> ＺＨＤ</t>
  </si>
  <si>
    <t>" 21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</si>
  <si>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</si>
  <si>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</si>
  <si>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</si>
  <si>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</si>
  <si>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銀行業</t>
  </si>
  <si>
    <t xml:space="preserve"> 空運業</t>
  </si>
  <si>
    <t xml:space="preserve"> 電気・ガス業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</si>
  <si>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</si>
  <si>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</si>
  <si>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</si>
  <si>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</si>
  <si>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</si>
  <si>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</si>
  <si>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</si>
  <si>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</si>
  <si>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</si>
  <si>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</si>
  <si>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</si>
  <si>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</si>
  <si>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</si>
  <si>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</si>
  <si>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</si>
  <si>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</si>
  <si>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</si>
  <si>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</si>
  <si>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</si>
  <si>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ユーピーアール</t>
  </si>
  <si>
    <t xml:space="preserve"> ダイコー通</t>
  </si>
  <si>
    <t xml:space="preserve"> 中外炉</t>
  </si>
  <si>
    <t xml:space="preserve"> 甜菜糖</t>
  </si>
  <si>
    <t xml:space="preserve"> サニーサイド</t>
  </si>
  <si>
    <t xml:space="preserve"> プロパティA</t>
  </si>
  <si>
    <t xml:space="preserve"> アグレ都市</t>
  </si>
  <si>
    <t xml:space="preserve"> 田中化研</t>
  </si>
  <si>
    <t xml:space="preserve"> PBシステムズ</t>
  </si>
  <si>
    <t xml:space="preserve"> 三星ベ</t>
  </si>
  <si>
    <t xml:space="preserve"> ゴム製品</t>
  </si>
  <si>
    <t xml:space="preserve"> 洋刃物</t>
  </si>
  <si>
    <t xml:space="preserve"> 日信工業</t>
  </si>
  <si>
    <t xml:space="preserve"> アイシン精</t>
  </si>
  <si>
    <t>" 12</t>
  </si>
  <si>
    <t xml:space="preserve"> 尾家産業</t>
  </si>
  <si>
    <t xml:space="preserve"> プラッツ</t>
  </si>
  <si>
    <t xml:space="preserve"> 三京化</t>
  </si>
  <si>
    <t xml:space="preserve"> 上　組</t>
  </si>
  <si>
    <t xml:space="preserve"> 倉庫運輸関連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</si>
  <si>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</si>
  <si>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</si>
  <si>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</si>
  <si>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</si>
  <si>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</si>
  <si>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</si>
  <si>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</si>
  <si>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</si>
  <si>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</si>
  <si>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</si>
  <si>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Abalance</t>
  </si>
  <si>
    <t xml:space="preserve"> 阿波製紙</t>
  </si>
  <si>
    <t xml:space="preserve"> シンクロフード</t>
  </si>
  <si>
    <t xml:space="preserve"> ダイキアクシス</t>
  </si>
  <si>
    <t xml:space="preserve"> 恵　和</t>
  </si>
  <si>
    <t xml:space="preserve"> カオナビ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</si>
  <si>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</si>
  <si>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</si>
  <si>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</si>
  <si>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</si>
  <si>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</si>
  <si>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</si>
  <si>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</si>
  <si>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</si>
  <si>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</si>
  <si>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</si>
  <si>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高見サイ</t>
  </si>
  <si>
    <t xml:space="preserve"> デンヨー</t>
  </si>
  <si>
    <t xml:space="preserve"> HPCシステムス</t>
  </si>
  <si>
    <t xml:space="preserve"> 伊豆ＳＲ</t>
  </si>
  <si>
    <t xml:space="preserve"> ブランディン</t>
  </si>
  <si>
    <t xml:space="preserve"> インテＭ</t>
  </si>
  <si>
    <t xml:space="preserve"> レオクラン</t>
  </si>
  <si>
    <t xml:space="preserve"> アミファ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</si>
  <si>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</si>
  <si>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</si>
  <si>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</si>
  <si>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</si>
  <si>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</si>
  <si>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</si>
  <si>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</si>
  <si>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</si>
  <si>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</si>
  <si>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</si>
  <si>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</si>
  <si>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</si>
  <si>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</si>
  <si>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</si>
  <si>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</si>
  <si>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</si>
  <si>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</si>
  <si>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</si>
  <si>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</si>
  <si>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野村不動産ホールディングス</t>
  </si>
  <si>
    <t xml:space="preserve"> レーザーテク</t>
  </si>
  <si>
    <t xml:space="preserve"> 社宅Ｓ</t>
  </si>
  <si>
    <t xml:space="preserve"> Ｊ　Ｔ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</si>
  <si>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</si>
  <si>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</si>
  <si>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</si>
  <si>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</si>
  <si>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</si>
  <si>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</si>
  <si>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</si>
  <si>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</si>
  <si>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</si>
  <si>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</si>
  <si>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</si>
  <si>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</si>
  <si>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</si>
  <si>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</si>
  <si>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</si>
  <si>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</si>
  <si>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</si>
  <si>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</si>
  <si>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</si>
  <si>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</si>
  <si>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</si>
  <si>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</si>
  <si>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</si>
  <si>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</si>
  <si>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</si>
  <si>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</si>
  <si>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</si>
  <si>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12:00</t>
  </si>
  <si>
    <t xml:space="preserve"> 14:00</t>
  </si>
  <si>
    <t xml:space="preserve"> ファンデリー</t>
  </si>
  <si>
    <t xml:space="preserve"> テクノスJPN</t>
  </si>
  <si>
    <t xml:space="preserve"> ＴＯＴＯ</t>
  </si>
  <si>
    <t xml:space="preserve"> ニチレイ</t>
  </si>
  <si>
    <t xml:space="preserve"> ロードスター</t>
  </si>
  <si>
    <t xml:space="preserve"> 鉄鋼</t>
  </si>
  <si>
    <t xml:space="preserve"> ヴィンクス</t>
  </si>
  <si>
    <t xml:space="preserve"> フォーライフ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</si>
  <si>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</si>
  <si>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</si>
  <si>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</si>
  <si>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</si>
  <si>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</si>
  <si>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</si>
  <si>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</si>
  <si>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さくら</t>
  </si>
  <si>
    <t xml:space="preserve"> 西川計測</t>
  </si>
  <si>
    <t xml:space="preserve"> 技研製</t>
  </si>
  <si>
    <t xml:space="preserve"> あらた</t>
  </si>
  <si>
    <t xml:space="preserve"> 焼津水</t>
  </si>
  <si>
    <t xml:space="preserve"> ソトー</t>
  </si>
  <si>
    <t xml:space="preserve"> ネットイヤー</t>
  </si>
  <si>
    <t xml:space="preserve"> 関門海</t>
  </si>
  <si>
    <t xml:space="preserve"> ＤＭＰ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</si>
  <si>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</si>
  <si>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</si>
  <si>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</si>
  <si>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</si>
  <si>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</si>
  <si>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</si>
  <si>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</si>
  <si>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</si>
  <si>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</si>
  <si>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</si>
  <si>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</si>
  <si>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</si>
  <si>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</si>
  <si>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</si>
  <si>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</si>
  <si>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</si>
  <si>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</si>
  <si>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</si>
  <si>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</si>
  <si>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</si>
  <si>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</si>
  <si>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</si>
  <si>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</si>
  <si>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</si>
  <si>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</si>
  <si>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</si>
  <si>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</si>
  <si>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</si>
  <si>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</si>
  <si>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</si>
  <si>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</si>
  <si>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</si>
  <si>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</si>
  <si>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</si>
  <si>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</si>
  <si>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</si>
  <si>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</si>
  <si>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</si>
  <si>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</si>
  <si>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</si>
  <si>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</si>
  <si>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</si>
  <si>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</si>
  <si>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</si>
  <si>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</si>
  <si>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</si>
  <si>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</si>
  <si>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</si>
  <si>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</si>
  <si>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</si>
  <si>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</si>
  <si>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</si>
  <si>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</si>
  <si>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</si>
  <si>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</si>
  <si>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</si>
  <si>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</si>
  <si>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</si>
  <si>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サンドラッグ</t>
  </si>
  <si>
    <t>日清オイリオグループ</t>
  </si>
  <si>
    <t>テクノプロ・ホールディングス</t>
  </si>
  <si>
    <t>スカパーＪＳＡＴホールディングス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</si>
  <si>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</si>
  <si>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</si>
  <si>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</si>
  <si>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</si>
  <si>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</si>
  <si>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</si>
  <si>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</si>
  <si>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</si>
  <si>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</si>
  <si>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</si>
  <si>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</si>
  <si>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</si>
  <si>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</si>
  <si>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</si>
  <si>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</si>
  <si>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</si>
  <si>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</si>
  <si>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</si>
  <si>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</si>
  <si>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</si>
  <si>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</si>
  <si>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</si>
  <si>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</si>
  <si>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</si>
  <si>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</si>
  <si>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</si>
  <si>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</si>
  <si>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</si>
  <si>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</si>
  <si>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</si>
  <si>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</si>
  <si>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</si>
  <si>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</si>
  <si>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</si>
  <si>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六甲バター</t>
  </si>
  <si>
    <t>日本ハム</t>
  </si>
  <si>
    <t>柿安本店</t>
  </si>
  <si>
    <t>学情</t>
  </si>
  <si>
    <t>カカクコム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</si>
  <si>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</si>
  <si>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</si>
  <si>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</si>
  <si>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</si>
  <si>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</si>
  <si>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</si>
  <si>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</si>
  <si>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</si>
  <si>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</si>
  <si>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</si>
  <si>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</si>
  <si>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</si>
  <si>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</si>
  <si>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</si>
  <si>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東洋水産</t>
  </si>
  <si>
    <t>イートアンド</t>
  </si>
  <si>
    <t>ヨシムラ・フード・ホールディングス</t>
  </si>
  <si>
    <t>日清食品ホールディングス</t>
  </si>
  <si>
    <t>フジッコ</t>
  </si>
  <si>
    <t>ロック・フィールド</t>
  </si>
  <si>
    <t>なとり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</si>
  <si>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</si>
  <si>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</si>
  <si>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</si>
  <si>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</si>
  <si>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</si>
  <si>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</si>
  <si>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</si>
  <si>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</si>
  <si>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</si>
  <si>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</si>
  <si>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</si>
  <si>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</si>
  <si>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</si>
  <si>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</si>
  <si>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</si>
  <si>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</si>
  <si>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</si>
  <si>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</si>
  <si>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ダイドーリミテッド</t>
  </si>
  <si>
    <t>ユナイテッド・スーパーマーケット・ホールディングス</t>
  </si>
  <si>
    <t>ＴＨＥグローバル社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</si>
  <si>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</si>
  <si>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</si>
  <si>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</si>
  <si>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</si>
  <si>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</si>
  <si>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</si>
  <si>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</si>
  <si>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</si>
  <si>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</si>
  <si>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ハウスドゥ</t>
  </si>
  <si>
    <t>アツギ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</si>
  <si>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</si>
  <si>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</si>
  <si>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</si>
  <si>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</si>
  <si>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</si>
  <si>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</si>
  <si>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</si>
  <si>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</si>
  <si>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</si>
  <si>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</si>
  <si>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</si>
  <si>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</si>
  <si>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</si>
  <si>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</si>
  <si>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</si>
  <si>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</si>
  <si>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</si>
  <si>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</si>
  <si>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</si>
  <si>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</si>
  <si>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</si>
  <si>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</si>
  <si>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</si>
  <si>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</si>
  <si>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</si>
  <si>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</si>
  <si>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</si>
  <si>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</si>
  <si>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</si>
  <si>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</si>
  <si>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ぴあ</t>
  </si>
  <si>
    <t>ソースネクスト</t>
  </si>
  <si>
    <t>第一工業製薬</t>
  </si>
  <si>
    <t>アステラス製薬</t>
  </si>
  <si>
    <t>科研製薬</t>
  </si>
  <si>
    <t>小野薬品工業</t>
  </si>
  <si>
    <t>扶桑薬品工業</t>
  </si>
  <si>
    <t>テルモ</t>
  </si>
  <si>
    <t>キッセイ薬品工業</t>
  </si>
  <si>
    <t>沢井製薬</t>
  </si>
  <si>
    <t>大幸薬品</t>
  </si>
  <si>
    <t>日本ペイントホールディングス</t>
  </si>
  <si>
    <t>ダスキン</t>
  </si>
  <si>
    <t>明光ネットワークジャパン</t>
  </si>
  <si>
    <t>ファルコホールディングス</t>
  </si>
  <si>
    <t>ワタベウェディング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</si>
  <si>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</si>
  <si>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</si>
  <si>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</si>
  <si>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</si>
  <si>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</si>
  <si>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</si>
  <si>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</si>
  <si>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</si>
  <si>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</si>
  <si>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</si>
  <si>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</si>
  <si>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</si>
  <si>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ＪＣＵ</t>
  </si>
  <si>
    <t>アース製薬</t>
  </si>
  <si>
    <t>日本農薬</t>
  </si>
  <si>
    <t>ＭＯＲＥＳＣＯ</t>
  </si>
  <si>
    <t>フコク</t>
  </si>
  <si>
    <t>ニッタ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</si>
  <si>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</si>
  <si>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</si>
  <si>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</si>
  <si>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</si>
  <si>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</si>
  <si>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</si>
  <si>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</si>
  <si>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</si>
  <si>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</si>
  <si>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</si>
  <si>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</si>
  <si>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</si>
  <si>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</si>
  <si>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</si>
  <si>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</si>
  <si>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</si>
  <si>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</si>
  <si>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</si>
  <si>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</si>
  <si>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</si>
  <si>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</si>
  <si>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</si>
  <si>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</si>
  <si>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Ｇｕｎｏｓｙ</t>
  </si>
  <si>
    <t>デザインワン・ジャパン</t>
  </si>
  <si>
    <t>リブセンス</t>
  </si>
  <si>
    <t>ジャパンマテリアル</t>
  </si>
  <si>
    <t>ベクトル</t>
  </si>
  <si>
    <t>エスクロー・エージェント・ジャパン</t>
  </si>
  <si>
    <t>エラン</t>
  </si>
  <si>
    <t>ツガミ</t>
  </si>
  <si>
    <t>ソディック</t>
  </si>
  <si>
    <t>ディスコ</t>
  </si>
  <si>
    <t>日東工器</t>
  </si>
  <si>
    <t>日進工具</t>
  </si>
  <si>
    <t>アトラエ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</si>
  <si>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</si>
  <si>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</si>
  <si>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</si>
  <si>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</si>
  <si>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</si>
  <si>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</si>
  <si>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ペガサスミシン製造</t>
  </si>
  <si>
    <t>ＳＭＣ</t>
  </si>
  <si>
    <t>丸山製作所</t>
  </si>
  <si>
    <t>タカキタ</t>
  </si>
  <si>
    <t>東洋エンジニアリング</t>
  </si>
  <si>
    <t>小森コーポレーション</t>
  </si>
  <si>
    <t>荏原製作所</t>
  </si>
  <si>
    <t>石井鐵工所</t>
  </si>
  <si>
    <t>酉島製作所</t>
  </si>
  <si>
    <t>アネスト岩田</t>
  </si>
  <si>
    <t>ＣＫＤ</t>
  </si>
  <si>
    <t>平和</t>
  </si>
  <si>
    <t>オーイズミ</t>
  </si>
  <si>
    <t>マックス</t>
  </si>
  <si>
    <t>ＴＰＲ</t>
  </si>
  <si>
    <t>日本ピラー工業</t>
  </si>
  <si>
    <t>東洋電機製造</t>
  </si>
  <si>
    <t>明電舎</t>
  </si>
  <si>
    <t>アイモバイル</t>
  </si>
  <si>
    <t>マキタ</t>
  </si>
  <si>
    <t>ダイヘン</t>
  </si>
  <si>
    <t>第一精工</t>
  </si>
  <si>
    <t>日新電機</t>
  </si>
  <si>
    <t>オムロン</t>
  </si>
  <si>
    <t>ＩＤＥＣ</t>
  </si>
  <si>
    <t>セイコーエプソン</t>
  </si>
  <si>
    <t>星和電機</t>
  </si>
  <si>
    <t>アンリツ</t>
  </si>
  <si>
    <t>帝国通信工業</t>
  </si>
  <si>
    <t>ヒロセ電機</t>
  </si>
  <si>
    <t>スミダコーポレーション</t>
  </si>
  <si>
    <t>リオン</t>
  </si>
  <si>
    <t>船井電機</t>
  </si>
  <si>
    <t>東亜ディーケーケー</t>
  </si>
  <si>
    <t>日本マイクロニクス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</si>
  <si>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</si>
  <si>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</si>
  <si>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</si>
  <si>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</si>
  <si>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</si>
  <si>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</si>
  <si>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</si>
  <si>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</si>
  <si>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</si>
  <si>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</si>
  <si>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</si>
  <si>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</si>
  <si>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</si>
  <si>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</si>
  <si>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</si>
  <si>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</si>
  <si>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</si>
  <si>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ティラド</t>
  </si>
  <si>
    <t>タチエス</t>
  </si>
  <si>
    <t>ＮＯＫ</t>
  </si>
  <si>
    <t>ＴＢＫ</t>
  </si>
  <si>
    <t>ミツバ</t>
  </si>
  <si>
    <t>シマノ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</si>
  <si>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</si>
  <si>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</si>
  <si>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</si>
  <si>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</si>
  <si>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</si>
  <si>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</si>
  <si>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</si>
  <si>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</si>
  <si>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</si>
  <si>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</si>
  <si>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</si>
  <si>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</si>
  <si>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</si>
  <si>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ポプラ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</si>
  <si>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</si>
  <si>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</si>
  <si>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</si>
  <si>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</si>
  <si>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</si>
  <si>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</si>
  <si>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</si>
  <si>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</si>
  <si>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</si>
  <si>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シンシア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</si>
  <si>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</si>
  <si>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</si>
  <si>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</si>
  <si>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</si>
  <si>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</si>
  <si>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</si>
  <si>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</si>
  <si>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凸版印刷</t>
  </si>
  <si>
    <t>光村印刷</t>
  </si>
  <si>
    <t>ツツミ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</si>
  <si>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</si>
  <si>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</si>
  <si>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</si>
  <si>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</si>
  <si>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</si>
  <si>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</si>
  <si>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</si>
  <si>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</si>
  <si>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</si>
  <si>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</si>
  <si>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</si>
  <si>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東京エレクトロン</t>
  </si>
  <si>
    <t>スターゼン</t>
  </si>
  <si>
    <t>セイコーホールディングス</t>
  </si>
  <si>
    <t>第一実業</t>
  </si>
  <si>
    <t>ユアサ商事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</si>
  <si>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</si>
  <si>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</si>
  <si>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</si>
  <si>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</si>
  <si>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</si>
  <si>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</si>
  <si>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</si>
  <si>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</si>
  <si>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</si>
  <si>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</si>
  <si>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</si>
  <si>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</si>
  <si>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</si>
  <si>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</si>
  <si>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</si>
  <si>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</si>
  <si>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</si>
  <si>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</si>
  <si>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</si>
  <si>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</si>
  <si>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</si>
  <si>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</si>
  <si>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</si>
  <si>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</si>
  <si>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</si>
  <si>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</si>
  <si>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</si>
  <si>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</si>
  <si>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</si>
  <si>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</si>
  <si>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</si>
  <si>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</si>
  <si>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</si>
  <si>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</si>
  <si>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</si>
  <si>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</si>
  <si>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</si>
  <si>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</si>
  <si>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</si>
  <si>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</si>
  <si>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</si>
  <si>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</si>
  <si>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</si>
  <si>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</si>
  <si>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</si>
  <si>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</si>
  <si>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</si>
  <si>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</si>
  <si>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</si>
  <si>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</si>
  <si>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</si>
  <si>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</si>
  <si>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</si>
  <si>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</si>
  <si>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沖縄銀行</t>
  </si>
  <si>
    <t>琉球銀行</t>
  </si>
  <si>
    <t>高知銀行</t>
  </si>
  <si>
    <t>東京センチュリー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</si>
  <si>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</si>
  <si>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</si>
  <si>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</si>
  <si>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</si>
  <si>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</si>
  <si>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</si>
  <si>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</si>
  <si>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</si>
  <si>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</si>
  <si>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</si>
  <si>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藍澤證券</t>
  </si>
  <si>
    <t>ＭＳ＆ＡＤインシュアランスグループホールディングス</t>
  </si>
  <si>
    <t>ソニーフィナンシャルホールディングス</t>
  </si>
  <si>
    <t>アドバンスクリエイト</t>
  </si>
  <si>
    <t>平和不動産</t>
  </si>
  <si>
    <t>東京建物</t>
  </si>
  <si>
    <t>日本エスコン</t>
  </si>
  <si>
    <t>ファースト住建</t>
  </si>
  <si>
    <t>穴吹興産</t>
  </si>
  <si>
    <t>東武鉄道</t>
  </si>
  <si>
    <t>京浜急行電鉄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</si>
  <si>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</si>
  <si>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</si>
  <si>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</si>
  <si>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</si>
  <si>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</si>
  <si>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神戸電鉄</t>
  </si>
  <si>
    <t>名古屋鉄道</t>
  </si>
  <si>
    <t>山陽電気鉄道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</si>
  <si>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</si>
  <si>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</si>
  <si>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</si>
  <si>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</si>
  <si>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</si>
  <si>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</si>
  <si>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</si>
  <si>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</si>
  <si>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</si>
  <si>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</si>
  <si>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</si>
  <si>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</si>
  <si>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</si>
  <si>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</si>
  <si>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</si>
  <si>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</si>
  <si>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</si>
  <si>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</si>
  <si>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</si>
  <si>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東邦瓦斯</t>
  </si>
  <si>
    <t>西部瓦斯</t>
  </si>
  <si>
    <t>静岡ガス</t>
  </si>
  <si>
    <t>ナガワ</t>
  </si>
  <si>
    <t>常磐興産</t>
  </si>
  <si>
    <t>メイテック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</si>
  <si>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</si>
  <si>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</si>
  <si>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</si>
  <si>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</si>
  <si>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</si>
  <si>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</si>
  <si>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</si>
  <si>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イエローハット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</si>
  <si>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</si>
  <si>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</si>
  <si>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</si>
  <si>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</si>
  <si>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</si>
  <si>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</si>
  <si>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</si>
  <si>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</si>
  <si>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</si>
  <si>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</si>
  <si>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</si>
  <si>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</si>
  <si>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</si>
  <si>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</si>
  <si>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</si>
  <si>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</si>
  <si>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</si>
  <si>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</si>
  <si>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</si>
  <si>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</si>
  <si>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</si>
  <si>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</si>
  <si>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</si>
  <si>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</si>
  <si>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</si>
  <si>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</si>
  <si>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</si>
  <si>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</si>
  <si>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</si>
  <si>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</si>
  <si>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</si>
  <si>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</si>
  <si>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</si>
  <si>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</si>
  <si>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</si>
  <si>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</si>
  <si>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</si>
  <si>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</si>
  <si>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</si>
  <si>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</si>
  <si>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</si>
  <si>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</si>
  <si>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</si>
  <si>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</si>
  <si>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</si>
  <si>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</si>
  <si>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石油石炭製品</t>
  </si>
  <si>
    <t xml:space="preserve"> シンメンテHD</t>
  </si>
  <si>
    <t xml:space="preserve"> セラク</t>
  </si>
  <si>
    <t xml:space="preserve"> 証券商品先物</t>
  </si>
  <si>
    <t xml:space="preserve"> ステップ</t>
  </si>
  <si>
    <t xml:space="preserve"> キッコーマン</t>
  </si>
  <si>
    <t xml:space="preserve"> 日　油</t>
  </si>
  <si>
    <t xml:space="preserve"> ソフトマックス</t>
  </si>
  <si>
    <t xml:space="preserve"> 13:00</t>
  </si>
  <si>
    <t xml:space="preserve"> ファルテック</t>
  </si>
  <si>
    <t xml:space="preserve"> Iスペース</t>
  </si>
  <si>
    <t xml:space="preserve"> クリエート</t>
  </si>
  <si>
    <t xml:space="preserve"> ピクセル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</si>
  <si>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</si>
  <si>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</si>
  <si>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</si>
  <si>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</si>
  <si>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</si>
  <si>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</si>
  <si>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</si>
  <si>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</si>
  <si>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</si>
  <si>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</si>
  <si>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</si>
  <si>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</si>
  <si>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</si>
  <si>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</si>
  <si>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</si>
  <si>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</si>
  <si>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</si>
  <si>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</si>
  <si>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</si>
  <si>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住友ベ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</si>
  <si>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</si>
  <si>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</si>
  <si>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</si>
  <si>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</si>
  <si>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</si>
  <si>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ALiNK</t>
  </si>
  <si>
    <t>アルフレッサ　ホールディングス</t>
  </si>
  <si>
    <t>Ｈａｍｅｅ</t>
  </si>
  <si>
    <t>シップヘルスケアホールディングス</t>
  </si>
  <si>
    <t>フリービット</t>
  </si>
  <si>
    <t>マイネット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</si>
  <si>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</si>
  <si>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</si>
  <si>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</si>
  <si>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</si>
  <si>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</si>
  <si>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</si>
  <si>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</si>
  <si>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朝日放送グループホールディングス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</si>
  <si>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</si>
  <si>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</si>
  <si>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</si>
  <si>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</si>
  <si>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</si>
  <si>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</si>
  <si>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</si>
  <si>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</si>
  <si>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</si>
  <si>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</si>
  <si>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</si>
  <si>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</si>
  <si>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</si>
  <si>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</si>
  <si>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</si>
  <si>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</si>
  <si>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</si>
  <si>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</si>
  <si>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</si>
  <si>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</si>
  <si>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</si>
  <si>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</si>
  <si>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</si>
  <si>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</si>
  <si>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</si>
  <si>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</si>
  <si>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</si>
  <si>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</si>
  <si>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</si>
  <si>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</si>
  <si>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</si>
  <si>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</si>
  <si>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</si>
  <si>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</si>
  <si>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</si>
  <si>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</si>
  <si>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</si>
  <si>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</si>
  <si>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</si>
  <si>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</si>
  <si>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</si>
  <si>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</si>
  <si>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</si>
  <si>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</si>
  <si>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ツカダ・グローバルホールディング</t>
  </si>
  <si>
    <t>不二電機工業</t>
  </si>
  <si>
    <t>九州フィナンシャルグループ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</si>
  <si>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</si>
  <si>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</si>
  <si>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</si>
  <si>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</si>
  <si>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</si>
  <si>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</si>
  <si>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ＣＯＯＫ</t>
  </si>
  <si>
    <t xml:space="preserve"> ケミプロ</t>
  </si>
  <si>
    <t xml:space="preserve"> 海　帆</t>
  </si>
  <si>
    <t xml:space="preserve"> ハークスレイ</t>
  </si>
  <si>
    <t xml:space="preserve"> 荏原実業</t>
  </si>
  <si>
    <t xml:space="preserve"> アサヒインテック</t>
  </si>
  <si>
    <t xml:space="preserve"> 三洋堂HD</t>
  </si>
  <si>
    <t xml:space="preserve"> 天  馬</t>
  </si>
  <si>
    <t xml:space="preserve"> 藤田観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</si>
  <si>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</si>
  <si>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</si>
  <si>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</si>
  <si>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</si>
  <si>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</si>
  <si>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</si>
  <si>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</si>
  <si>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</si>
  <si>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</si>
  <si>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</si>
  <si>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</si>
  <si>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</si>
  <si>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コタ</t>
  </si>
  <si>
    <t>ピーシーデポコーポレーション</t>
  </si>
  <si>
    <t>アドバンテッジリスクマネジメント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</si>
  <si>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</si>
  <si>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</si>
  <si>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</si>
  <si>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</si>
  <si>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日立化成</t>
  </si>
  <si>
    <t xml:space="preserve"> 16:00</t>
  </si>
  <si>
    <t xml:space="preserve"> 京阪神ビ</t>
  </si>
  <si>
    <t xml:space="preserve"> 東亜DKK</t>
  </si>
  <si>
    <t xml:space="preserve"> 鳥居薬</t>
  </si>
  <si>
    <t xml:space="preserve"> りらいあ</t>
  </si>
  <si>
    <t>" 22</t>
  </si>
  <si>
    <t xml:space="preserve"> 藤  久</t>
  </si>
  <si>
    <t xml:space="preserve"> スプリックス</t>
  </si>
  <si>
    <t xml:space="preserve"> 日華化学</t>
  </si>
  <si>
    <t xml:space="preserve"> ペプチド</t>
  </si>
  <si>
    <t xml:space="preserve"> NISSHA</t>
  </si>
  <si>
    <t xml:space="preserve"> アジア投資</t>
  </si>
  <si>
    <t xml:space="preserve"> C&amp;GSYS</t>
  </si>
  <si>
    <t xml:space="preserve"> 木徳神糧</t>
  </si>
  <si>
    <t xml:space="preserve"> サンワカンパニ</t>
  </si>
  <si>
    <t xml:space="preserve"> サンセイランデ</t>
  </si>
  <si>
    <t xml:space="preserve"> ビーロット</t>
  </si>
  <si>
    <t xml:space="preserve"> ショーケース</t>
  </si>
  <si>
    <t xml:space="preserve"> オークネット</t>
  </si>
  <si>
    <t xml:space="preserve"> タカギセイコー</t>
  </si>
  <si>
    <t xml:space="preserve"> DIシステム</t>
  </si>
  <si>
    <t xml:space="preserve"> 浜ゴム</t>
  </si>
  <si>
    <t xml:space="preserve"> 東洋炭素</t>
  </si>
  <si>
    <t xml:space="preserve"> リクルートHD</t>
  </si>
  <si>
    <t xml:space="preserve"> 東　芝</t>
  </si>
  <si>
    <t xml:space="preserve"> Fringe81</t>
  </si>
  <si>
    <t xml:space="preserve"> サン電子</t>
  </si>
  <si>
    <t xml:space="preserve"> かんぽ</t>
  </si>
  <si>
    <t xml:space="preserve"> シノケンG</t>
  </si>
  <si>
    <t xml:space="preserve"> ジシステム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</si>
  <si>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</si>
  <si>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</si>
  <si>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</si>
  <si>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</si>
  <si>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</si>
  <si>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</si>
  <si>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</si>
  <si>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</si>
  <si>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</si>
  <si>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</si>
  <si>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</si>
  <si>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</si>
  <si>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</si>
  <si>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</si>
  <si>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</si>
  <si>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</si>
  <si>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</si>
  <si>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</si>
  <si>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</si>
  <si>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</si>
  <si>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</si>
  <si>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出光興産</t>
  </si>
  <si>
    <t xml:space="preserve"> ナガオカ</t>
  </si>
  <si>
    <t xml:space="preserve"> 大泉製</t>
  </si>
  <si>
    <t xml:space="preserve"> WDBココ</t>
  </si>
  <si>
    <t xml:space="preserve"> スポーツフィー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</si>
  <si>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</si>
  <si>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</si>
  <si>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</si>
  <si>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</si>
  <si>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</si>
  <si>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</si>
  <si>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</si>
  <si>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</si>
  <si>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</si>
  <si>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</si>
  <si>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</si>
  <si>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片倉コープアグリ</t>
  </si>
  <si>
    <t>山田コンサルティンググループ</t>
  </si>
  <si>
    <t>ＬＩＴＡＬＩＣＯ</t>
  </si>
  <si>
    <t>ＧａｍｅＷｉｔｈ</t>
  </si>
  <si>
    <t>澤藤電機</t>
  </si>
  <si>
    <t>スズキ</t>
  </si>
  <si>
    <t>ハークスレイ</t>
  </si>
  <si>
    <t>粧美堂</t>
  </si>
  <si>
    <t>リンテック</t>
  </si>
  <si>
    <t>ナカバヤシ</t>
  </si>
  <si>
    <t>岩井コスモホールディングス</t>
  </si>
  <si>
    <t>レオパレス２１</t>
  </si>
  <si>
    <t>ＡＶＡＮＴＩＡ</t>
  </si>
  <si>
    <t xml:space="preserve"> 11:00</t>
  </si>
  <si>
    <t xml:space="preserve"> 17:00</t>
  </si>
  <si>
    <t xml:space="preserve"> 海運業</t>
  </si>
  <si>
    <t xml:space="preserve"> 指月電</t>
  </si>
  <si>
    <t xml:space="preserve"> 大正薬HD</t>
  </si>
  <si>
    <t xml:space="preserve"> 18:00</t>
  </si>
  <si>
    <t xml:space="preserve"> コメ兵</t>
  </si>
  <si>
    <t xml:space="preserve"> コクヨ</t>
  </si>
  <si>
    <t xml:space="preserve"> 極楽湯HD</t>
  </si>
  <si>
    <t xml:space="preserve"> 三光ＭＦ</t>
  </si>
  <si>
    <t xml:space="preserve"> クラウドワクス</t>
  </si>
  <si>
    <t xml:space="preserve"> フジマック</t>
  </si>
  <si>
    <t xml:space="preserve"> 日基礎</t>
  </si>
  <si>
    <t xml:space="preserve"> TOYOTIRE</t>
  </si>
  <si>
    <t xml:space="preserve"> ダイヤHD</t>
  </si>
  <si>
    <t xml:space="preserve"> トミタ</t>
  </si>
  <si>
    <t xml:space="preserve"> 太陽工機</t>
  </si>
  <si>
    <t xml:space="preserve"> 光通信</t>
  </si>
  <si>
    <t xml:space="preserve"> ADEKA</t>
  </si>
  <si>
    <t xml:space="preserve"> 大塚ＨＤ</t>
  </si>
  <si>
    <t xml:space="preserve"> 旭コンクリ</t>
  </si>
  <si>
    <t xml:space="preserve"> バリューHR</t>
  </si>
  <si>
    <t xml:space="preserve"> スマートバリュ</t>
  </si>
  <si>
    <t xml:space="preserve"> ヤマウラ</t>
  </si>
  <si>
    <t xml:space="preserve"> サンユ建</t>
  </si>
  <si>
    <t xml:space="preserve"> ノムラシステム</t>
  </si>
  <si>
    <t xml:space="preserve"> ラサ工</t>
  </si>
  <si>
    <t xml:space="preserve"> DELTA-P</t>
  </si>
  <si>
    <t xml:space="preserve"> ニチリン</t>
  </si>
  <si>
    <t xml:space="preserve"> 日ヒューム</t>
  </si>
  <si>
    <t xml:space="preserve"> 小田原</t>
  </si>
  <si>
    <t xml:space="preserve"> 宮越ＨＤ</t>
  </si>
  <si>
    <t xml:space="preserve"> 抵抗器</t>
  </si>
  <si>
    <t xml:space="preserve"> 菊水化</t>
  </si>
  <si>
    <t xml:space="preserve"> 東ソワール</t>
  </si>
  <si>
    <t xml:space="preserve"> 東　映</t>
  </si>
  <si>
    <t xml:space="preserve"> 技研ＨＤ</t>
  </si>
  <si>
    <t xml:space="preserve"> 第一カッター</t>
  </si>
  <si>
    <t xml:space="preserve"> 常磐開発</t>
  </si>
  <si>
    <t xml:space="preserve"> アジアGTHD</t>
  </si>
  <si>
    <t xml:space="preserve"> ビルト工</t>
  </si>
  <si>
    <t xml:space="preserve"> ＪＡＣＲ</t>
  </si>
  <si>
    <t xml:space="preserve"> ビーネックスG</t>
  </si>
  <si>
    <t xml:space="preserve"> ＧＣＡ</t>
  </si>
  <si>
    <t xml:space="preserve"> アミタHD</t>
  </si>
  <si>
    <t xml:space="preserve"> グリコ</t>
  </si>
  <si>
    <t xml:space="preserve"> 山崎パン</t>
  </si>
  <si>
    <t xml:space="preserve"> 東北新社</t>
  </si>
  <si>
    <t xml:space="preserve"> ヒューマンHD</t>
  </si>
  <si>
    <t xml:space="preserve"> ツカダGHD</t>
  </si>
  <si>
    <t xml:space="preserve"> キリンHD</t>
  </si>
  <si>
    <t xml:space="preserve"> 夢　隊</t>
  </si>
  <si>
    <t xml:space="preserve"> 久　世</t>
  </si>
  <si>
    <t xml:space="preserve"> フジオフード</t>
  </si>
  <si>
    <t xml:space="preserve"> アップル</t>
  </si>
  <si>
    <t xml:space="preserve"> プリメックス</t>
  </si>
  <si>
    <t xml:space="preserve"> 日東ベスト</t>
  </si>
  <si>
    <t xml:space="preserve"> 仙波糖化</t>
  </si>
  <si>
    <t xml:space="preserve"> SREHD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</si>
  <si>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</si>
  <si>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</si>
  <si>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</si>
  <si>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</si>
  <si>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マーチャント</t>
  </si>
  <si>
    <t xml:space="preserve"> セントラル総</t>
  </si>
  <si>
    <t xml:space="preserve"> オープンハウス</t>
  </si>
  <si>
    <t xml:space="preserve"> ムゲンエステト</t>
  </si>
  <si>
    <t xml:space="preserve"> AMBITION</t>
  </si>
  <si>
    <t xml:space="preserve"> 帝繊維</t>
  </si>
  <si>
    <t xml:space="preserve"> ワイエスフード</t>
  </si>
  <si>
    <t xml:space="preserve"> タイセイ</t>
  </si>
  <si>
    <t xml:space="preserve"> コスモ・バイオ</t>
  </si>
  <si>
    <t xml:space="preserve"> CREロジ</t>
  </si>
  <si>
    <t xml:space="preserve"> マリオン</t>
  </si>
  <si>
    <t xml:space="preserve"> プロスペクト</t>
  </si>
  <si>
    <t xml:space="preserve"> エムアップ</t>
  </si>
  <si>
    <t xml:space="preserve"> じげん</t>
  </si>
  <si>
    <t xml:space="preserve"> ホットリンク</t>
  </si>
  <si>
    <t xml:space="preserve"> リアルワールド</t>
  </si>
  <si>
    <t xml:space="preserve"> オプティム</t>
  </si>
  <si>
    <t xml:space="preserve"> セレス</t>
  </si>
  <si>
    <t xml:space="preserve"> インタトレード</t>
  </si>
  <si>
    <t xml:space="preserve"> フライトHD</t>
  </si>
  <si>
    <t xml:space="preserve"> REMIX</t>
  </si>
  <si>
    <t xml:space="preserve"> アステリア</t>
  </si>
  <si>
    <t xml:space="preserve"> ユビキタスAI</t>
  </si>
  <si>
    <t xml:space="preserve"> Aiming</t>
  </si>
  <si>
    <t xml:space="preserve"> アイリッジ</t>
  </si>
  <si>
    <t xml:space="preserve"> マイネット</t>
  </si>
  <si>
    <t xml:space="preserve"> シルバエッグ</t>
  </si>
  <si>
    <t xml:space="preserve"> ビーグリー</t>
  </si>
  <si>
    <t xml:space="preserve"> オ　ロ</t>
  </si>
  <si>
    <t xml:space="preserve"> エコモット</t>
  </si>
  <si>
    <t xml:space="preserve"> ナレッジスイト</t>
  </si>
  <si>
    <t xml:space="preserve"> 関電化</t>
  </si>
  <si>
    <t xml:space="preserve"> チタン工</t>
  </si>
  <si>
    <t xml:space="preserve"> 大倉工</t>
  </si>
  <si>
    <t xml:space="preserve"> ＵＦＨＤ</t>
  </si>
  <si>
    <t xml:space="preserve"> レッグス</t>
  </si>
  <si>
    <t xml:space="preserve"> イーソル</t>
  </si>
  <si>
    <t xml:space="preserve"> リビンＴ</t>
  </si>
  <si>
    <t xml:space="preserve"> フリー</t>
  </si>
  <si>
    <t xml:space="preserve"> メドレー</t>
  </si>
  <si>
    <t xml:space="preserve"> 日医工</t>
  </si>
  <si>
    <t xml:space="preserve"> 沢井製薬</t>
  </si>
  <si>
    <t xml:space="preserve"> ナノキャリア</t>
  </si>
  <si>
    <t xml:space="preserve"> ラクオリア</t>
  </si>
  <si>
    <t xml:space="preserve"> ブライトパス</t>
  </si>
  <si>
    <t xml:space="preserve"> サカタインクス</t>
  </si>
  <si>
    <t xml:space="preserve"> ダイオーズ</t>
  </si>
  <si>
    <t xml:space="preserve"> ニッパンR</t>
  </si>
  <si>
    <t xml:space="preserve"> CACHD</t>
  </si>
  <si>
    <t xml:space="preserve"> ぱ　ど</t>
  </si>
  <si>
    <t xml:space="preserve"> ポーラオルHD</t>
  </si>
  <si>
    <t xml:space="preserve"> 日精蝋</t>
  </si>
  <si>
    <t xml:space="preserve"> ベルテクス</t>
  </si>
  <si>
    <t xml:space="preserve"> ダントーHD</t>
  </si>
  <si>
    <t xml:space="preserve"> イボキン</t>
  </si>
  <si>
    <t xml:space="preserve"> 滝上工</t>
  </si>
  <si>
    <t xml:space="preserve"> オーネックス</t>
  </si>
  <si>
    <t xml:space="preserve"> リブセンス</t>
  </si>
  <si>
    <t xml:space="preserve"> トレンダーズ</t>
  </si>
  <si>
    <t xml:space="preserve"> ＩＢＪ</t>
  </si>
  <si>
    <t xml:space="preserve"> フリークアウト</t>
  </si>
  <si>
    <t xml:space="preserve"> ソディック</t>
  </si>
  <si>
    <t xml:space="preserve"> 日本郵政</t>
  </si>
  <si>
    <t xml:space="preserve"> パートナーA</t>
  </si>
  <si>
    <t xml:space="preserve"> ＰＸＢ</t>
  </si>
  <si>
    <t xml:space="preserve"> ＡＣＳＬ</t>
  </si>
  <si>
    <t xml:space="preserve"> 極東産機</t>
  </si>
  <si>
    <t xml:space="preserve"> タツモ</t>
  </si>
  <si>
    <t xml:space="preserve"> 井関農</t>
  </si>
  <si>
    <t xml:space="preserve"> シンニッタン</t>
  </si>
  <si>
    <t xml:space="preserve"> クボタ</t>
  </si>
  <si>
    <t xml:space="preserve"> フリージアマク</t>
  </si>
  <si>
    <t xml:space="preserve"> 日機装</t>
  </si>
  <si>
    <t xml:space="preserve"> リケン</t>
  </si>
  <si>
    <t xml:space="preserve"> ハマイ</t>
  </si>
  <si>
    <t xml:space="preserve"> リファインバス</t>
  </si>
  <si>
    <t xml:space="preserve"> オーケストラHD</t>
  </si>
  <si>
    <t xml:space="preserve"> ＩＩＦ</t>
  </si>
  <si>
    <t xml:space="preserve"> ツナグGHD</t>
  </si>
  <si>
    <t xml:space="preserve"> エスユーエス</t>
  </si>
  <si>
    <t xml:space="preserve"> HANATOUR</t>
  </si>
  <si>
    <t xml:space="preserve"> HUMANAHD</t>
  </si>
  <si>
    <t xml:space="preserve"> ライトアップ</t>
  </si>
  <si>
    <t xml:space="preserve"> UMCエレ</t>
  </si>
  <si>
    <t xml:space="preserve"> JALCO HD</t>
  </si>
  <si>
    <t xml:space="preserve"> 大日光</t>
  </si>
  <si>
    <t xml:space="preserve"> シライ電子</t>
  </si>
  <si>
    <t xml:space="preserve"> ズーム</t>
  </si>
  <si>
    <t xml:space="preserve"> テックポイント</t>
  </si>
  <si>
    <t xml:space="preserve"> ローランドDG</t>
  </si>
  <si>
    <t xml:space="preserve"> アライドHD</t>
  </si>
  <si>
    <t xml:space="preserve"> 堀場製</t>
  </si>
  <si>
    <t xml:space="preserve"> フェローテック</t>
  </si>
  <si>
    <t xml:space="preserve"> オプテックスG</t>
  </si>
  <si>
    <t xml:space="preserve"> 千代インテ</t>
  </si>
  <si>
    <t xml:space="preserve"> じもとHD</t>
  </si>
  <si>
    <t xml:space="preserve"> ゆうちょ</t>
  </si>
  <si>
    <t xml:space="preserve"> ユニバンス</t>
  </si>
  <si>
    <t xml:space="preserve"> 安　永</t>
  </si>
  <si>
    <t xml:space="preserve"> はるやま</t>
  </si>
  <si>
    <t xml:space="preserve"> 初穂商事</t>
  </si>
  <si>
    <t xml:space="preserve"> 三城ＨＤ</t>
  </si>
  <si>
    <t xml:space="preserve"> マルシェ</t>
  </si>
  <si>
    <t xml:space="preserve"> 大田花き</t>
  </si>
  <si>
    <t xml:space="preserve"> ヤマノHD</t>
  </si>
  <si>
    <t xml:space="preserve"> かんなん</t>
  </si>
  <si>
    <t xml:space="preserve"> ＰＳＳ</t>
  </si>
  <si>
    <t xml:space="preserve"> 東京精</t>
  </si>
  <si>
    <t xml:space="preserve"> サイバダイン</t>
  </si>
  <si>
    <t xml:space="preserve"> 平　山</t>
  </si>
  <si>
    <t xml:space="preserve"> シンシア</t>
  </si>
  <si>
    <t xml:space="preserve"> ＭＴＧ</t>
  </si>
  <si>
    <t xml:space="preserve"> アシックス</t>
  </si>
  <si>
    <t xml:space="preserve"> フジコピア</t>
  </si>
  <si>
    <t xml:space="preserve"> 菱鉛筆</t>
  </si>
  <si>
    <t xml:space="preserve"> クワザワ</t>
  </si>
  <si>
    <t xml:space="preserve"> スルガ銀</t>
  </si>
  <si>
    <t xml:space="preserve"> トモニHD</t>
  </si>
  <si>
    <t xml:space="preserve"> 岡藤ＨＤ</t>
  </si>
  <si>
    <t xml:space="preserve"> あかつき</t>
  </si>
  <si>
    <t xml:space="preserve"> Ｔ＆ＤHD</t>
  </si>
  <si>
    <t xml:space="preserve"> ＲＩＳＥ</t>
  </si>
  <si>
    <t xml:space="preserve"> レーサム</t>
  </si>
  <si>
    <t xml:space="preserve"> エリアリンク</t>
  </si>
  <si>
    <t xml:space="preserve"> 日本プラR</t>
  </si>
  <si>
    <t xml:space="preserve"> 鴻池運輸</t>
  </si>
  <si>
    <t xml:space="preserve"> オプティマス</t>
  </si>
  <si>
    <t xml:space="preserve"> ブティックス</t>
  </si>
  <si>
    <t xml:space="preserve"> アジア開発</t>
  </si>
  <si>
    <t xml:space="preserve"> サカイHD</t>
  </si>
  <si>
    <t xml:space="preserve"> 学研ＨＤ</t>
  </si>
  <si>
    <t xml:space="preserve"> 葉ガス</t>
  </si>
  <si>
    <t xml:space="preserve"> 建設技研</t>
  </si>
  <si>
    <t xml:space="preserve"> テアトル</t>
  </si>
  <si>
    <t xml:space="preserve"> アイエスビー</t>
  </si>
  <si>
    <t xml:space="preserve"> リニカル</t>
  </si>
  <si>
    <t xml:space="preserve"> 第一パン</t>
  </si>
  <si>
    <t xml:space="preserve"> ボーソー</t>
  </si>
  <si>
    <t xml:space="preserve"> 片　倉</t>
  </si>
  <si>
    <t xml:space="preserve"> ペッパー</t>
  </si>
  <si>
    <t xml:space="preserve"> ホットランド</t>
  </si>
  <si>
    <t xml:space="preserve"> フジタコーポ</t>
  </si>
  <si>
    <t xml:space="preserve"> アートスパーク</t>
  </si>
  <si>
    <t xml:space="preserve"> チエル</t>
  </si>
  <si>
    <t xml:space="preserve"> うるる</t>
  </si>
  <si>
    <t xml:space="preserve"> PKSHA</t>
  </si>
  <si>
    <t xml:space="preserve"> くふう</t>
  </si>
  <si>
    <t xml:space="preserve"> スパンクリト</t>
  </si>
  <si>
    <t xml:space="preserve"> ＴＹＫ</t>
  </si>
  <si>
    <t xml:space="preserve"> 理コランダ</t>
  </si>
  <si>
    <t xml:space="preserve"> 大和重</t>
  </si>
  <si>
    <t xml:space="preserve"> S・サイエンス</t>
  </si>
  <si>
    <t xml:space="preserve"> 中西製作</t>
  </si>
  <si>
    <t xml:space="preserve"> インパクト</t>
  </si>
  <si>
    <t xml:space="preserve"> アライドアーキ</t>
  </si>
  <si>
    <t xml:space="preserve"> エンバイオHD</t>
  </si>
  <si>
    <t xml:space="preserve"> 妙　徳</t>
  </si>
  <si>
    <t xml:space="preserve"> ナビタス</t>
  </si>
  <si>
    <t xml:space="preserve"> エアーテック</t>
  </si>
  <si>
    <t xml:space="preserve"> 太平製</t>
  </si>
  <si>
    <t xml:space="preserve"> 船　場</t>
  </si>
  <si>
    <t xml:space="preserve"> ディエムソリュ</t>
  </si>
  <si>
    <t xml:space="preserve"> ｇｂＨＤ</t>
  </si>
  <si>
    <t xml:space="preserve"> 新コスモス</t>
  </si>
  <si>
    <t xml:space="preserve"> 多摩川HD</t>
  </si>
  <si>
    <t xml:space="preserve"> ソフィアHD</t>
  </si>
  <si>
    <t xml:space="preserve"> ＩＮＣ</t>
  </si>
  <si>
    <t xml:space="preserve"> テイン</t>
  </si>
  <si>
    <t xml:space="preserve"> 日アイエスケイ</t>
  </si>
  <si>
    <t xml:space="preserve"> ラオックス</t>
  </si>
  <si>
    <t xml:space="preserve"> 東京海上</t>
  </si>
  <si>
    <t xml:space="preserve"> フロンティアRE</t>
  </si>
  <si>
    <t xml:space="preserve"> 秩父鉄</t>
  </si>
  <si>
    <t xml:space="preserve"> 鈴与シンワ</t>
  </si>
  <si>
    <t xml:space="preserve"> アゴーラHG</t>
  </si>
  <si>
    <t xml:space="preserve"> 大日本コン</t>
  </si>
  <si>
    <t xml:space="preserve"> ひらまつ</t>
  </si>
  <si>
    <t xml:space="preserve"> キャリア</t>
  </si>
  <si>
    <t xml:space="preserve"> 19:00</t>
  </si>
  <si>
    <t xml:space="preserve"> Wismetac</t>
  </si>
  <si>
    <t xml:space="preserve"> ITbookHD</t>
  </si>
  <si>
    <t xml:space="preserve"> スペースVHD</t>
  </si>
  <si>
    <t xml:space="preserve"> FRONTEO</t>
  </si>
  <si>
    <t xml:space="preserve"> nms HD</t>
  </si>
  <si>
    <t xml:space="preserve"> 福留ハム</t>
  </si>
  <si>
    <t xml:space="preserve"> アウトソシング</t>
  </si>
  <si>
    <t xml:space="preserve"> 日本和装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</si>
  <si>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</si>
  <si>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</si>
  <si>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</si>
  <si>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</si>
  <si>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ユニゾHD</t>
  </si>
  <si>
    <t xml:space="preserve"> レカム</t>
  </si>
  <si>
    <t xml:space="preserve"> オークファン</t>
  </si>
  <si>
    <t xml:space="preserve"> フォーシーズH</t>
  </si>
  <si>
    <t xml:space="preserve"> アエリア</t>
  </si>
  <si>
    <t xml:space="preserve"> ＤＤＳ</t>
  </si>
  <si>
    <t xml:space="preserve"> ＰＡＴＨ</t>
  </si>
  <si>
    <t xml:space="preserve"> ＺＵＵ</t>
  </si>
  <si>
    <t xml:space="preserve"> アルテリア</t>
  </si>
  <si>
    <t xml:space="preserve"> ユナイト&amp;グロ</t>
  </si>
  <si>
    <t xml:space="preserve"> カイオム</t>
  </si>
  <si>
    <t xml:space="preserve"> ストリムメディ</t>
  </si>
  <si>
    <t xml:space="preserve"> OATアグリオ</t>
  </si>
  <si>
    <t xml:space="preserve"> 昭和ＨＤ</t>
  </si>
  <si>
    <t xml:space="preserve"> ＭＲＴ</t>
  </si>
  <si>
    <t xml:space="preserve"> 土木管理</t>
  </si>
  <si>
    <t xml:space="preserve"> イワキポンプ</t>
  </si>
  <si>
    <t xml:space="preserve"> 明治機</t>
  </si>
  <si>
    <t xml:space="preserve"> ユニバーサル</t>
  </si>
  <si>
    <t xml:space="preserve"> みらいWK</t>
  </si>
  <si>
    <t xml:space="preserve"> 要興業</t>
  </si>
  <si>
    <t xml:space="preserve"> オンキヨー</t>
  </si>
  <si>
    <t xml:space="preserve"> CRGHD</t>
  </si>
  <si>
    <t xml:space="preserve"> 岡本硝子</t>
  </si>
  <si>
    <t xml:space="preserve"> イトーキ</t>
  </si>
  <si>
    <t xml:space="preserve"> ロイヤルHD</t>
  </si>
  <si>
    <t xml:space="preserve"> SOMPOHD</t>
  </si>
  <si>
    <t xml:space="preserve"> MS&amp;AD</t>
  </si>
  <si>
    <t xml:space="preserve"> エイシアンスター</t>
  </si>
  <si>
    <t xml:space="preserve"> 国際紙パ</t>
  </si>
  <si>
    <t xml:space="preserve"> 東京インフラ</t>
  </si>
  <si>
    <t xml:space="preserve"> ラックランド</t>
  </si>
  <si>
    <t xml:space="preserve"> 2/17</t>
  </si>
  <si>
    <t xml:space="preserve"> 洋インキHD</t>
  </si>
  <si>
    <t xml:space="preserve"> 清和中央</t>
  </si>
  <si>
    <t xml:space="preserve"> Jエクセレント</t>
  </si>
  <si>
    <t xml:space="preserve"> フィスコ</t>
  </si>
  <si>
    <t xml:space="preserve"> ブリヂストン</t>
  </si>
  <si>
    <t xml:space="preserve"> 2/18</t>
  </si>
  <si>
    <t xml:space="preserve"> 佐渡汽</t>
  </si>
  <si>
    <t xml:space="preserve"> マリモリート</t>
  </si>
  <si>
    <t xml:space="preserve"> さくら総</t>
  </si>
  <si>
    <t xml:space="preserve"> ＲＥＤ</t>
  </si>
  <si>
    <t xml:space="preserve"> ＪＨＤ</t>
  </si>
  <si>
    <t xml:space="preserve"> 日本リート</t>
  </si>
  <si>
    <t xml:space="preserve"> MidCity</t>
  </si>
  <si>
    <t xml:space="preserve"> ＩＮＶ</t>
  </si>
  <si>
    <t xml:space="preserve"> 4/10</t>
  </si>
  <si>
    <t xml:space="preserve"> 4/13</t>
  </si>
  <si>
    <t>日本製粉</t>
  </si>
  <si>
    <t>コジマ</t>
  </si>
  <si>
    <t>東洋証券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</si>
  <si>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</si>
  <si>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</si>
  <si>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</si>
  <si>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</si>
  <si>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</si>
  <si>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</si>
  <si>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ネクステージ</t>
  </si>
  <si>
    <t>協和キリン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</si>
  <si>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</si>
  <si>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</si>
  <si>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</si>
  <si>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</si>
  <si>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</si>
  <si>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ビューティガレージ</t>
  </si>
  <si>
    <t>力の源ホールディングス</t>
  </si>
  <si>
    <t>日油</t>
  </si>
  <si>
    <t>北陸電気工業</t>
  </si>
  <si>
    <t>日本モーゲージサービス</t>
  </si>
  <si>
    <t>ブックオフグループホールディングス</t>
  </si>
  <si>
    <t>コネクシオ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</si>
  <si>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</si>
  <si>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</si>
  <si>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</si>
  <si>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</si>
  <si>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</si>
  <si>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</si>
  <si>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グッドコムアセット</t>
  </si>
  <si>
    <t>大王製紙</t>
  </si>
  <si>
    <t>ツナググループ・ホールディングス</t>
  </si>
  <si>
    <t>だいこう証券ビジネス</t>
  </si>
  <si>
    <t>松屋フーズホールディングス</t>
  </si>
  <si>
    <t xml:space="preserve"> 片倉コープ</t>
  </si>
  <si>
    <t xml:space="preserve"> ジーエヌアイ</t>
  </si>
  <si>
    <t xml:space="preserve"> フィールズ</t>
  </si>
  <si>
    <t xml:space="preserve"> 日本一Ｓ</t>
  </si>
  <si>
    <t xml:space="preserve"> Mipox</t>
  </si>
  <si>
    <t xml:space="preserve"> ピクセラ</t>
  </si>
  <si>
    <t xml:space="preserve"> 第一生命</t>
  </si>
  <si>
    <t xml:space="preserve"> ブロドリーフ</t>
  </si>
  <si>
    <t xml:space="preserve"> エアトリ</t>
  </si>
  <si>
    <t xml:space="preserve"> ＲＶＨ</t>
  </si>
  <si>
    <t xml:space="preserve"> トレンド</t>
  </si>
  <si>
    <t xml:space="preserve"> オハラ</t>
  </si>
  <si>
    <t>エービーシー・マート</t>
  </si>
  <si>
    <t>北越コーポレーション</t>
  </si>
  <si>
    <t>東和薬品</t>
  </si>
  <si>
    <t>山陽特殊製鋼</t>
  </si>
  <si>
    <t>三菱電機</t>
  </si>
  <si>
    <t>テイ・エス　テック</t>
  </si>
  <si>
    <t>チヨダ</t>
  </si>
  <si>
    <t>バローホールディングス</t>
  </si>
  <si>
    <t>ベルク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</si>
  <si>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</si>
  <si>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</si>
  <si>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</si>
  <si>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</si>
  <si>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</si>
  <si>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ｅｎｉｓｈ</t>
  </si>
  <si>
    <t>パーク２４</t>
  </si>
  <si>
    <t>トレンドマイクロ</t>
  </si>
  <si>
    <t>フジミインコーポレーテッド</t>
  </si>
  <si>
    <t>日本通運</t>
  </si>
  <si>
    <t>神奈川中央交通</t>
  </si>
  <si>
    <t>広島ガス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</si>
  <si>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</si>
  <si>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</si>
  <si>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</si>
  <si>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</si>
  <si>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</si>
  <si>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</si>
  <si>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</si>
  <si>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</si>
  <si>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</si>
  <si>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</si>
  <si>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</si>
  <si>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</si>
  <si>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</si>
  <si>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</si>
  <si>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</si>
  <si>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</si>
  <si>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</si>
  <si>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</si>
  <si>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</si>
  <si>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</si>
  <si>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</si>
  <si>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</si>
  <si>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</si>
  <si>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</si>
  <si>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</si>
  <si>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</si>
  <si>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</si>
  <si>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</si>
  <si>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</si>
  <si>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</si>
  <si>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</si>
  <si>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</si>
  <si>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</si>
  <si>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</si>
  <si>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</si>
  <si>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</si>
  <si>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</si>
  <si>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</si>
  <si>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</si>
  <si>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</si>
  <si>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</si>
  <si>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</si>
  <si>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</si>
  <si>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</si>
  <si>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</si>
  <si>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フジテック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</si>
  <si>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</si>
  <si>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</si>
  <si>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</si>
  <si>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</si>
  <si>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</si>
  <si>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</si>
  <si>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</si>
  <si>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</si>
  <si>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</si>
  <si>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</si>
  <si>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</si>
  <si>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</si>
  <si>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</si>
  <si>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</si>
  <si>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</si>
  <si>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</si>
  <si>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</si>
  <si>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</si>
  <si>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</si>
  <si>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</si>
  <si>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</si>
  <si>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</si>
  <si>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</si>
  <si>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</si>
  <si>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</si>
  <si>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オープンハウス</t>
  </si>
  <si>
    <t>日本化薬</t>
  </si>
  <si>
    <t>プロトコーポレーション</t>
  </si>
  <si>
    <t>長府製作所</t>
  </si>
  <si>
    <t>パンチ工業</t>
  </si>
  <si>
    <t>日産自動車</t>
  </si>
  <si>
    <t>ＩＤＯＭ</t>
  </si>
  <si>
    <t>東都水産</t>
  </si>
  <si>
    <t>高島屋</t>
  </si>
  <si>
    <t>パルコ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</si>
  <si>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</si>
  <si>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</si>
  <si>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</si>
  <si>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</si>
  <si>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</si>
  <si>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</si>
  <si>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</si>
  <si>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</si>
  <si>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</si>
  <si>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</si>
  <si>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</si>
  <si>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</si>
  <si>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</si>
  <si>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</si>
  <si>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</si>
  <si>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</si>
  <si>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</si>
  <si>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</si>
  <si>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</si>
  <si>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</si>
  <si>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</si>
  <si>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</si>
  <si>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</si>
  <si>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</si>
  <si>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</si>
  <si>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</si>
  <si>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</si>
  <si>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</si>
  <si>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</si>
  <si>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</si>
  <si>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</si>
  <si>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</si>
  <si>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</si>
  <si>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住友電設</t>
  </si>
  <si>
    <t>くら寿司</t>
  </si>
  <si>
    <t>あらた</t>
  </si>
  <si>
    <t>パイプドＨＤ</t>
  </si>
  <si>
    <t>日水製薬</t>
  </si>
  <si>
    <t>ゼリア新薬工業</t>
  </si>
  <si>
    <t>グリーンズ</t>
  </si>
  <si>
    <t>ナカヨ</t>
  </si>
  <si>
    <t>めぶきフィナンシャルグループ</t>
  </si>
  <si>
    <t>ハイデイ日高</t>
  </si>
  <si>
    <t>ＭｒＭａｘＨＤ</t>
  </si>
  <si>
    <t>水戸証券</t>
  </si>
  <si>
    <t>イチネンホールディングス</t>
  </si>
  <si>
    <t>カプコン</t>
  </si>
  <si>
    <t>アークランドサカモト</t>
  </si>
  <si>
    <t xml:space="preserve"> 林兼産</t>
  </si>
  <si>
    <t xml:space="preserve"> ALBERT</t>
  </si>
  <si>
    <t xml:space="preserve"> 出版貿</t>
  </si>
  <si>
    <t xml:space="preserve"> 和　心</t>
  </si>
  <si>
    <t xml:space="preserve"> アジア航</t>
  </si>
  <si>
    <t xml:space="preserve"> 日本ビルF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</si>
  <si>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</si>
  <si>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</si>
  <si>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</si>
  <si>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</si>
  <si>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</si>
  <si>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</si>
  <si>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</si>
  <si>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</si>
  <si>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</si>
  <si>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アサヒグループホールディングス</t>
  </si>
  <si>
    <t>わらべや日洋ホールディングス</t>
  </si>
  <si>
    <t>テクマトリックス</t>
  </si>
  <si>
    <t>日産化学</t>
  </si>
  <si>
    <t>東京窯業</t>
  </si>
  <si>
    <t>栗本鐵工所</t>
  </si>
  <si>
    <t>サトーホールディングス</t>
  </si>
  <si>
    <t>三櫻工業</t>
  </si>
  <si>
    <t>京三製作所</t>
  </si>
  <si>
    <t>理研計器</t>
  </si>
  <si>
    <t>ファミリーマート</t>
  </si>
  <si>
    <t>日本紙パルプ商事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</si>
  <si>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</si>
  <si>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</si>
  <si>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</si>
  <si>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</si>
  <si>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</si>
  <si>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</si>
  <si>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</si>
  <si>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</si>
  <si>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</si>
  <si>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</si>
  <si>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</si>
  <si>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</si>
  <si>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</si>
  <si>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</si>
  <si>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</si>
  <si>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</si>
  <si>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</si>
  <si>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</si>
  <si>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</si>
  <si>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</si>
  <si>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</si>
  <si>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</si>
  <si>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</si>
  <si>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</si>
  <si>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</si>
  <si>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</si>
  <si>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</si>
  <si>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</si>
  <si>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</si>
  <si>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</si>
  <si>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</si>
  <si>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</si>
  <si>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</si>
  <si>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</si>
  <si>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はてな</t>
  </si>
  <si>
    <t xml:space="preserve"> 丸善CHI</t>
  </si>
  <si>
    <t xml:space="preserve"> いちご</t>
  </si>
  <si>
    <t xml:space="preserve"> ファンドクリG</t>
  </si>
  <si>
    <t xml:space="preserve"> 05月上旬</t>
  </si>
  <si>
    <t xml:space="preserve"> 05月中旬</t>
  </si>
  <si>
    <t>日本電設工業</t>
  </si>
  <si>
    <t>綜合警備保障</t>
  </si>
  <si>
    <t>バリューコマース</t>
  </si>
  <si>
    <t>日本たばこ産業</t>
  </si>
  <si>
    <t>ウエルシアホールディングス</t>
  </si>
  <si>
    <t>セーレン</t>
  </si>
  <si>
    <t>日本触媒</t>
  </si>
  <si>
    <t>日本ゼオン</t>
  </si>
  <si>
    <t>インフォコム</t>
  </si>
  <si>
    <t>富士製薬工業</t>
  </si>
  <si>
    <t>早稲田アカデミー</t>
  </si>
  <si>
    <t>アルファシステムズ</t>
  </si>
  <si>
    <t>サイバーエージェント</t>
  </si>
  <si>
    <t>ホソカワミクロン</t>
  </si>
  <si>
    <t>ワイエイシイホールディングス</t>
  </si>
  <si>
    <t>椿本チエイン</t>
  </si>
  <si>
    <t>タダノ</t>
  </si>
  <si>
    <t>安川電機</t>
  </si>
  <si>
    <t>電気興業</t>
  </si>
  <si>
    <t>チノー</t>
  </si>
  <si>
    <t>小津産業</t>
  </si>
  <si>
    <t>フジ・コーポレーション</t>
  </si>
  <si>
    <t>ダイトロン</t>
  </si>
  <si>
    <t>小松ウオール工業</t>
  </si>
  <si>
    <t>ライフコーポレーション</t>
  </si>
  <si>
    <t>コメリ</t>
  </si>
  <si>
    <t>広島銀行</t>
  </si>
  <si>
    <t>オリックス</t>
  </si>
  <si>
    <t>ジャフコ</t>
  </si>
  <si>
    <t>東海東京フィナンシャル・ホールディングス</t>
  </si>
  <si>
    <t>いちよし証券</t>
  </si>
  <si>
    <t>東京海上ホールディングス</t>
  </si>
  <si>
    <t>三菱倉庫</t>
  </si>
  <si>
    <t>エイチ・アイ・エス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</si>
  <si>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</si>
  <si>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</si>
  <si>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</si>
  <si>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</si>
  <si>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</si>
  <si>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</si>
  <si>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</si>
  <si>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</si>
  <si>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</si>
  <si>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</si>
  <si>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</si>
  <si>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</si>
  <si>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</si>
  <si>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</si>
  <si>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</si>
  <si>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</si>
  <si>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</si>
  <si>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</si>
  <si>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</si>
  <si>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</si>
  <si>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</si>
  <si>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</si>
  <si>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</si>
  <si>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金属製品</t>
  </si>
  <si>
    <t>太平洋セメント</t>
  </si>
  <si>
    <t>乃村工藝社</t>
  </si>
  <si>
    <t>スシローグローバルホールディングス</t>
  </si>
  <si>
    <t>ＳＧホールディングス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</si>
  <si>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</si>
  <si>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</si>
  <si>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</si>
  <si>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</si>
  <si>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</si>
  <si>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</si>
  <si>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</si>
  <si>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</si>
  <si>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</si>
  <si>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</si>
  <si>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</si>
  <si>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</si>
  <si>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</si>
  <si>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</si>
  <si>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</si>
  <si>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</si>
  <si>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</si>
  <si>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</si>
  <si>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</si>
  <si>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</si>
  <si>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</si>
  <si>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</si>
  <si>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</si>
  <si>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</si>
  <si>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</si>
  <si>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</si>
  <si>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</si>
  <si>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</si>
  <si>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</si>
  <si>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</si>
  <si>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</si>
  <si>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</si>
  <si>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</si>
  <si>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</si>
  <si>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</si>
  <si>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</si>
  <si>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</si>
  <si>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</si>
  <si>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</si>
  <si>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栗田工業</t>
  </si>
  <si>
    <t>ヤクルト本社</t>
  </si>
  <si>
    <t>日本特殊陶業</t>
  </si>
  <si>
    <t>オークマ</t>
  </si>
  <si>
    <t>カネカ</t>
  </si>
  <si>
    <t>ニコン</t>
  </si>
  <si>
    <t>日揮</t>
  </si>
  <si>
    <t>第四北越フィナンシャルグループ</t>
  </si>
  <si>
    <t>豊田合成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</si>
  <si>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</si>
  <si>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</si>
  <si>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</si>
  <si>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</si>
  <si>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</si>
  <si>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</si>
  <si>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</si>
  <si>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</si>
  <si>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</si>
  <si>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</si>
  <si>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</si>
  <si>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</si>
  <si>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</si>
  <si>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</si>
  <si>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</si>
  <si>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</si>
  <si>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</si>
  <si>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</si>
  <si>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</si>
  <si>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</si>
  <si>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</si>
  <si>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</si>
  <si>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</si>
  <si>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</si>
  <si>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</si>
  <si>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</si>
  <si>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</si>
  <si>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</si>
  <si>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</si>
  <si>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</si>
  <si>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</si>
  <si>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</si>
  <si>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</si>
  <si>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東洋紡</t>
  </si>
  <si>
    <t>ニプロ</t>
  </si>
  <si>
    <t>参天製薬</t>
  </si>
  <si>
    <t>東ソー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</si>
  <si>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</si>
  <si>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</si>
  <si>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</si>
  <si>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</si>
  <si>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</si>
  <si>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</si>
  <si>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</si>
  <si>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</si>
  <si>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</si>
  <si>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</si>
  <si>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</si>
  <si>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</si>
  <si>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</si>
  <si>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 xml:space="preserve"> 児玉化</t>
  </si>
  <si>
    <t xml:space="preserve"> セーラー</t>
  </si>
  <si>
    <t xml:space="preserve"> フォーサイド</t>
  </si>
  <si>
    <t xml:space="preserve"> ユニカフェ</t>
  </si>
  <si>
    <t xml:space="preserve"> データSEC</t>
  </si>
  <si>
    <t xml:space="preserve"> 小僧寿し</t>
  </si>
  <si>
    <t xml:space="preserve"> 2/21</t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</si>
  <si>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</si>
  <si>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</si>
  <si>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</si>
  <si>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</si>
  <si>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</si>
  <si>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</si>
  <si>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</si>
  <si>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</si>
  <si>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</si>
  <si>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</si>
  <si>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大末建設</t>
  </si>
  <si>
    <t>きんでん</t>
  </si>
  <si>
    <t>亀田製菓</t>
  </si>
  <si>
    <t>一正蒲鉾</t>
  </si>
  <si>
    <t>ビックカメラ</t>
  </si>
  <si>
    <t>あい　ホールディングス</t>
  </si>
  <si>
    <t>マクニカ・富士エレホールディングス</t>
  </si>
  <si>
    <t>東亞合成</t>
  </si>
  <si>
    <t>信越化学工業</t>
  </si>
  <si>
    <t>野村総合研究所</t>
  </si>
  <si>
    <t>日本オラクル</t>
  </si>
  <si>
    <t>住友理工</t>
  </si>
  <si>
    <t>モリ工業</t>
  </si>
  <si>
    <t>アマダホールディングス</t>
  </si>
  <si>
    <t>ＳＡＮＫＹＯ</t>
  </si>
  <si>
    <t>竹内製作所</t>
  </si>
  <si>
    <t>グローリー</t>
  </si>
  <si>
    <t>富士電機</t>
  </si>
  <si>
    <t>山洋電気</t>
  </si>
  <si>
    <t>ＪＭＳ</t>
  </si>
  <si>
    <t>ヤマハ</t>
  </si>
  <si>
    <t>あおぞら銀行</t>
  </si>
  <si>
    <t>東北銀行</t>
  </si>
  <si>
    <t>百五銀行</t>
  </si>
  <si>
    <t>佐賀銀行</t>
  </si>
  <si>
    <t>丸三証券</t>
  </si>
  <si>
    <t>丹青社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</si>
  <si>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</si>
  <si>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</si>
  <si>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</si>
  <si>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</si>
  <si>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</si>
  <si>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</si>
  <si>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</si>
  <si>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</si>
  <si>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 xml:space="preserve"> 萩原工業</t>
  </si>
  <si>
    <t xml:space="preserve"> エイチーム</t>
  </si>
  <si>
    <t xml:space="preserve"> 小林産</t>
  </si>
  <si>
    <t xml:space="preserve"> ＪＭＨＤ</t>
  </si>
  <si>
    <t xml:space="preserve"> 黒　谷</t>
  </si>
  <si>
    <t xml:space="preserve"> JINSHD</t>
  </si>
  <si>
    <t>ニチレイ</t>
  </si>
  <si>
    <t>ＪＭホールディングス</t>
  </si>
  <si>
    <t>ノエビアホールディングス</t>
  </si>
  <si>
    <t>横河ブリッジホールディングス</t>
  </si>
  <si>
    <t>サンコール</t>
  </si>
  <si>
    <t>三城ホールディングス</t>
  </si>
  <si>
    <t>前田工繊</t>
  </si>
  <si>
    <t>蝶理</t>
  </si>
  <si>
    <t>ユニ・チャーム</t>
  </si>
  <si>
    <t>長野銀行</t>
  </si>
  <si>
    <t>日本ＢＳ放送</t>
  </si>
  <si>
    <t>北陸電力</t>
  </si>
  <si>
    <t>日本管財</t>
  </si>
  <si>
    <t>東京電力ホールディングス</t>
    <phoneticPr fontId="1" type="noConversion"/>
  </si>
  <si>
    <t>イズミ</t>
    <phoneticPr fontId="1" type="noConversion"/>
  </si>
  <si>
    <t>制度</t>
    <phoneticPr fontId="1" type="noConversion"/>
  </si>
  <si>
    <t>日本航空</t>
    <phoneticPr fontId="1" type="noConversion"/>
  </si>
  <si>
    <t>エイチ・ツー・オー　リテイリング</t>
    <phoneticPr fontId="1" type="noConversion"/>
  </si>
  <si>
    <t>制度</t>
    <phoneticPr fontId="1" type="noConversion"/>
  </si>
  <si>
    <t xml:space="preserve"> アイ・ケイ・ケイ</t>
  </si>
  <si>
    <t xml:space="preserve"> アクロディア</t>
  </si>
  <si>
    <t xml:space="preserve"> 4/24</t>
  </si>
  <si>
    <t xml:space="preserve"> 4/27</t>
  </si>
  <si>
    <t xml:space="preserve"> 5/12</t>
  </si>
  <si>
    <t>高砂熱学工業</t>
  </si>
  <si>
    <t>クックパッド</t>
  </si>
  <si>
    <t>ジャパンフーズ</t>
  </si>
  <si>
    <t>味の素</t>
  </si>
  <si>
    <t>カゴメ</t>
  </si>
  <si>
    <t>ジョイフル本田</t>
  </si>
  <si>
    <t>関東電化工業</t>
  </si>
  <si>
    <t>旭有機材</t>
  </si>
  <si>
    <t>ダイト</t>
  </si>
  <si>
    <t>東計電算</t>
  </si>
  <si>
    <t>大塚商会</t>
  </si>
  <si>
    <t>ライオン</t>
  </si>
  <si>
    <t>豊田自動織機</t>
  </si>
  <si>
    <t>東光高岳</t>
  </si>
  <si>
    <t>ヤーマン</t>
  </si>
  <si>
    <t>三井ハイテック</t>
  </si>
  <si>
    <t>三菱重工業</t>
  </si>
  <si>
    <t>名村造船所</t>
  </si>
  <si>
    <t>マツダ</t>
  </si>
  <si>
    <t>神鋼商事</t>
  </si>
  <si>
    <t>タカキュー</t>
  </si>
  <si>
    <t>西日本旅客鉄道</t>
  </si>
  <si>
    <t>鴻池運輸</t>
  </si>
  <si>
    <t>ＧＭＯインターネット</t>
  </si>
  <si>
    <t>昭文社</t>
  </si>
  <si>
    <t>松竹</t>
  </si>
  <si>
    <t>共立メンテナンス</t>
  </si>
  <si>
    <t>スペース</t>
  </si>
  <si>
    <t>ニトリホールディングス</t>
  </si>
  <si>
    <t>ファーストリテイリング</t>
  </si>
  <si>
    <t>ＮＯＫ</t>
    <phoneticPr fontId="1" type="noConversion"/>
  </si>
  <si>
    <t>ＮＴＮ</t>
    <phoneticPr fontId="1" type="noConversion"/>
  </si>
  <si>
    <t>制度</t>
    <phoneticPr fontId="1" type="noConversion"/>
  </si>
  <si>
    <t>290"</t>
  </si>
  <si>
    <t>" 46</t>
  </si>
  <si>
    <t xml:space="preserve"> ドーム</t>
  </si>
  <si>
    <t xml:space="preserve"> エスコンJPN</t>
  </si>
  <si>
    <t xml:space="preserve"> 3/30</t>
  </si>
  <si>
    <t xml:space="preserve"> ストライク</t>
  </si>
  <si>
    <t xml:space="preserve"> ヴィッツ</t>
  </si>
  <si>
    <t>Ｋ＆Ｏエナジーグループ</t>
  </si>
  <si>
    <t>中電工</t>
  </si>
  <si>
    <t>Ｊ－オイルミルズ</t>
  </si>
  <si>
    <t>アルペン</t>
  </si>
  <si>
    <t>ＺＯＺＯ</t>
  </si>
  <si>
    <t>ＧＭＯクラウド</t>
  </si>
  <si>
    <t>大日精化工業</t>
  </si>
  <si>
    <t>ニチバン</t>
  </si>
  <si>
    <t>扶桑化学工業</t>
  </si>
  <si>
    <t>ＪＣＲファーマ</t>
  </si>
  <si>
    <t>日本エンタープライズ</t>
  </si>
  <si>
    <t>メック</t>
  </si>
  <si>
    <t>ＡＧＣ</t>
  </si>
  <si>
    <t>愛知製鋼</t>
  </si>
  <si>
    <t>酒井重工業</t>
  </si>
  <si>
    <t>サンデンホールディングス</t>
  </si>
  <si>
    <t>ミマキエンジニアリング</t>
  </si>
  <si>
    <t>横河電機</t>
  </si>
  <si>
    <t>キーエンス</t>
  </si>
  <si>
    <t>ファナック</t>
  </si>
  <si>
    <t>ローム</t>
  </si>
  <si>
    <t>浜松ホトニクス</t>
  </si>
  <si>
    <t>小野建</t>
  </si>
  <si>
    <t>ワタミ</t>
  </si>
  <si>
    <t>松風</t>
  </si>
  <si>
    <t>日本ユニシス</t>
  </si>
  <si>
    <t>フルサト工業</t>
  </si>
  <si>
    <t>三愛石油</t>
  </si>
  <si>
    <t>井筒屋</t>
  </si>
  <si>
    <t>ＰＡＬＴＡＣ</t>
  </si>
  <si>
    <t>南海電気鉄道</t>
  </si>
  <si>
    <t>トランコム</t>
  </si>
  <si>
    <t>住友倉庫</t>
  </si>
  <si>
    <t>近鉄エクスプレス</t>
  </si>
  <si>
    <t>ＳＣＳＫ</t>
  </si>
  <si>
    <t>藤田観光</t>
  </si>
  <si>
    <t>丸紅建材リース</t>
  </si>
  <si>
    <t>サックスバー　ホールディングス</t>
  </si>
  <si>
    <t>三菱ＵＦＪフィナンシャル・グループ</t>
    <phoneticPr fontId="1" type="noConversion"/>
  </si>
  <si>
    <t>東海理化電機製作所</t>
    <phoneticPr fontId="1" type="noConversion"/>
  </si>
  <si>
    <t>制度</t>
    <phoneticPr fontId="1" type="noConversion"/>
  </si>
  <si>
    <t>制度</t>
    <phoneticPr fontId="1" type="noConversion"/>
  </si>
  <si>
    <t>ＪＳＲ</t>
  </si>
  <si>
    <t>アマノ</t>
  </si>
  <si>
    <t>日鉄ソリューションズ</t>
  </si>
  <si>
    <t>シャープ</t>
  </si>
  <si>
    <t>いちご</t>
  </si>
  <si>
    <t>五洋建設</t>
  </si>
  <si>
    <t>日本水産</t>
  </si>
  <si>
    <t>ＴＨＫ</t>
  </si>
  <si>
    <t>三井海洋開発</t>
  </si>
  <si>
    <t>ウシオ電機</t>
  </si>
  <si>
    <t>タカラトミー</t>
  </si>
  <si>
    <t>カチタス</t>
  </si>
  <si>
    <t>ジェイ　エフ　イー　ホールディングス</t>
  </si>
  <si>
    <t>ナブテスコ</t>
  </si>
  <si>
    <t>イオンディライト</t>
  </si>
  <si>
    <t>エヌ・ティ・ティ・データ</t>
  </si>
  <si>
    <t>倉庫・運輸関連業</t>
  </si>
  <si>
    <t>協和エクシオ</t>
  </si>
  <si>
    <t>ツムラ</t>
  </si>
  <si>
    <t>ＳＣＲＥＥＮホールディングス</t>
  </si>
  <si>
    <t>コニカミノルタ</t>
  </si>
  <si>
    <t>大日本住友製薬</t>
  </si>
  <si>
    <t>ＩＨＩ</t>
  </si>
  <si>
    <t>関電工</t>
  </si>
  <si>
    <t>ジャパンエレベーターサービスホールディングス</t>
  </si>
  <si>
    <t>みらかホールディングス</t>
  </si>
  <si>
    <t>キヤノン</t>
  </si>
  <si>
    <t>ロート製薬</t>
  </si>
  <si>
    <t>阪和興業</t>
  </si>
  <si>
    <t>アイカ工業</t>
  </si>
  <si>
    <t>第一興商</t>
  </si>
  <si>
    <t>タクマ</t>
  </si>
  <si>
    <t>能美防災</t>
  </si>
  <si>
    <t>日本新薬</t>
  </si>
  <si>
    <t>双日</t>
  </si>
  <si>
    <t>大正製薬ホールディングス</t>
  </si>
  <si>
    <t>奥村組</t>
  </si>
  <si>
    <t>イオンフィナンシャルサービス</t>
  </si>
  <si>
    <t>オリエントコーポレーション</t>
  </si>
  <si>
    <t>島津製作所</t>
  </si>
  <si>
    <t>日本郵政</t>
  </si>
  <si>
    <t>大和工業</t>
  </si>
  <si>
    <t>博報堂ＤＹホールディングス</t>
  </si>
  <si>
    <t>三洋化成工業</t>
  </si>
  <si>
    <t>熊谷組</t>
  </si>
  <si>
    <t>塩野義製薬</t>
  </si>
  <si>
    <t>ケネディクス</t>
  </si>
  <si>
    <t>ヤマトホールディングス</t>
  </si>
  <si>
    <t>フジ・メディア・ホールディングス</t>
  </si>
  <si>
    <t>三和ホールディングス</t>
  </si>
  <si>
    <t>アルバック</t>
  </si>
  <si>
    <t>デジタルアーツ</t>
  </si>
  <si>
    <t>東邦ホールディングス</t>
  </si>
  <si>
    <t>029"</t>
  </si>
  <si>
    <t>855"</t>
  </si>
  <si>
    <t>283"</t>
  </si>
  <si>
    <t>159"</t>
  </si>
  <si>
    <t xml:space="preserve"> バルニバーヒ</t>
  </si>
  <si>
    <t xml:space="preserve"> シーアールイー</t>
  </si>
  <si>
    <t xml:space="preserve"> スバル興</t>
  </si>
  <si>
    <t xml:space="preserve"> シーイーシー</t>
  </si>
  <si>
    <t xml:space="preserve"> イオンリート</t>
  </si>
  <si>
    <t xml:space="preserve"> モロゾフ</t>
  </si>
  <si>
    <t xml:space="preserve"> 4/2</t>
  </si>
  <si>
    <t xml:space="preserve"> 毎コムネット</t>
  </si>
  <si>
    <t xml:space="preserve"> プラズマ</t>
  </si>
  <si>
    <t xml:space="preserve"> キャリアリンク</t>
  </si>
  <si>
    <t xml:space="preserve"> 01月上旬</t>
  </si>
  <si>
    <t xml:space="preserve"> サムティ</t>
  </si>
  <si>
    <t>不二家</t>
  </si>
  <si>
    <t>オエノンホールディングス</t>
  </si>
  <si>
    <t>富士紡ホールディングス</t>
  </si>
  <si>
    <t>三重交通グループホールディングス</t>
  </si>
  <si>
    <t>トーカロ</t>
  </si>
  <si>
    <t>三菱総合研究所</t>
  </si>
  <si>
    <t>メディアドゥホールディングス</t>
  </si>
  <si>
    <t>デジタル・インフォメーション・テクノロジー</t>
  </si>
  <si>
    <t>わかもと製薬</t>
  </si>
  <si>
    <t>オリエンタルランド</t>
  </si>
  <si>
    <t>日本コンクリート工業</t>
  </si>
  <si>
    <t>大阪製鐵</t>
  </si>
  <si>
    <t>東洋シヤッター</t>
  </si>
  <si>
    <t>ＳＭＮ</t>
  </si>
  <si>
    <t>前澤給装工業</t>
  </si>
  <si>
    <t>ダブル・スコープ</t>
  </si>
  <si>
    <t>ティアック</t>
  </si>
  <si>
    <t>ＩＭＡＧＩＣＡ　ＧＲＯＵＰ</t>
  </si>
  <si>
    <t>日本ケミコン</t>
  </si>
  <si>
    <t>ＫＯＡ</t>
  </si>
  <si>
    <t>パン・パシフィック・インターナショナルホールディングス</t>
  </si>
  <si>
    <t>丸文</t>
  </si>
  <si>
    <t>ゼンショーホールディングス</t>
  </si>
  <si>
    <t>幸楽苑ホールディングス</t>
  </si>
  <si>
    <t>サイゼリヤ</t>
  </si>
  <si>
    <t>シード</t>
  </si>
  <si>
    <t>中本パックス</t>
  </si>
  <si>
    <t>ナイガイ</t>
  </si>
  <si>
    <t>住友商事</t>
  </si>
  <si>
    <t>ゴールドウイン</t>
  </si>
  <si>
    <t>ミツウロコグループホールディングス</t>
  </si>
  <si>
    <t>大垣共立銀行</t>
  </si>
  <si>
    <t>マネックスグループ</t>
  </si>
  <si>
    <t>京阪ホールディングス</t>
  </si>
  <si>
    <t>日立物流</t>
  </si>
  <si>
    <t>総合メディカルホールディングス</t>
  </si>
  <si>
    <t>7/7/6</t>
  </si>
  <si>
    <t>三井化学</t>
    <phoneticPr fontId="1" type="noConversion"/>
  </si>
  <si>
    <t>宇部興産</t>
    <phoneticPr fontId="1" type="noConversion"/>
  </si>
  <si>
    <t>制度</t>
    <phoneticPr fontId="1" type="noConversion"/>
  </si>
  <si>
    <t>東急</t>
  </si>
  <si>
    <t>597"</t>
  </si>
  <si>
    <t xml:space="preserve"> 大塚家</t>
  </si>
  <si>
    <t>469"</t>
  </si>
  <si>
    <t>523"</t>
  </si>
  <si>
    <t>062"</t>
  </si>
  <si>
    <t xml:space="preserve"> バイタルKSK</t>
  </si>
  <si>
    <t xml:space="preserve"> 新日建物</t>
  </si>
  <si>
    <t xml:space="preserve"> メタップス</t>
  </si>
  <si>
    <t xml:space="preserve"> 不二精機</t>
  </si>
  <si>
    <t xml:space="preserve"> ギグワークス</t>
  </si>
  <si>
    <t xml:space="preserve"> 東和フード</t>
  </si>
  <si>
    <t xml:space="preserve"> キタック</t>
  </si>
  <si>
    <t xml:space="preserve"> 共和工業</t>
  </si>
  <si>
    <t xml:space="preserve"> エイチ・アイエス</t>
  </si>
  <si>
    <t xml:space="preserve"> ナトコ</t>
  </si>
  <si>
    <t xml:space="preserve"> 巴工業</t>
  </si>
  <si>
    <t xml:space="preserve"> エイケン工業</t>
  </si>
  <si>
    <t xml:space="preserve"> ピープル</t>
  </si>
  <si>
    <t xml:space="preserve"> ＤｙＤｏ</t>
  </si>
  <si>
    <t xml:space="preserve"> ティーライフ</t>
  </si>
  <si>
    <t xml:space="preserve"> ウチダエスコ</t>
  </si>
  <si>
    <t xml:space="preserve"> オリバー</t>
  </si>
  <si>
    <t xml:space="preserve"> 内田洋</t>
  </si>
  <si>
    <t xml:space="preserve"> 泉州電</t>
  </si>
  <si>
    <t xml:space="preserve"> 日ハウスHD</t>
  </si>
  <si>
    <t xml:space="preserve"> 積水ハウス</t>
  </si>
  <si>
    <t xml:space="preserve"> アルチザ</t>
  </si>
  <si>
    <t xml:space="preserve"> トップカルチャ</t>
  </si>
  <si>
    <t xml:space="preserve"> 日　駐</t>
  </si>
  <si>
    <t xml:space="preserve"> ケア２１</t>
  </si>
  <si>
    <t xml:space="preserve"> 鳥貴族</t>
  </si>
  <si>
    <t xml:space="preserve"> アールエイジ</t>
  </si>
  <si>
    <t xml:space="preserve"> ソフトウェアサー</t>
  </si>
  <si>
    <t xml:space="preserve"> HEROZ</t>
  </si>
  <si>
    <t xml:space="preserve"> Link-U</t>
  </si>
  <si>
    <t xml:space="preserve"> インスペック</t>
  </si>
  <si>
    <t xml:space="preserve"> フジコーポ</t>
  </si>
  <si>
    <t xml:space="preserve"> カナモト</t>
  </si>
  <si>
    <t xml:space="preserve"> 学　情</t>
  </si>
  <si>
    <t xml:space="preserve"> Bガレージ</t>
  </si>
  <si>
    <t xml:space="preserve"> Ｂ＆Ｐ</t>
  </si>
  <si>
    <t xml:space="preserve"> サトウ食品</t>
  </si>
  <si>
    <t xml:space="preserve"> 日東網</t>
  </si>
  <si>
    <t xml:space="preserve"> SYSHD</t>
  </si>
  <si>
    <t xml:space="preserve"> 不二電機</t>
  </si>
  <si>
    <t xml:space="preserve"> ミロク</t>
  </si>
  <si>
    <t xml:space="preserve"> 日再生エネ</t>
  </si>
  <si>
    <t xml:space="preserve"> 大盛工業</t>
  </si>
  <si>
    <t xml:space="preserve"> テンポスHD</t>
  </si>
  <si>
    <t xml:space="preserve"> Hamee</t>
  </si>
  <si>
    <t xml:space="preserve"> 菊池製作</t>
  </si>
  <si>
    <t xml:space="preserve"> ステムリム</t>
  </si>
  <si>
    <t xml:space="preserve"> ベストワン</t>
  </si>
  <si>
    <t xml:space="preserve"> 楽天地</t>
  </si>
  <si>
    <t xml:space="preserve"> ツクルバ</t>
  </si>
  <si>
    <t xml:space="preserve"> 神戸物産</t>
  </si>
  <si>
    <t xml:space="preserve"> コーセーアールイ</t>
  </si>
  <si>
    <t xml:space="preserve"> GA TECH</t>
  </si>
  <si>
    <t xml:space="preserve"> 鎌倉新書</t>
  </si>
  <si>
    <t xml:space="preserve"> アイモバイル</t>
  </si>
  <si>
    <t xml:space="preserve"> プロレド</t>
  </si>
  <si>
    <t xml:space="preserve"> フロンティアI</t>
  </si>
  <si>
    <t xml:space="preserve"> オーエムツー</t>
  </si>
  <si>
    <t xml:space="preserve"> サンオータス</t>
  </si>
  <si>
    <t xml:space="preserve"> 日本テレホン</t>
  </si>
  <si>
    <t xml:space="preserve"> 丹青社</t>
  </si>
  <si>
    <t xml:space="preserve"> ベステラ</t>
  </si>
  <si>
    <t xml:space="preserve"> フィット</t>
  </si>
  <si>
    <t xml:space="preserve"> 太洋基礎</t>
  </si>
  <si>
    <t xml:space="preserve"> 土屋ＨＤ</t>
  </si>
  <si>
    <t xml:space="preserve"> ジェネパ</t>
  </si>
  <si>
    <t xml:space="preserve"> 森ヒルズ</t>
  </si>
  <si>
    <t xml:space="preserve"> クロスプラス</t>
  </si>
  <si>
    <t xml:space="preserve"> サムティレジ</t>
  </si>
  <si>
    <t xml:space="preserve"> スターアジア</t>
  </si>
  <si>
    <t xml:space="preserve"> 三井不LP</t>
  </si>
  <si>
    <t xml:space="preserve"> J.S.B.</t>
  </si>
  <si>
    <t xml:space="preserve"> ネオジャパン</t>
  </si>
  <si>
    <t xml:space="preserve"> バリュゴルフ</t>
  </si>
  <si>
    <t xml:space="preserve"> イムラ封筒</t>
  </si>
  <si>
    <t xml:space="preserve"> TBCSCAT</t>
  </si>
  <si>
    <t xml:space="preserve"> トリケミカル</t>
  </si>
  <si>
    <t xml:space="preserve"> ACCESS</t>
  </si>
  <si>
    <t xml:space="preserve"> ファーストロジ</t>
  </si>
  <si>
    <t xml:space="preserve"> イトクロ</t>
  </si>
  <si>
    <t xml:space="preserve"> ウエスコHD</t>
  </si>
  <si>
    <t xml:space="preserve"> トミタ電機</t>
  </si>
  <si>
    <t xml:space="preserve"> 三井ハイテ</t>
  </si>
  <si>
    <t xml:space="preserve"> ＭＳＯＬ</t>
  </si>
  <si>
    <t xml:space="preserve"> 梅の花</t>
  </si>
  <si>
    <t xml:space="preserve"> クロスフォー</t>
  </si>
  <si>
    <t xml:space="preserve"> 総合商研</t>
  </si>
  <si>
    <t xml:space="preserve"> 光・彩</t>
  </si>
  <si>
    <t xml:space="preserve"> MICS化学</t>
  </si>
  <si>
    <t xml:space="preserve"> ナイガイ</t>
  </si>
  <si>
    <t xml:space="preserve"> 正栄食</t>
  </si>
  <si>
    <t xml:space="preserve"> アルデプロ</t>
  </si>
  <si>
    <t xml:space="preserve"> 明豊エンター</t>
  </si>
  <si>
    <t xml:space="preserve"> きんえい</t>
  </si>
  <si>
    <t xml:space="preserve"> ＯＳ映</t>
  </si>
  <si>
    <t xml:space="preserve"> 精養軒</t>
  </si>
  <si>
    <t xml:space="preserve"> 新都ＨＤ</t>
  </si>
  <si>
    <t xml:space="preserve"> ケネディレジ</t>
  </si>
  <si>
    <t xml:space="preserve"> 稲葉製作</t>
  </si>
  <si>
    <t xml:space="preserve"> ＩＡＬ</t>
  </si>
  <si>
    <t xml:space="preserve"> システムディ</t>
  </si>
  <si>
    <t xml:space="preserve"> セルソース</t>
  </si>
  <si>
    <t xml:space="preserve"> HyAS&amp;Co.</t>
  </si>
  <si>
    <t xml:space="preserve"> ギフト</t>
  </si>
  <si>
    <t xml:space="preserve"> ナガノ東</t>
  </si>
  <si>
    <t xml:space="preserve"> ＨＣＭ</t>
  </si>
  <si>
    <t xml:space="preserve"> 3/18</t>
  </si>
  <si>
    <t xml:space="preserve"> 産業ファ</t>
  </si>
  <si>
    <t xml:space="preserve"> クスリのアオキ</t>
  </si>
  <si>
    <t xml:space="preserve"> ヒマラヤ</t>
  </si>
  <si>
    <t xml:space="preserve"> ダイセキ</t>
  </si>
  <si>
    <t xml:space="preserve"> ヴィレッジV</t>
  </si>
  <si>
    <t xml:space="preserve"> 5/11</t>
  </si>
  <si>
    <t xml:space="preserve"> 5/13</t>
  </si>
  <si>
    <t>624"</t>
  </si>
  <si>
    <t>365"</t>
  </si>
  <si>
    <t>日本基礎技術</t>
  </si>
  <si>
    <t>ぐるなび</t>
  </si>
  <si>
    <t>エバラ食品工業</t>
  </si>
  <si>
    <t>ＲＳ　Ｔｅｃｈｎｏｌｏｇｉｅｓ</t>
  </si>
  <si>
    <t>レンゴー</t>
  </si>
  <si>
    <t>トーモク</t>
  </si>
  <si>
    <t>あすか製薬</t>
  </si>
  <si>
    <t>ビー・エム・エル</t>
  </si>
  <si>
    <t>ファンケル</t>
  </si>
  <si>
    <t>荒川化学工業</t>
  </si>
  <si>
    <t>日本山村硝子</t>
  </si>
  <si>
    <t>オハラ</t>
  </si>
  <si>
    <t>ニッカトー</t>
  </si>
  <si>
    <t>昭和電線ホールディングス</t>
  </si>
  <si>
    <t>ユニオンツール</t>
  </si>
  <si>
    <t>ＴＯＷＡ</t>
  </si>
  <si>
    <t>正興電機製作所</t>
  </si>
  <si>
    <t>スプリックス</t>
  </si>
  <si>
    <t>愛三工業</t>
  </si>
  <si>
    <t>たけびし</t>
  </si>
  <si>
    <t>イオン北海道</t>
  </si>
  <si>
    <t>ハピネット</t>
  </si>
  <si>
    <t>エフピコ</t>
  </si>
  <si>
    <t>日本瓦斯</t>
  </si>
  <si>
    <t>アプラスフィナンシャル</t>
  </si>
  <si>
    <t>スターツコーポレーション</t>
  </si>
  <si>
    <t>トーセイ</t>
  </si>
  <si>
    <t>アイネス</t>
  </si>
  <si>
    <t>大庄</t>
  </si>
  <si>
    <t>ソフトバンクグループ</t>
  </si>
  <si>
    <t>0/2/2</t>
  </si>
  <si>
    <t>2/3/9</t>
  </si>
  <si>
    <t>カルビー</t>
  </si>
  <si>
    <t>オプトラン</t>
  </si>
  <si>
    <t>サントリー食品インターナショナル</t>
  </si>
  <si>
    <t>245"</t>
  </si>
  <si>
    <t>119"</t>
  </si>
  <si>
    <t>917"</t>
  </si>
  <si>
    <t>887"</t>
  </si>
  <si>
    <t>096"</t>
  </si>
  <si>
    <t>238"</t>
  </si>
  <si>
    <t>191"</t>
  </si>
  <si>
    <t>147"</t>
  </si>
  <si>
    <t>660"</t>
  </si>
  <si>
    <t>800"</t>
  </si>
  <si>
    <t>" 27</t>
  </si>
  <si>
    <t>050"</t>
  </si>
  <si>
    <t>" 45</t>
  </si>
  <si>
    <t>459"</t>
  </si>
  <si>
    <t>" 43</t>
  </si>
  <si>
    <t>330"</t>
  </si>
  <si>
    <t>278"</t>
  </si>
  <si>
    <t>016"</t>
  </si>
  <si>
    <t>953"</t>
  </si>
  <si>
    <t xml:space="preserve"> 4/1</t>
  </si>
  <si>
    <t xml:space="preserve"> 日フイルコン</t>
  </si>
  <si>
    <t xml:space="preserve"> ほぼ日</t>
  </si>
  <si>
    <t xml:space="preserve"> パイプドH</t>
  </si>
  <si>
    <t xml:space="preserve"> 鉄人化</t>
  </si>
  <si>
    <t>428"</t>
  </si>
  <si>
    <t>226"</t>
  </si>
  <si>
    <t xml:space="preserve"> 5/14</t>
  </si>
  <si>
    <t xml:space="preserve"> キリン堂HD</t>
  </si>
  <si>
    <t xml:space="preserve"> 三光合成</t>
  </si>
  <si>
    <t>064"</t>
  </si>
  <si>
    <t>ソネック</t>
  </si>
  <si>
    <t>不動テトラ</t>
  </si>
  <si>
    <t>ＮＪＳ</t>
  </si>
  <si>
    <t>ツクイ</t>
  </si>
  <si>
    <t>アークランドサービスホールディングス</t>
  </si>
  <si>
    <t>レスターホールディングス</t>
  </si>
  <si>
    <t>フージャースホールディングス</t>
  </si>
  <si>
    <t>ＫＨネオケム</t>
  </si>
  <si>
    <t>サカタインクス</t>
  </si>
  <si>
    <t>りらいあコミュニケーションズ</t>
  </si>
  <si>
    <t>ビジネスエンジニアリング</t>
  </si>
  <si>
    <t>北興化学工業</t>
  </si>
  <si>
    <t>アサンテ</t>
  </si>
  <si>
    <t>日精エー・エス・ビー機械</t>
  </si>
  <si>
    <t>帝国電機製作所</t>
  </si>
  <si>
    <t>新東工業</t>
  </si>
  <si>
    <t>フクシマガリレイ</t>
  </si>
  <si>
    <t>日本ピストンリング</t>
  </si>
  <si>
    <t>フルテック</t>
  </si>
  <si>
    <t>ローランド　ディー．ジー．</t>
  </si>
  <si>
    <t>アイコム</t>
  </si>
  <si>
    <t>イントラスト</t>
  </si>
  <si>
    <t>佐鳥電機</t>
  </si>
  <si>
    <t>西松屋チェーン</t>
  </si>
  <si>
    <t>橋本総業ホールディングス</t>
  </si>
  <si>
    <t>タムロン</t>
  </si>
  <si>
    <t>トッパン・フォームズ</t>
  </si>
  <si>
    <t>稲畑産業</t>
  </si>
  <si>
    <t>上新電機</t>
  </si>
  <si>
    <t>ゼビオホールディングス</t>
  </si>
  <si>
    <t>アニコム　ホールディングス</t>
  </si>
  <si>
    <t>グランディハウス</t>
  </si>
  <si>
    <t>東日本旅客鉄道</t>
  </si>
  <si>
    <t>アインホールディングス</t>
  </si>
  <si>
    <t>燦ホールディングス</t>
  </si>
  <si>
    <t>船井総研ホールディングス</t>
  </si>
  <si>
    <t>トラスコ中山</t>
  </si>
  <si>
    <t>3/7/7</t>
  </si>
  <si>
    <t>4/8/9</t>
  </si>
  <si>
    <t>6/6/7</t>
  </si>
  <si>
    <t>グローリー</t>
    <phoneticPr fontId="1" type="noConversion"/>
  </si>
  <si>
    <t>ウシオ電機</t>
    <phoneticPr fontId="1" type="noConversion"/>
  </si>
  <si>
    <t>制度</t>
    <phoneticPr fontId="1" type="noConversion"/>
  </si>
  <si>
    <t>アリアケジャパン</t>
  </si>
  <si>
    <t>タカラバイオ</t>
  </si>
  <si>
    <t>051"</t>
  </si>
  <si>
    <t>078"</t>
  </si>
  <si>
    <t>396"</t>
  </si>
  <si>
    <t xml:space="preserve"> 13:15</t>
  </si>
  <si>
    <t xml:space="preserve"> 13:30</t>
  </si>
  <si>
    <t>479"</t>
  </si>
  <si>
    <t>106"</t>
  </si>
  <si>
    <t>056"</t>
  </si>
  <si>
    <t>239"</t>
  </si>
  <si>
    <t>361"</t>
  </si>
  <si>
    <t>061"</t>
  </si>
  <si>
    <t>411"</t>
  </si>
  <si>
    <t>308"</t>
  </si>
  <si>
    <t>696"</t>
  </si>
  <si>
    <t>777"</t>
  </si>
  <si>
    <t>527"</t>
  </si>
  <si>
    <t>544"</t>
  </si>
  <si>
    <t>" 77</t>
  </si>
  <si>
    <t>098"</t>
  </si>
  <si>
    <t>372"</t>
  </si>
  <si>
    <t>075"</t>
  </si>
  <si>
    <t>425"</t>
  </si>
  <si>
    <t>260"</t>
  </si>
  <si>
    <t>705"</t>
  </si>
  <si>
    <t>715"</t>
  </si>
  <si>
    <t>007"</t>
  </si>
  <si>
    <t>882"</t>
  </si>
  <si>
    <t>039"</t>
  </si>
  <si>
    <t>550"</t>
  </si>
  <si>
    <t>190"</t>
  </si>
  <si>
    <t>060"</t>
  </si>
  <si>
    <t>058"</t>
  </si>
  <si>
    <t>728"</t>
  </si>
  <si>
    <t xml:space="preserve"> 16:30</t>
  </si>
  <si>
    <t>021"</t>
  </si>
  <si>
    <t>594"</t>
  </si>
  <si>
    <t>240"</t>
  </si>
  <si>
    <t>981"</t>
  </si>
  <si>
    <t>502"</t>
  </si>
  <si>
    <t>763"</t>
  </si>
  <si>
    <t>454"</t>
  </si>
  <si>
    <t>683"</t>
  </si>
  <si>
    <t>473"</t>
  </si>
  <si>
    <t>272"</t>
  </si>
  <si>
    <t>248"</t>
  </si>
  <si>
    <t>302"</t>
  </si>
  <si>
    <t>386"</t>
  </si>
  <si>
    <t>835"</t>
  </si>
  <si>
    <t>834"</t>
  </si>
  <si>
    <t>956"</t>
  </si>
  <si>
    <t>143"</t>
  </si>
  <si>
    <t>069"</t>
  </si>
  <si>
    <t>681"</t>
  </si>
  <si>
    <t>293"</t>
  </si>
  <si>
    <t>698"</t>
  </si>
  <si>
    <t>251"</t>
  </si>
  <si>
    <t>575"</t>
  </si>
  <si>
    <t>947"</t>
  </si>
  <si>
    <t>346"</t>
  </si>
  <si>
    <t>512"</t>
  </si>
  <si>
    <t>154"</t>
  </si>
  <si>
    <t>335"</t>
  </si>
  <si>
    <t>032"</t>
  </si>
  <si>
    <t>314"</t>
  </si>
  <si>
    <t xml:space="preserve"> マルカ</t>
  </si>
  <si>
    <t>255"</t>
  </si>
  <si>
    <t xml:space="preserve"> 島　忠</t>
  </si>
  <si>
    <t>349"</t>
  </si>
  <si>
    <t>" 64</t>
  </si>
  <si>
    <t xml:space="preserve"> ソーバル</t>
  </si>
  <si>
    <t>461"</t>
  </si>
  <si>
    <t>452"</t>
  </si>
  <si>
    <t>751"</t>
  </si>
  <si>
    <t>215"</t>
  </si>
  <si>
    <t>930"</t>
  </si>
  <si>
    <t>038"</t>
  </si>
  <si>
    <t>686"</t>
  </si>
  <si>
    <t>312"</t>
  </si>
  <si>
    <t>922"</t>
  </si>
  <si>
    <t>065"</t>
  </si>
  <si>
    <t>213"</t>
  </si>
  <si>
    <t>036"</t>
  </si>
  <si>
    <t>846"</t>
  </si>
  <si>
    <t>548"</t>
  </si>
  <si>
    <t>880"</t>
  </si>
  <si>
    <t>277"</t>
  </si>
  <si>
    <t>595"</t>
  </si>
  <si>
    <t>" 37</t>
  </si>
  <si>
    <t>736"</t>
  </si>
  <si>
    <t>840"</t>
  </si>
  <si>
    <t>355"</t>
  </si>
  <si>
    <t>842"</t>
  </si>
  <si>
    <t>072"</t>
  </si>
  <si>
    <t>284"</t>
  </si>
  <si>
    <t>084"</t>
  </si>
  <si>
    <t>340"</t>
  </si>
  <si>
    <t>445"</t>
  </si>
  <si>
    <t>467"</t>
  </si>
  <si>
    <t>539"</t>
  </si>
  <si>
    <t>797"</t>
  </si>
  <si>
    <t>383"</t>
  </si>
  <si>
    <t>佐田建設</t>
  </si>
  <si>
    <t>北陸電気工事</t>
  </si>
  <si>
    <t>四電工</t>
  </si>
  <si>
    <t>日揮ホールディングス</t>
  </si>
  <si>
    <t>三井製糖</t>
  </si>
  <si>
    <t>パーソルホールディングス</t>
  </si>
  <si>
    <t>エスプール</t>
  </si>
  <si>
    <t>黒谷</t>
  </si>
  <si>
    <t>ホットランド</t>
  </si>
  <si>
    <t>日本毛織</t>
  </si>
  <si>
    <t>日本商業開発</t>
  </si>
  <si>
    <t>テンポイノベーション</t>
  </si>
  <si>
    <t>アレンザホールディングス</t>
  </si>
  <si>
    <t>マツオカコーポレーション</t>
  </si>
  <si>
    <t>アイスタイル</t>
  </si>
  <si>
    <t>ＣＡＲＴＡ　ＨＯＬＤＩＮＧＳ</t>
  </si>
  <si>
    <t>ＳＨＩＦＴ</t>
  </si>
  <si>
    <t>モバイルファクトリー</t>
  </si>
  <si>
    <t>ネオジャパン</t>
  </si>
  <si>
    <t>日本化学工業</t>
  </si>
  <si>
    <t>四国化成工業</t>
  </si>
  <si>
    <t>ＥＰＳホールディングス</t>
  </si>
  <si>
    <t>ドリームインキュベータ</t>
  </si>
  <si>
    <t>中国塗料</t>
  </si>
  <si>
    <t>ＩＤホールディングス</t>
  </si>
  <si>
    <t>インテリジェント　ウェイブ</t>
  </si>
  <si>
    <t>アキレス</t>
  </si>
  <si>
    <t>住友大阪セメント</t>
  </si>
  <si>
    <t>日本高周波鋼業</t>
  </si>
  <si>
    <t>ＬＩＸＩＬグループ</t>
  </si>
  <si>
    <t>ノーリツ</t>
  </si>
  <si>
    <t>東プレ</t>
  </si>
  <si>
    <t>ＯＫＫ</t>
  </si>
  <si>
    <t>東洋機械金属</t>
  </si>
  <si>
    <t>島精機製作所</t>
  </si>
  <si>
    <t>日阪製作所</t>
  </si>
  <si>
    <t>平田機工</t>
  </si>
  <si>
    <t>マルマエ</t>
  </si>
  <si>
    <t>井関農機</t>
  </si>
  <si>
    <t>トーヨーカネツ</t>
  </si>
  <si>
    <t>大同工業</t>
  </si>
  <si>
    <t>岩崎通信機</t>
  </si>
  <si>
    <t>メガチップス</t>
  </si>
  <si>
    <t>イリソ電子工業</t>
  </si>
  <si>
    <t>サノヤスホールディングス</t>
  </si>
  <si>
    <t>近畿車輛</t>
  </si>
  <si>
    <t>河西工業</t>
  </si>
  <si>
    <t>伯東</t>
  </si>
  <si>
    <t>コンドーテック</t>
  </si>
  <si>
    <t>インターアクション</t>
  </si>
  <si>
    <t>メニコン</t>
  </si>
  <si>
    <t>ウッドワン</t>
  </si>
  <si>
    <t>オカムラ</t>
  </si>
  <si>
    <t>ＯＵＧホールディングス</t>
  </si>
  <si>
    <t>アクシアル　リテイリング</t>
  </si>
  <si>
    <t>宮崎銀行</t>
  </si>
  <si>
    <t>みずほリース</t>
  </si>
  <si>
    <t>タカラレーベン</t>
  </si>
  <si>
    <t>東祥</t>
  </si>
  <si>
    <t>ＡＮＡホールディングス</t>
  </si>
  <si>
    <t>キムラユニティー</t>
  </si>
  <si>
    <t>関西電力</t>
  </si>
  <si>
    <t>レノバ</t>
  </si>
  <si>
    <t>北海道瓦斯</t>
  </si>
  <si>
    <t>セントラル警備保障</t>
  </si>
  <si>
    <t>オオバ</t>
  </si>
  <si>
    <t>2/12/6</t>
  </si>
  <si>
    <t>3/13/1</t>
  </si>
  <si>
    <t>6/9/5</t>
  </si>
  <si>
    <t>1/7/11</t>
  </si>
  <si>
    <t>5/9/9</t>
  </si>
  <si>
    <t>1/6/5</t>
  </si>
  <si>
    <t>0/4/8</t>
  </si>
  <si>
    <t>2/6/8</t>
  </si>
  <si>
    <t>2/5/9</t>
  </si>
  <si>
    <t>1/7/10</t>
  </si>
  <si>
    <t>2/6/7</t>
  </si>
  <si>
    <t>1/4/10</t>
  </si>
  <si>
    <t>1/4/9</t>
  </si>
  <si>
    <t>11/11/2</t>
  </si>
  <si>
    <t>4/6/11</t>
  </si>
  <si>
    <t>8/8/4</t>
  </si>
  <si>
    <t>6/6/8</t>
  </si>
  <si>
    <t>6/5/11</t>
  </si>
  <si>
    <t>6/5/8</t>
  </si>
  <si>
    <t>7/4/7</t>
  </si>
  <si>
    <t>11/7/3</t>
  </si>
  <si>
    <t>6M</t>
    <phoneticPr fontId="1" type="noConversion"/>
  </si>
  <si>
    <t>1Y</t>
    <phoneticPr fontId="1" type="noConversion"/>
  </si>
  <si>
    <t>OPEN_8316</t>
  </si>
  <si>
    <t>CLOSE_8316</t>
  </si>
  <si>
    <t>OPEN_8385</t>
  </si>
  <si>
    <t>CLOSE_8385</t>
  </si>
  <si>
    <t>SELL</t>
    <phoneticPr fontId="1" type="noConversion"/>
  </si>
  <si>
    <t>三井住友フィナンシャルグループ</t>
    <phoneticPr fontId="1" type="noConversion"/>
  </si>
  <si>
    <t>BUY</t>
    <phoneticPr fontId="1" type="noConversion"/>
  </si>
  <si>
    <t>伊予銀行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</si>
  <si>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</si>
  <si>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</si>
  <si>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</si>
  <si>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</si>
  <si>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</si>
  <si>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</si>
  <si>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</si>
  <si>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</si>
  <si>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</si>
  <si>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三井住友フィナンシャルグループ</t>
    <phoneticPr fontId="1" type="noConversion"/>
  </si>
  <si>
    <t>伊予銀行</t>
    <phoneticPr fontId="1" type="noConversion"/>
  </si>
  <si>
    <t>銀行業</t>
    <phoneticPr fontId="1" type="noConversion"/>
  </si>
  <si>
    <t>sell(8316)</t>
  </si>
  <si>
    <t>buy(8385)</t>
  </si>
  <si>
    <t>三井住友フィナンシャルグループ</t>
    <phoneticPr fontId="1" type="noConversion"/>
  </si>
  <si>
    <t>伊予銀行</t>
    <phoneticPr fontId="1" type="noConversion"/>
  </si>
  <si>
    <t>制度</t>
    <phoneticPr fontId="1" type="noConversion"/>
  </si>
  <si>
    <t>Rules for pair trading</t>
    <phoneticPr fontId="1" type="noConversion"/>
  </si>
  <si>
    <t>Stop Loss</t>
    <phoneticPr fontId="1" type="noConversion"/>
  </si>
  <si>
    <t>Stop Profit</t>
    <phoneticPr fontId="1" type="noConversion"/>
  </si>
  <si>
    <t>良品計画</t>
    <phoneticPr fontId="1" type="noConversion"/>
  </si>
  <si>
    <t>りそなホールディングス</t>
    <phoneticPr fontId="1" type="noConversion"/>
  </si>
  <si>
    <t>History</t>
    <phoneticPr fontId="1" type="noConversion"/>
  </si>
  <si>
    <t>OPEN_7453</t>
  </si>
  <si>
    <t>CLOSE_7453</t>
  </si>
  <si>
    <t>OPEN_8308</t>
  </si>
  <si>
    <t>CLOSE_8308</t>
  </si>
  <si>
    <t>sell(7453)</t>
  </si>
  <si>
    <t>buy(8308)</t>
  </si>
  <si>
    <t>STOP LOSS</t>
    <phoneticPr fontId="1" type="noConversion"/>
  </si>
  <si>
    <t>初期資本</t>
    <rPh sb="0" eb="2">
      <t>ｼｮｷ</t>
    </rPh>
    <rPh sb="2" eb="4">
      <t>ｼﾎﾝ</t>
    </rPh>
    <phoneticPr fontId="1" type="noConversion"/>
  </si>
  <si>
    <t>入金履歴</t>
    <rPh sb="0" eb="2">
      <t>ﾆｭｳｷﾝ</t>
    </rPh>
    <rPh sb="2" eb="4">
      <t>ﾘﾚｷ</t>
    </rPh>
    <phoneticPr fontId="1" type="noConversion"/>
  </si>
  <si>
    <t>入金額</t>
    <rPh sb="0" eb="2">
      <t>ﾆｭｳｷﾝ</t>
    </rPh>
    <rPh sb="2" eb="3">
      <t>ｶﾞｸ</t>
    </rPh>
    <phoneticPr fontId="1" type="noConversion"/>
  </si>
  <si>
    <t>日付</t>
    <rPh sb="0" eb="2">
      <t>ﾋﾂﾞｹ</t>
    </rPh>
    <phoneticPr fontId="1" type="noConversion"/>
  </si>
  <si>
    <t>Retrun</t>
    <phoneticPr fontId="1" type="noConversion"/>
  </si>
  <si>
    <t>Asset</t>
    <phoneticPr fontId="1" type="noConversion"/>
  </si>
  <si>
    <t>Date</t>
    <phoneticPr fontId="1" type="noConversion"/>
  </si>
  <si>
    <t>現在資本</t>
    <rPh sb="0" eb="2">
      <t>ｹﾞﾝｻﾞｲ</t>
    </rPh>
    <rPh sb="2" eb="4">
      <t>ｼﾎﾝ</t>
    </rPh>
    <phoneticPr fontId="1" type="noConversion"/>
  </si>
  <si>
    <t>Return</t>
    <phoneticPr fontId="1" type="noConversion"/>
  </si>
  <si>
    <t>Return rate</t>
    <phoneticPr fontId="1" type="noConversion"/>
  </si>
  <si>
    <t>Avg Trade
Profit</t>
    <phoneticPr fontId="1" type="noConversion"/>
  </si>
  <si>
    <t xml:space="preserve">Avg
Return
</t>
    <phoneticPr fontId="1" type="noConversion"/>
  </si>
  <si>
    <r>
      <rPr>
        <sz val="10"/>
        <color theme="1"/>
        <rFont val="FangSong"/>
        <family val="3"/>
        <charset val="134"/>
      </rPr>
      <t>売</t>
    </r>
  </si>
  <si>
    <r>
      <rPr>
        <sz val="10"/>
        <color theme="1"/>
        <rFont val="FangSong"/>
        <family val="3"/>
        <charset val="134"/>
      </rPr>
      <t>買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</si>
</sst>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5" formatCode="&quot;¥&quot;#,##0;&quot;¥&quot;\-#,##0"/>
    <numFmt numFmtId="7" formatCode="&quot;¥&quot;#,##0.00;&quot;¥&quot;\-#,##0.00"/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3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  <font>
      <b/>
      <sz val="22"/>
      <color theme="4"/>
      <name val="FangSong"/>
      <family val="3"/>
      <charset val="134"/>
    </font>
    <font>
      <b/>
      <sz val="12"/>
      <color theme="4"/>
      <name val="FangSong"/>
      <family val="3"/>
      <charset val="134"/>
    </font>
    <font>
      <b/>
      <sz val="11"/>
      <color theme="1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51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185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28" fillId="29" borderId="0" xfId="1" applyFill="1" applyAlignment="1" applyProtection="1"/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76" fontId="11" fillId="0" borderId="19" xfId="0" applyNumberFormat="1" applyFont="1" applyBorder="1"/>
    <xf numFmtId="176" fontId="11" fillId="0" borderId="20" xfId="0" applyNumberFormat="1" applyFont="1" applyBorder="1"/>
    <xf numFmtId="176" fontId="11" fillId="0" borderId="58" xfId="0" applyNumberFormat="1" applyFont="1" applyBorder="1"/>
    <xf numFmtId="0" fontId="0" fillId="0" borderId="14" xfId="0" applyBorder="1"/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50" fillId="0" borderId="0" xfId="0" applyFont="1"/>
    <xf numFmtId="0" fontId="51" fillId="0" borderId="0" xfId="0" applyFont="1"/>
    <xf numFmtId="0" fontId="0" fillId="25" borderId="48" xfId="0" applyFill="1" applyBorder="1" applyAlignment="1">
      <alignment horizontal="center" vertical="center"/>
    </xf>
    <xf numFmtId="184" fontId="0" fillId="25" borderId="48" xfId="0" applyNumberFormat="1" applyFill="1" applyBorder="1" applyAlignment="1">
      <alignment horizontal="center" vertical="center"/>
    </xf>
    <xf numFmtId="0" fontId="0" fillId="25" borderId="48" xfId="0" applyFill="1" applyBorder="1"/>
    <xf numFmtId="5" fontId="2" fillId="0" borderId="1" xfId="0" applyNumberFormat="1" applyFont="1" applyBorder="1"/>
    <xf numFmtId="0" fontId="52" fillId="0" borderId="0" xfId="0" applyFont="1"/>
    <xf numFmtId="14" fontId="2" fillId="2" borderId="1" xfId="0" applyNumberFormat="1" applyFont="1" applyFill="1" applyBorder="1"/>
    <xf numFmtId="185" fontId="0" fillId="26" borderId="48" xfId="0" applyNumberFormat="1" applyFill="1" applyBorder="1" applyAlignment="1">
      <alignment horizontal="center" vertical="center"/>
    </xf>
    <xf numFmtId="7" fontId="0" fillId="0" borderId="0" xfId="0" applyNumberFormat="1"/>
    <xf numFmtId="0" fontId="19" fillId="0" borderId="38" xfId="0" applyFont="1" applyBorder="1" applyAlignment="1">
      <alignment horizontal="center"/>
    </xf>
    <xf numFmtId="5" fontId="2" fillId="26" borderId="1" xfId="0" applyNumberFormat="1" applyFont="1" applyFill="1" applyBorder="1"/>
    <xf numFmtId="5" fontId="2" fillId="13" borderId="1" xfId="0" applyNumberFormat="1" applyFont="1" applyFill="1" applyBorder="1"/>
    <xf numFmtId="10" fontId="2" fillId="13" borderId="1" xfId="0" applyNumberFormat="1" applyFont="1" applyFill="1" applyBorder="1"/>
    <xf numFmtId="182" fontId="0" fillId="25" borderId="48" xfId="0" applyNumberFormat="1" applyFill="1" applyBorder="1" applyAlignment="1">
      <alignment horizontal="center"/>
    </xf>
    <xf numFmtId="182" fontId="0" fillId="0" borderId="0" xfId="0" applyNumberFormat="1"/>
    <xf numFmtId="182" fontId="0" fillId="0" borderId="48" xfId="0" applyNumberFormat="1" applyBorder="1"/>
    <xf numFmtId="184" fontId="0" fillId="0" borderId="0" xfId="0" applyNumberFormat="1"/>
    <xf numFmtId="18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84" fontId="48" fillId="0" borderId="0" xfId="0" applyNumberFormat="1" applyFont="1"/>
    <xf numFmtId="10" fontId="0" fillId="0" borderId="0" xfId="0" applyNumberFormat="1"/>
    <xf numFmtId="14" fontId="0" fillId="0" borderId="0" xfId="0" applyNumberFormat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Asset!$D$99</c:f>
              <c:strCache>
                <c:ptCount val="1"/>
                <c:pt idx="0">
                  <c:v>Asset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Asset!$B$100:$B$500</c:f>
              <c:numCache>
                <c:formatCode>m/d/yyyy</c:formatCode>
                <c:ptCount val="401"/>
                <c:pt idx="0">
                  <c:v>43742</c:v>
                </c:pt>
                <c:pt idx="1">
                  <c:v>43748</c:v>
                </c:pt>
                <c:pt idx="2">
                  <c:v>43753</c:v>
                </c:pt>
                <c:pt idx="3">
                  <c:v>43759</c:v>
                </c:pt>
                <c:pt idx="4">
                  <c:v>43759</c:v>
                </c:pt>
                <c:pt idx="5">
                  <c:v>43761</c:v>
                </c:pt>
                <c:pt idx="6">
                  <c:v>43761</c:v>
                </c:pt>
                <c:pt idx="7">
                  <c:v>43767</c:v>
                </c:pt>
                <c:pt idx="8">
                  <c:v>43789</c:v>
                </c:pt>
                <c:pt idx="9">
                  <c:v>43790</c:v>
                </c:pt>
                <c:pt idx="10">
                  <c:v>43798</c:v>
                </c:pt>
                <c:pt idx="11">
                  <c:v>43802</c:v>
                </c:pt>
                <c:pt idx="12">
                  <c:v>43805</c:v>
                </c:pt>
                <c:pt idx="13">
                  <c:v>43808</c:v>
                </c:pt>
                <c:pt idx="14">
                  <c:v>43808</c:v>
                </c:pt>
                <c:pt idx="15">
                  <c:v>43818</c:v>
                </c:pt>
                <c:pt idx="16">
                  <c:v>43824</c:v>
                </c:pt>
                <c:pt idx="17">
                  <c:v>43826</c:v>
                </c:pt>
                <c:pt idx="18">
                  <c:v>43829</c:v>
                </c:pt>
                <c:pt idx="19">
                  <c:v>43864</c:v>
                </c:pt>
                <c:pt idx="20">
                  <c:v>43864</c:v>
                </c:pt>
                <c:pt idx="21">
                  <c:v>43864</c:v>
                </c:pt>
              </c:numCache>
            </c:numRef>
          </c:cat>
          <c:val>
            <c:numRef>
              <c:f>Asset!$D$100:$D$500</c:f>
              <c:numCache>
                <c:formatCode>"¥"#,##0.00_);\("¥"#,##0.00\)</c:formatCode>
                <c:ptCount val="401"/>
                <c:pt idx="0">
                  <c:v>5000159</c:v>
                </c:pt>
                <c:pt idx="1">
                  <c:v>5037808</c:v>
                </c:pt>
                <c:pt idx="2">
                  <c:v>5101112</c:v>
                </c:pt>
                <c:pt idx="3">
                  <c:v>5007874</c:v>
                </c:pt>
                <c:pt idx="4">
                  <c:v>4996821</c:v>
                </c:pt>
                <c:pt idx="5">
                  <c:v>4995624</c:v>
                </c:pt>
                <c:pt idx="6">
                  <c:v>4979141</c:v>
                </c:pt>
                <c:pt idx="7">
                  <c:v>4974384</c:v>
                </c:pt>
                <c:pt idx="8">
                  <c:v>5460379</c:v>
                </c:pt>
                <c:pt idx="9">
                  <c:v>5520620</c:v>
                </c:pt>
                <c:pt idx="10">
                  <c:v>5461406</c:v>
                </c:pt>
                <c:pt idx="11">
                  <c:v>5437848</c:v>
                </c:pt>
                <c:pt idx="12">
                  <c:v>5491998</c:v>
                </c:pt>
                <c:pt idx="13">
                  <c:v>5525710.9699999997</c:v>
                </c:pt>
                <c:pt idx="14">
                  <c:v>5518323.0099999998</c:v>
                </c:pt>
                <c:pt idx="15">
                  <c:v>5547597.3899999997</c:v>
                </c:pt>
                <c:pt idx="16">
                  <c:v>5521950.5199999996</c:v>
                </c:pt>
                <c:pt idx="17">
                  <c:v>5509844.9900000002</c:v>
                </c:pt>
                <c:pt idx="18">
                  <c:v>5446178.0499999998</c:v>
                </c:pt>
                <c:pt idx="19">
                  <c:v>5493173.5999999996</c:v>
                </c:pt>
                <c:pt idx="20">
                  <c:v>5511188.5599999996</c:v>
                </c:pt>
                <c:pt idx="21">
                  <c:v>5537358.4699999997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D-42E0-8B21-8616A99F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98264"/>
        <c:axId val="574397280"/>
      </c:lineChart>
      <c:dateAx>
        <c:axId val="5743982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7280"/>
        <c:crosses val="autoZero"/>
        <c:auto val="1"/>
        <c:lblOffset val="100"/>
        <c:baseTimeUnit val="days"/>
      </c:dateAx>
      <c:valAx>
        <c:axId val="5743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¥&quot;#,##0.00_);\(&quot;¥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439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821123631369624E-2"/>
          <c:y val="7.644172368708331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5.1527494908350304</c:v>
                </c:pt>
                <c:pt idx="1">
                  <c:v>5.16338542723767</c:v>
                </c:pt>
                <c:pt idx="2">
                  <c:v>5.2002464571780598</c:v>
                </c:pt>
                <c:pt idx="3">
                  <c:v>5.1498582422033197</c:v>
                </c:pt>
                <c:pt idx="4">
                  <c:v>5.2281211115719604</c:v>
                </c:pt>
                <c:pt idx="5">
                  <c:v>5.2267106347897698</c:v>
                </c:pt>
                <c:pt idx="6">
                  <c:v>5.2803641630457196</c:v>
                </c:pt>
                <c:pt idx="7">
                  <c:v>5.1307391393864501</c:v>
                </c:pt>
                <c:pt idx="8">
                  <c:v>5.2618296529968402</c:v>
                </c:pt>
                <c:pt idx="9">
                  <c:v>5.3428449744463302</c:v>
                </c:pt>
                <c:pt idx="10">
                  <c:v>5.3110253110253103</c:v>
                </c:pt>
                <c:pt idx="11">
                  <c:v>5.3512705530642704</c:v>
                </c:pt>
                <c:pt idx="12">
                  <c:v>5.3513281919451501</c:v>
                </c:pt>
                <c:pt idx="13">
                  <c:v>5.3716871363930103</c:v>
                </c:pt>
                <c:pt idx="14">
                  <c:v>5.4814335060449002</c:v>
                </c:pt>
                <c:pt idx="15">
                  <c:v>5.3090674133103599</c:v>
                </c:pt>
                <c:pt idx="16">
                  <c:v>5.3552148564025002</c:v>
                </c:pt>
                <c:pt idx="17">
                  <c:v>5.3712072304712697</c:v>
                </c:pt>
                <c:pt idx="18">
                  <c:v>5.2960242005185796</c:v>
                </c:pt>
                <c:pt idx="19">
                  <c:v>5.0599828620394103</c:v>
                </c:pt>
                <c:pt idx="20">
                  <c:v>5.16748453168338</c:v>
                </c:pt>
                <c:pt idx="21">
                  <c:v>5.1025533696107104</c:v>
                </c:pt>
                <c:pt idx="22">
                  <c:v>5.1347368421052604</c:v>
                </c:pt>
                <c:pt idx="23">
                  <c:v>5.1675743611227398</c:v>
                </c:pt>
                <c:pt idx="24">
                  <c:v>5.1654373024235998</c:v>
                </c:pt>
                <c:pt idx="25">
                  <c:v>5.2834514380991999</c:v>
                </c:pt>
                <c:pt idx="26">
                  <c:v>5.2140482128013304</c:v>
                </c:pt>
                <c:pt idx="27">
                  <c:v>5.1662832043505498</c:v>
                </c:pt>
                <c:pt idx="28">
                  <c:v>5.16229067603886</c:v>
                </c:pt>
                <c:pt idx="29">
                  <c:v>5.2077274615704097</c:v>
                </c:pt>
                <c:pt idx="30">
                  <c:v>5.2446830476977002</c:v>
                </c:pt>
                <c:pt idx="31">
                  <c:v>5.2042517715714798</c:v>
                </c:pt>
                <c:pt idx="32">
                  <c:v>5.0625397498410001</c:v>
                </c:pt>
                <c:pt idx="33">
                  <c:v>5.1041885918753902</c:v>
                </c:pt>
                <c:pt idx="34">
                  <c:v>5.03853363882524</c:v>
                </c:pt>
                <c:pt idx="35">
                  <c:v>5.0331125827814498</c:v>
                </c:pt>
                <c:pt idx="36">
                  <c:v>5.0785669390320498</c:v>
                </c:pt>
                <c:pt idx="37">
                  <c:v>4.98529411764705</c:v>
                </c:pt>
                <c:pt idx="38">
                  <c:v>4.9259729272419603</c:v>
                </c:pt>
                <c:pt idx="39">
                  <c:v>5.0901287553648</c:v>
                </c:pt>
                <c:pt idx="40">
                  <c:v>5.07303248310442</c:v>
                </c:pt>
                <c:pt idx="41">
                  <c:v>5.0405968839148496</c:v>
                </c:pt>
                <c:pt idx="42">
                  <c:v>4.9781945050152601</c:v>
                </c:pt>
                <c:pt idx="43">
                  <c:v>4.9183540169823603</c:v>
                </c:pt>
                <c:pt idx="44">
                  <c:v>4.9901337426002996</c:v>
                </c:pt>
                <c:pt idx="45">
                  <c:v>4.6813725490196001</c:v>
                </c:pt>
                <c:pt idx="46">
                  <c:v>4.4910855337395601</c:v>
                </c:pt>
                <c:pt idx="47">
                  <c:v>4.5483216940752396</c:v>
                </c:pt>
                <c:pt idx="48">
                  <c:v>4.6305418719211797</c:v>
                </c:pt>
                <c:pt idx="49">
                  <c:v>4.5726495726495697</c:v>
                </c:pt>
                <c:pt idx="50">
                  <c:v>4.5077605321507699</c:v>
                </c:pt>
                <c:pt idx="51">
                  <c:v>4.5422612513721097</c:v>
                </c:pt>
                <c:pt idx="52">
                  <c:v>4.42569759896171</c:v>
                </c:pt>
                <c:pt idx="53">
                  <c:v>4.3778207607994801</c:v>
                </c:pt>
                <c:pt idx="54">
                  <c:v>4.3585313174945997</c:v>
                </c:pt>
                <c:pt idx="55">
                  <c:v>4.3506078055022304</c:v>
                </c:pt>
                <c:pt idx="56">
                  <c:v>4.3236514522821503</c:v>
                </c:pt>
                <c:pt idx="57">
                  <c:v>4.2389491242702197</c:v>
                </c:pt>
                <c:pt idx="58">
                  <c:v>4.3120805369127497</c:v>
                </c:pt>
                <c:pt idx="59">
                  <c:v>4.25540765391015</c:v>
                </c:pt>
                <c:pt idx="60">
                  <c:v>4.3752620545073304</c:v>
                </c:pt>
                <c:pt idx="61">
                  <c:v>4.2818143637127202</c:v>
                </c:pt>
                <c:pt idx="62">
                  <c:v>4.2872008324661799</c:v>
                </c:pt>
                <c:pt idx="63">
                  <c:v>4.2881072026800604</c:v>
                </c:pt>
                <c:pt idx="64">
                  <c:v>4.2860151642796902</c:v>
                </c:pt>
                <c:pt idx="65">
                  <c:v>4.3412481613784397</c:v>
                </c:pt>
                <c:pt idx="66">
                  <c:v>4.4407233757535103</c:v>
                </c:pt>
                <c:pt idx="67">
                  <c:v>4.5905474964903998</c:v>
                </c:pt>
                <c:pt idx="68">
                  <c:v>4.6161115048429</c:v>
                </c:pt>
                <c:pt idx="69">
                  <c:v>4.5724465558194698</c:v>
                </c:pt>
                <c:pt idx="70">
                  <c:v>4.5242671792407396</c:v>
                </c:pt>
                <c:pt idx="71">
                  <c:v>4.3276108726752502</c:v>
                </c:pt>
                <c:pt idx="72">
                  <c:v>4.3488707352234499</c:v>
                </c:pt>
                <c:pt idx="73">
                  <c:v>4.3908872901678597</c:v>
                </c:pt>
                <c:pt idx="74">
                  <c:v>4.3869543894065703</c:v>
                </c:pt>
                <c:pt idx="75">
                  <c:v>4.4546355974219098</c:v>
                </c:pt>
                <c:pt idx="76">
                  <c:v>4.3767038413878501</c:v>
                </c:pt>
                <c:pt idx="77">
                  <c:v>4.3266118994274301</c:v>
                </c:pt>
                <c:pt idx="78">
                  <c:v>4.3722627737226203</c:v>
                </c:pt>
                <c:pt idx="79">
                  <c:v>4.4239744534512404</c:v>
                </c:pt>
                <c:pt idx="80">
                  <c:v>4.4345898004434501</c:v>
                </c:pt>
                <c:pt idx="81">
                  <c:v>4.4157740993183996</c:v>
                </c:pt>
                <c:pt idx="82">
                  <c:v>4.33446272991287</c:v>
                </c:pt>
                <c:pt idx="83">
                  <c:v>4.3828220858895701</c:v>
                </c:pt>
                <c:pt idx="84">
                  <c:v>4.45718467919004</c:v>
                </c:pt>
                <c:pt idx="85">
                  <c:v>4.3628509719222404</c:v>
                </c:pt>
                <c:pt idx="86">
                  <c:v>4.3821839080459704</c:v>
                </c:pt>
                <c:pt idx="87">
                  <c:v>4.3857580759254802</c:v>
                </c:pt>
                <c:pt idx="88">
                  <c:v>4.3515237420269299</c:v>
                </c:pt>
                <c:pt idx="89">
                  <c:v>4.3614794138171602</c:v>
                </c:pt>
                <c:pt idx="90">
                  <c:v>4.4009269988412498</c:v>
                </c:pt>
                <c:pt idx="91">
                  <c:v>4.2561983471074303</c:v>
                </c:pt>
                <c:pt idx="92">
                  <c:v>4.2120600762160896</c:v>
                </c:pt>
                <c:pt idx="93">
                  <c:v>4.2904582687624497</c:v>
                </c:pt>
                <c:pt idx="94">
                  <c:v>4.3721872187218702</c:v>
                </c:pt>
                <c:pt idx="95">
                  <c:v>4.3794964028776899</c:v>
                </c:pt>
                <c:pt idx="96">
                  <c:v>4.4707740916271703</c:v>
                </c:pt>
                <c:pt idx="97">
                  <c:v>4.3960484957341697</c:v>
                </c:pt>
                <c:pt idx="98">
                  <c:v>4.3491850859566803</c:v>
                </c:pt>
                <c:pt idx="99">
                  <c:v>4.3676372527228198</c:v>
                </c:pt>
                <c:pt idx="100">
                  <c:v>4.3800178412132</c:v>
                </c:pt>
                <c:pt idx="101">
                  <c:v>4.2720604578795198</c:v>
                </c:pt>
                <c:pt idx="102">
                  <c:v>4.4110497237569</c:v>
                </c:pt>
                <c:pt idx="103">
                  <c:v>4.3754160195251801</c:v>
                </c:pt>
                <c:pt idx="104">
                  <c:v>4.2776694823478403</c:v>
                </c:pt>
                <c:pt idx="105">
                  <c:v>4.3890109890109796</c:v>
                </c:pt>
                <c:pt idx="106">
                  <c:v>4.4345753899479998</c:v>
                </c:pt>
                <c:pt idx="107">
                  <c:v>4.2552728854098696</c:v>
                </c:pt>
                <c:pt idx="108">
                  <c:v>4.3559617058311497</c:v>
                </c:pt>
                <c:pt idx="109">
                  <c:v>4.4553805774278201</c:v>
                </c:pt>
                <c:pt idx="110">
                  <c:v>4.47501650891481</c:v>
                </c:pt>
                <c:pt idx="111">
                  <c:v>4.48880017742293</c:v>
                </c:pt>
                <c:pt idx="112">
                  <c:v>4.4935584184806698</c:v>
                </c:pt>
                <c:pt idx="113">
                  <c:v>4.3812486114196796</c:v>
                </c:pt>
                <c:pt idx="114">
                  <c:v>4.3187321153422804</c:v>
                </c:pt>
                <c:pt idx="115">
                  <c:v>4.3197353914002203</c:v>
                </c:pt>
                <c:pt idx="116">
                  <c:v>4.3379402585822504</c:v>
                </c:pt>
                <c:pt idx="117">
                  <c:v>4.2341941228851203</c:v>
                </c:pt>
                <c:pt idx="118">
                  <c:v>4.3003880392604401</c:v>
                </c:pt>
                <c:pt idx="119">
                  <c:v>4.2711403309906997</c:v>
                </c:pt>
                <c:pt idx="120">
                  <c:v>4.2763603522239704</c:v>
                </c:pt>
                <c:pt idx="121">
                  <c:v>4.3342453260373901</c:v>
                </c:pt>
                <c:pt idx="122">
                  <c:v>4.3549117247623297</c:v>
                </c:pt>
                <c:pt idx="123">
                  <c:v>4.3730122671512897</c:v>
                </c:pt>
                <c:pt idx="124">
                  <c:v>4.3207331042382497</c:v>
                </c:pt>
                <c:pt idx="125">
                  <c:v>4.3681818181818102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4.8747875752255103</c:v>
                </c:pt>
                <c:pt idx="1">
                  <c:v>4.86547938998</c:v>
                </c:pt>
                <c:pt idx="2">
                  <c:v>4.8549903021686696</c:v>
                </c:pt>
                <c:pt idx="3">
                  <c:v>4.8433418413986598</c:v>
                </c:pt>
                <c:pt idx="4">
                  <c:v>4.8329739018189199</c:v>
                </c:pt>
                <c:pt idx="5">
                  <c:v>4.8222519463773104</c:v>
                </c:pt>
                <c:pt idx="6">
                  <c:v>4.8116903352526901</c:v>
                </c:pt>
                <c:pt idx="7">
                  <c:v>4.8001624677363299</c:v>
                </c:pt>
                <c:pt idx="8">
                  <c:v>4.7895454489433504</c:v>
                </c:pt>
                <c:pt idx="9">
                  <c:v>4.7778253480485802</c:v>
                </c:pt>
                <c:pt idx="10">
                  <c:v>4.7660165441118298</c:v>
                </c:pt>
                <c:pt idx="11">
                  <c:v>4.7533742195904596</c:v>
                </c:pt>
                <c:pt idx="12">
                  <c:v>4.7404530643235496</c:v>
                </c:pt>
                <c:pt idx="13">
                  <c:v>4.7275787961099498</c:v>
                </c:pt>
                <c:pt idx="14">
                  <c:v>4.7139766175183997</c:v>
                </c:pt>
                <c:pt idx="15">
                  <c:v>4.6990438962886998</c:v>
                </c:pt>
                <c:pt idx="16">
                  <c:v>4.6869353574291104</c:v>
                </c:pt>
                <c:pt idx="17">
                  <c:v>4.6722818039718499</c:v>
                </c:pt>
                <c:pt idx="18">
                  <c:v>4.6568265085817799</c:v>
                </c:pt>
                <c:pt idx="19">
                  <c:v>4.64341896282503</c:v>
                </c:pt>
                <c:pt idx="20">
                  <c:v>4.6342483542474602</c:v>
                </c:pt>
                <c:pt idx="21">
                  <c:v>4.6237418458633899</c:v>
                </c:pt>
                <c:pt idx="22">
                  <c:v>4.6153181221569399</c:v>
                </c:pt>
                <c:pt idx="23">
                  <c:v>4.60546894420533</c:v>
                </c:pt>
                <c:pt idx="24">
                  <c:v>4.5945570872031096</c:v>
                </c:pt>
                <c:pt idx="25">
                  <c:v>4.5839197532071001</c:v>
                </c:pt>
                <c:pt idx="26">
                  <c:v>4.5718739719152897</c:v>
                </c:pt>
                <c:pt idx="27">
                  <c:v>4.5593141351830004</c:v>
                </c:pt>
                <c:pt idx="28">
                  <c:v>4.5492443554417497</c:v>
                </c:pt>
                <c:pt idx="29">
                  <c:v>4.5387526933549003</c:v>
                </c:pt>
                <c:pt idx="30">
                  <c:v>4.5263519202986</c:v>
                </c:pt>
                <c:pt idx="31">
                  <c:v>4.5149429595161097</c:v>
                </c:pt>
                <c:pt idx="32">
                  <c:v>4.5046806077611299</c:v>
                </c:pt>
                <c:pt idx="33">
                  <c:v>4.4939170495687097</c:v>
                </c:pt>
                <c:pt idx="34">
                  <c:v>4.4839406910881197</c:v>
                </c:pt>
                <c:pt idx="35">
                  <c:v>4.4761653169361599</c:v>
                </c:pt>
                <c:pt idx="36">
                  <c:v>4.4687240359512703</c:v>
                </c:pt>
                <c:pt idx="37">
                  <c:v>4.4608604791298099</c:v>
                </c:pt>
                <c:pt idx="38">
                  <c:v>4.4543040031409298</c:v>
                </c:pt>
                <c:pt idx="39">
                  <c:v>4.4470410122633002</c:v>
                </c:pt>
                <c:pt idx="40">
                  <c:v>4.43675572372966</c:v>
                </c:pt>
                <c:pt idx="41">
                  <c:v>4.4267117625069403</c:v>
                </c:pt>
                <c:pt idx="42">
                  <c:v>4.4173430075025104</c:v>
                </c:pt>
                <c:pt idx="43">
                  <c:v>4.4074230024074401</c:v>
                </c:pt>
                <c:pt idx="44">
                  <c:v>4.39918345603781</c:v>
                </c:pt>
                <c:pt idx="45">
                  <c:v>4.3895968772163503</c:v>
                </c:pt>
                <c:pt idx="46">
                  <c:v>4.3841967145924103</c:v>
                </c:pt>
                <c:pt idx="47">
                  <c:v>4.3821055118230499</c:v>
                </c:pt>
                <c:pt idx="48">
                  <c:v>4.3795267122322104</c:v>
                </c:pt>
                <c:pt idx="49">
                  <c:v>4.3760929841686096</c:v>
                </c:pt>
                <c:pt idx="50">
                  <c:v>4.3727340979231304</c:v>
                </c:pt>
                <c:pt idx="51">
                  <c:v>4.3708730484035403</c:v>
                </c:pt>
                <c:pt idx="52">
                  <c:v>4.3690375758773499</c:v>
                </c:pt>
                <c:pt idx="53">
                  <c:v>4.3681448394376003</c:v>
                </c:pt>
                <c:pt idx="54">
                  <c:v>4.3677590811454596</c:v>
                </c:pt>
                <c:pt idx="55">
                  <c:v>4.3662691221211203</c:v>
                </c:pt>
                <c:pt idx="56">
                  <c:v>4.3641968390531298</c:v>
                </c:pt>
                <c:pt idx="57">
                  <c:v>4.3611080720217599</c:v>
                </c:pt>
                <c:pt idx="58">
                  <c:v>4.35930505479062</c:v>
                </c:pt>
                <c:pt idx="59">
                  <c:v>4.35641708451183</c:v>
                </c:pt>
                <c:pt idx="60">
                  <c:v>4.3535289406113904</c:v>
                </c:pt>
                <c:pt idx="61">
                  <c:v>4.3515606769035999</c:v>
                </c:pt>
                <c:pt idx="62">
                  <c:v>4.3514967086243601</c:v>
                </c:pt>
                <c:pt idx="63">
                  <c:v>4.3509694386444497</c:v>
                </c:pt>
                <c:pt idx="64">
                  <c:v>4.35047495389892</c:v>
                </c:pt>
                <c:pt idx="65">
                  <c:v>4.3512829550789904</c:v>
                </c:pt>
                <c:pt idx="66">
                  <c:v>4.35031335911418</c:v>
                </c:pt>
                <c:pt idx="67">
                  <c:v>4.3476372764341704</c:v>
                </c:pt>
                <c:pt idx="68">
                  <c:v>4.3429432622878403</c:v>
                </c:pt>
                <c:pt idx="69">
                  <c:v>4.3386077525680902</c:v>
                </c:pt>
                <c:pt idx="70">
                  <c:v>4.3351907969828503</c:v>
                </c:pt>
                <c:pt idx="71">
                  <c:v>4.3325642042899499</c:v>
                </c:pt>
                <c:pt idx="72">
                  <c:v>4.3331330507517798</c:v>
                </c:pt>
                <c:pt idx="73">
                  <c:v>4.3321220005910899</c:v>
                </c:pt>
                <c:pt idx="74">
                  <c:v>4.3307114534934001</c:v>
                </c:pt>
                <c:pt idx="75">
                  <c:v>4.3310344888119898</c:v>
                </c:pt>
                <c:pt idx="76">
                  <c:v>4.3309406575566998</c:v>
                </c:pt>
                <c:pt idx="77">
                  <c:v>4.33292197012383</c:v>
                </c:pt>
                <c:pt idx="78">
                  <c:v>4.3360142201097798</c:v>
                </c:pt>
                <c:pt idx="79">
                  <c:v>4.3373245441038399</c:v>
                </c:pt>
                <c:pt idx="80">
                  <c:v>4.3372093575679402</c:v>
                </c:pt>
                <c:pt idx="81">
                  <c:v>4.3380914289817998</c:v>
                </c:pt>
                <c:pt idx="82">
                  <c:v>4.33935124375515</c:v>
                </c:pt>
                <c:pt idx="83">
                  <c:v>4.3419492217907703</c:v>
                </c:pt>
                <c:pt idx="84">
                  <c:v>4.3423516840690004</c:v>
                </c:pt>
                <c:pt idx="85">
                  <c:v>4.3432386592420897</c:v>
                </c:pt>
                <c:pt idx="86">
                  <c:v>4.3459606060705802</c:v>
                </c:pt>
                <c:pt idx="87">
                  <c:v>4.3490963318839801</c:v>
                </c:pt>
                <c:pt idx="88">
                  <c:v>4.3541768246899304</c:v>
                </c:pt>
                <c:pt idx="89">
                  <c:v>4.3591122513971996</c:v>
                </c:pt>
                <c:pt idx="90">
                  <c:v>4.36669993328705</c:v>
                </c:pt>
                <c:pt idx="91">
                  <c:v>4.3749806135955396</c:v>
                </c:pt>
                <c:pt idx="92">
                  <c:v>4.3866370994022201</c:v>
                </c:pt>
                <c:pt idx="93">
                  <c:v>4.4039514159546203</c:v>
                </c:pt>
                <c:pt idx="94">
                  <c:v>4.4181249467511696</c:v>
                </c:pt>
                <c:pt idx="95">
                  <c:v>4.4327252920316003</c:v>
                </c:pt>
                <c:pt idx="96">
                  <c:v>4.4468325095768204</c:v>
                </c:pt>
                <c:pt idx="97">
                  <c:v>4.4614078561075603</c:v>
                </c:pt>
                <c:pt idx="98">
                  <c:v>4.4758187679393302</c:v>
                </c:pt>
                <c:pt idx="99">
                  <c:v>4.4911371638462798</c:v>
                </c:pt>
                <c:pt idx="100">
                  <c:v>4.5097756767764299</c:v>
                </c:pt>
                <c:pt idx="101">
                  <c:v>4.5293130387823997</c:v>
                </c:pt>
                <c:pt idx="102">
                  <c:v>4.54723085661964</c:v>
                </c:pt>
                <c:pt idx="103">
                  <c:v>4.5620931600910897</c:v>
                </c:pt>
                <c:pt idx="104">
                  <c:v>4.5760515317288899</c:v>
                </c:pt>
                <c:pt idx="105">
                  <c:v>4.5890659352065004</c:v>
                </c:pt>
                <c:pt idx="106">
                  <c:v>4.6010223611079804</c:v>
                </c:pt>
                <c:pt idx="107">
                  <c:v>4.6122161511600996</c:v>
                </c:pt>
                <c:pt idx="108">
                  <c:v>4.62752154144325</c:v>
                </c:pt>
                <c:pt idx="109">
                  <c:v>4.6426742731309201</c:v>
                </c:pt>
                <c:pt idx="110">
                  <c:v>4.6559669675278998</c:v>
                </c:pt>
                <c:pt idx="111">
                  <c:v>4.6684611034541801</c:v>
                </c:pt>
                <c:pt idx="112">
                  <c:v>4.6808292462355299</c:v>
                </c:pt>
                <c:pt idx="113">
                  <c:v>4.69404925869918</c:v>
                </c:pt>
                <c:pt idx="114">
                  <c:v>4.70729073020504</c:v>
                </c:pt>
                <c:pt idx="115">
                  <c:v>4.7209122557958496</c:v>
                </c:pt>
                <c:pt idx="116">
                  <c:v>4.73284510952133</c:v>
                </c:pt>
                <c:pt idx="117">
                  <c:v>4.7447592367687204</c:v>
                </c:pt>
                <c:pt idx="118">
                  <c:v>4.7576271772718002</c:v>
                </c:pt>
                <c:pt idx="119">
                  <c:v>4.77145090728912</c:v>
                </c:pt>
                <c:pt idx="120">
                  <c:v>4.7848873906396197</c:v>
                </c:pt>
                <c:pt idx="121">
                  <c:v>4.79786064276826</c:v>
                </c:pt>
                <c:pt idx="122">
                  <c:v>4.8085519674151698</c:v>
                </c:pt>
                <c:pt idx="123">
                  <c:v>4.8207215162663903</c:v>
                </c:pt>
                <c:pt idx="124">
                  <c:v>4.8325172400908798</c:v>
                </c:pt>
                <c:pt idx="125">
                  <c:v>4.8447537404957997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5.6562131430633524</c:v>
                </c:pt>
                <c:pt idx="1">
                  <c:v>5.6500642958865104</c:v>
                </c:pt>
                <c:pt idx="2">
                  <c:v>5.6443834735246456</c:v>
                </c:pt>
                <c:pt idx="3">
                  <c:v>5.6377795052247697</c:v>
                </c:pt>
                <c:pt idx="4">
                  <c:v>5.6314261096371361</c:v>
                </c:pt>
                <c:pt idx="5">
                  <c:v>5.6207882193146084</c:v>
                </c:pt>
                <c:pt idx="6">
                  <c:v>5.6095025904097602</c:v>
                </c:pt>
                <c:pt idx="7">
                  <c:v>5.5955352533167044</c:v>
                </c:pt>
                <c:pt idx="8">
                  <c:v>5.5882352511953846</c:v>
                </c:pt>
                <c:pt idx="9">
                  <c:v>5.5742438551642861</c:v>
                </c:pt>
                <c:pt idx="10">
                  <c:v>5.5548012766538282</c:v>
                </c:pt>
                <c:pt idx="11">
                  <c:v>5.5371912454445473</c:v>
                </c:pt>
                <c:pt idx="12">
                  <c:v>5.5163294012277317</c:v>
                </c:pt>
                <c:pt idx="13">
                  <c:v>5.4944742099352437</c:v>
                </c:pt>
                <c:pt idx="14">
                  <c:v>5.4708148195224657</c:v>
                </c:pt>
                <c:pt idx="15">
                  <c:v>5.4387236987567738</c:v>
                </c:pt>
                <c:pt idx="16">
                  <c:v>5.4159297398705988</c:v>
                </c:pt>
                <c:pt idx="17">
                  <c:v>5.3910658723068581</c:v>
                </c:pt>
                <c:pt idx="18">
                  <c:v>5.3645963352703081</c:v>
                </c:pt>
                <c:pt idx="19">
                  <c:v>5.3402598234134562</c:v>
                </c:pt>
                <c:pt idx="20">
                  <c:v>5.3270106854302766</c:v>
                </c:pt>
                <c:pt idx="21">
                  <c:v>5.3076822769011835</c:v>
                </c:pt>
                <c:pt idx="22">
                  <c:v>5.2909743995499037</c:v>
                </c:pt>
                <c:pt idx="23">
                  <c:v>5.2720261380144082</c:v>
                </c:pt>
                <c:pt idx="24">
                  <c:v>5.2506621806600453</c:v>
                </c:pt>
                <c:pt idx="25">
                  <c:v>5.2284242111875319</c:v>
                </c:pt>
                <c:pt idx="26">
                  <c:v>5.1971136072430255</c:v>
                </c:pt>
                <c:pt idx="27">
                  <c:v>5.1701280383144228</c:v>
                </c:pt>
                <c:pt idx="28">
                  <c:v>5.1444013119864316</c:v>
                </c:pt>
                <c:pt idx="29">
                  <c:v>5.1178373126630019</c:v>
                </c:pt>
                <c:pt idx="30">
                  <c:v>5.0871470674776216</c:v>
                </c:pt>
                <c:pt idx="31">
                  <c:v>5.0510927166784239</c:v>
                </c:pt>
                <c:pt idx="32">
                  <c:v>5.0165776889571081</c:v>
                </c:pt>
                <c:pt idx="33">
                  <c:v>4.9922091985877257</c:v>
                </c:pt>
                <c:pt idx="34">
                  <c:v>4.9625313011165613</c:v>
                </c:pt>
                <c:pt idx="35">
                  <c:v>4.937084765245646</c:v>
                </c:pt>
                <c:pt idx="36">
                  <c:v>4.9110834341746985</c:v>
                </c:pt>
                <c:pt idx="37">
                  <c:v>4.8799319268496921</c:v>
                </c:pt>
                <c:pt idx="38">
                  <c:v>4.8553496982090838</c:v>
                </c:pt>
                <c:pt idx="39">
                  <c:v>4.8331059544546981</c:v>
                </c:pt>
                <c:pt idx="40">
                  <c:v>4.7937492742210637</c:v>
                </c:pt>
                <c:pt idx="41">
                  <c:v>4.7525634232249967</c:v>
                </c:pt>
                <c:pt idx="42">
                  <c:v>4.7108554726289702</c:v>
                </c:pt>
                <c:pt idx="43">
                  <c:v>4.673446861869138</c:v>
                </c:pt>
                <c:pt idx="44">
                  <c:v>4.6383182555304643</c:v>
                </c:pt>
                <c:pt idx="45">
                  <c:v>4.5872507625585008</c:v>
                </c:pt>
                <c:pt idx="46">
                  <c:v>4.5715302397696043</c:v>
                </c:pt>
                <c:pt idx="47">
                  <c:v>4.5681164961467866</c:v>
                </c:pt>
                <c:pt idx="48">
                  <c:v>4.5615691300265748</c:v>
                </c:pt>
                <c:pt idx="49">
                  <c:v>4.5485287231019322</c:v>
                </c:pt>
                <c:pt idx="50">
                  <c:v>4.5394431284679921</c:v>
                </c:pt>
                <c:pt idx="51">
                  <c:v>4.5346007839703937</c:v>
                </c:pt>
                <c:pt idx="52">
                  <c:v>4.5280575641545999</c:v>
                </c:pt>
                <c:pt idx="53">
                  <c:v>4.5266333327905084</c:v>
                </c:pt>
                <c:pt idx="54">
                  <c:v>4.5262923255777432</c:v>
                </c:pt>
                <c:pt idx="55">
                  <c:v>4.5272035651863609</c:v>
                </c:pt>
                <c:pt idx="56">
                  <c:v>4.5298188850507621</c:v>
                </c:pt>
                <c:pt idx="57">
                  <c:v>4.5379032268112098</c:v>
                </c:pt>
                <c:pt idx="58">
                  <c:v>4.5436439332593102</c:v>
                </c:pt>
                <c:pt idx="59">
                  <c:v>4.5501711460373322</c:v>
                </c:pt>
                <c:pt idx="60">
                  <c:v>4.5593043560059066</c:v>
                </c:pt>
                <c:pt idx="61">
                  <c:v>4.5592817204812981</c:v>
                </c:pt>
                <c:pt idx="62">
                  <c:v>4.5593065629926537</c:v>
                </c:pt>
                <c:pt idx="63">
                  <c:v>4.5596281022321437</c:v>
                </c:pt>
                <c:pt idx="64">
                  <c:v>4.5599015274578862</c:v>
                </c:pt>
                <c:pt idx="65">
                  <c:v>4.5601754377883603</c:v>
                </c:pt>
                <c:pt idx="66">
                  <c:v>4.5600564909003722</c:v>
                </c:pt>
                <c:pt idx="67">
                  <c:v>4.5578191114568147</c:v>
                </c:pt>
                <c:pt idx="68">
                  <c:v>4.5468466886106826</c:v>
                </c:pt>
                <c:pt idx="69">
                  <c:v>4.5326846071419702</c:v>
                </c:pt>
                <c:pt idx="70">
                  <c:v>4.5215497633416772</c:v>
                </c:pt>
                <c:pt idx="71">
                  <c:v>4.5136684615166738</c:v>
                </c:pt>
                <c:pt idx="72">
                  <c:v>4.5144393993672924</c:v>
                </c:pt>
                <c:pt idx="73">
                  <c:v>4.5139111014181124</c:v>
                </c:pt>
                <c:pt idx="74">
                  <c:v>4.5122963699160445</c:v>
                </c:pt>
                <c:pt idx="75">
                  <c:v>4.5131040295040981</c:v>
                </c:pt>
                <c:pt idx="76">
                  <c:v>4.5127623904286223</c:v>
                </c:pt>
                <c:pt idx="77">
                  <c:v>4.5198617715656155</c:v>
                </c:pt>
                <c:pt idx="78">
                  <c:v>4.5299749011451178</c:v>
                </c:pt>
                <c:pt idx="79">
                  <c:v>4.5335614964829052</c:v>
                </c:pt>
                <c:pt idx="80">
                  <c:v>4.5332527751201175</c:v>
                </c:pt>
                <c:pt idx="81">
                  <c:v>4.5364610244313042</c:v>
                </c:pt>
                <c:pt idx="82">
                  <c:v>4.5408536359257621</c:v>
                </c:pt>
                <c:pt idx="83">
                  <c:v>4.5481031958983387</c:v>
                </c:pt>
                <c:pt idx="84">
                  <c:v>4.5489406580982186</c:v>
                </c:pt>
                <c:pt idx="85">
                  <c:v>4.5523479773121274</c:v>
                </c:pt>
                <c:pt idx="86">
                  <c:v>4.5612437653401541</c:v>
                </c:pt>
                <c:pt idx="87">
                  <c:v>4.5730740790309881</c:v>
                </c:pt>
                <c:pt idx="88">
                  <c:v>4.5976851110965207</c:v>
                </c:pt>
                <c:pt idx="89">
                  <c:v>4.6167973888734499</c:v>
                </c:pt>
                <c:pt idx="90">
                  <c:v>4.6558139307900204</c:v>
                </c:pt>
                <c:pt idx="91">
                  <c:v>4.7007887041950571</c:v>
                </c:pt>
                <c:pt idx="92">
                  <c:v>4.7544588568280783</c:v>
                </c:pt>
                <c:pt idx="93">
                  <c:v>4.8509949435560822</c:v>
                </c:pt>
                <c:pt idx="94">
                  <c:v>4.9145544616938617</c:v>
                </c:pt>
                <c:pt idx="95">
                  <c:v>4.9842458756405206</c:v>
                </c:pt>
                <c:pt idx="96">
                  <c:v>5.044390610271126</c:v>
                </c:pt>
                <c:pt idx="97">
                  <c:v>5.1115999766272244</c:v>
                </c:pt>
                <c:pt idx="98">
                  <c:v>5.1662434967662323</c:v>
                </c:pt>
                <c:pt idx="99">
                  <c:v>5.2195773261832361</c:v>
                </c:pt>
                <c:pt idx="100">
                  <c:v>5.294019838501554</c:v>
                </c:pt>
                <c:pt idx="101">
                  <c:v>5.3705880348074917</c:v>
                </c:pt>
                <c:pt idx="102">
                  <c:v>5.4223872117386023</c:v>
                </c:pt>
                <c:pt idx="103">
                  <c:v>5.4649163932884299</c:v>
                </c:pt>
                <c:pt idx="104">
                  <c:v>5.4990442815623215</c:v>
                </c:pt>
                <c:pt idx="105">
                  <c:v>5.5223313914235321</c:v>
                </c:pt>
                <c:pt idx="106">
                  <c:v>5.5466247544343901</c:v>
                </c:pt>
                <c:pt idx="107">
                  <c:v>5.5694766087374639</c:v>
                </c:pt>
                <c:pt idx="108">
                  <c:v>5.5980790138992562</c:v>
                </c:pt>
                <c:pt idx="109">
                  <c:v>5.6311205199748917</c:v>
                </c:pt>
                <c:pt idx="110">
                  <c:v>5.6606613560990322</c:v>
                </c:pt>
                <c:pt idx="111">
                  <c:v>5.6870536978965402</c:v>
                </c:pt>
                <c:pt idx="112">
                  <c:v>5.7128339460815418</c:v>
                </c:pt>
                <c:pt idx="113">
                  <c:v>5.7414075846945503</c:v>
                </c:pt>
                <c:pt idx="114">
                  <c:v>5.7635688944163759</c:v>
                </c:pt>
                <c:pt idx="115">
                  <c:v>5.7831283709302781</c:v>
                </c:pt>
                <c:pt idx="116">
                  <c:v>5.7968723290708102</c:v>
                </c:pt>
                <c:pt idx="117">
                  <c:v>5.8108410786047262</c:v>
                </c:pt>
                <c:pt idx="118">
                  <c:v>5.8220443669541577</c:v>
                </c:pt>
                <c:pt idx="119">
                  <c:v>5.8386820078220225</c:v>
                </c:pt>
                <c:pt idx="120">
                  <c:v>5.8519593063162274</c:v>
                </c:pt>
                <c:pt idx="121">
                  <c:v>5.863544853738734</c:v>
                </c:pt>
                <c:pt idx="122">
                  <c:v>5.8715024139238716</c:v>
                </c:pt>
                <c:pt idx="123">
                  <c:v>5.8835177615918965</c:v>
                </c:pt>
                <c:pt idx="124">
                  <c:v>5.8948131478251842</c:v>
                </c:pt>
                <c:pt idx="125">
                  <c:v>5.9043261430165419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4.0933620073876682</c:v>
                </c:pt>
                <c:pt idx="1">
                  <c:v>4.0808944840734895</c:v>
                </c:pt>
                <c:pt idx="2">
                  <c:v>4.0655971308126935</c:v>
                </c:pt>
                <c:pt idx="3">
                  <c:v>4.0489041775725498</c:v>
                </c:pt>
                <c:pt idx="4">
                  <c:v>4.0345216940007038</c:v>
                </c:pt>
                <c:pt idx="5">
                  <c:v>4.0237156734400124</c:v>
                </c:pt>
                <c:pt idx="6">
                  <c:v>4.01387808009562</c:v>
                </c:pt>
                <c:pt idx="7">
                  <c:v>4.0047896821559554</c:v>
                </c:pt>
                <c:pt idx="8">
                  <c:v>3.9908556466913163</c:v>
                </c:pt>
                <c:pt idx="9">
                  <c:v>3.9814068409328742</c:v>
                </c:pt>
                <c:pt idx="10">
                  <c:v>3.977231811569832</c:v>
                </c:pt>
                <c:pt idx="11">
                  <c:v>3.9695571937363718</c:v>
                </c:pt>
                <c:pt idx="12">
                  <c:v>3.9645767274193675</c:v>
                </c:pt>
                <c:pt idx="13">
                  <c:v>3.9606833822846559</c:v>
                </c:pt>
                <c:pt idx="14">
                  <c:v>3.9571384155143337</c:v>
                </c:pt>
                <c:pt idx="15">
                  <c:v>3.9593640938206258</c:v>
                </c:pt>
                <c:pt idx="16">
                  <c:v>3.9579409749876224</c:v>
                </c:pt>
                <c:pt idx="17">
                  <c:v>3.9534977356368417</c:v>
                </c:pt>
                <c:pt idx="18">
                  <c:v>3.9490566818932518</c:v>
                </c:pt>
                <c:pt idx="19">
                  <c:v>3.9465781022366038</c:v>
                </c:pt>
                <c:pt idx="20">
                  <c:v>3.9414860230646442</c:v>
                </c:pt>
                <c:pt idx="21">
                  <c:v>3.9398014148255958</c:v>
                </c:pt>
                <c:pt idx="22">
                  <c:v>3.9396618447639762</c:v>
                </c:pt>
                <c:pt idx="23">
                  <c:v>3.9389117503962519</c:v>
                </c:pt>
                <c:pt idx="24">
                  <c:v>3.9384519937461735</c:v>
                </c:pt>
                <c:pt idx="25">
                  <c:v>3.9394152952266683</c:v>
                </c:pt>
                <c:pt idx="26">
                  <c:v>3.9466343365875538</c:v>
                </c:pt>
                <c:pt idx="27">
                  <c:v>3.9485002320515785</c:v>
                </c:pt>
                <c:pt idx="28">
                  <c:v>3.9540873988970677</c:v>
                </c:pt>
                <c:pt idx="29">
                  <c:v>3.9596680740467982</c:v>
                </c:pt>
                <c:pt idx="30">
                  <c:v>3.965556773119578</c:v>
                </c:pt>
                <c:pt idx="31">
                  <c:v>3.9787932023537955</c:v>
                </c:pt>
                <c:pt idx="32">
                  <c:v>3.9927835265651517</c:v>
                </c:pt>
                <c:pt idx="33">
                  <c:v>3.9956249005496938</c:v>
                </c:pt>
                <c:pt idx="34">
                  <c:v>4.005350081059678</c:v>
                </c:pt>
                <c:pt idx="35">
                  <c:v>4.0152458686266739</c:v>
                </c:pt>
                <c:pt idx="36">
                  <c:v>4.0263646377278421</c:v>
                </c:pt>
                <c:pt idx="37">
                  <c:v>4.0417890314099276</c:v>
                </c:pt>
                <c:pt idx="38">
                  <c:v>4.0532583080727758</c:v>
                </c:pt>
                <c:pt idx="39">
                  <c:v>4.0609760700719022</c:v>
                </c:pt>
                <c:pt idx="40">
                  <c:v>4.0797621732382563</c:v>
                </c:pt>
                <c:pt idx="41">
                  <c:v>4.1008601017888839</c:v>
                </c:pt>
                <c:pt idx="42">
                  <c:v>4.1238305423760506</c:v>
                </c:pt>
                <c:pt idx="43">
                  <c:v>4.1413991429457422</c:v>
                </c:pt>
                <c:pt idx="44">
                  <c:v>4.1600486565451558</c:v>
                </c:pt>
                <c:pt idx="45">
                  <c:v>4.1919429918741997</c:v>
                </c:pt>
                <c:pt idx="46">
                  <c:v>4.1968631894152164</c:v>
                </c:pt>
                <c:pt idx="47">
                  <c:v>4.1960945274993131</c:v>
                </c:pt>
                <c:pt idx="48">
                  <c:v>4.1974842944378459</c:v>
                </c:pt>
                <c:pt idx="49">
                  <c:v>4.2036572452352869</c:v>
                </c:pt>
                <c:pt idx="50">
                  <c:v>4.2060250673782686</c:v>
                </c:pt>
                <c:pt idx="51">
                  <c:v>4.2071453128366869</c:v>
                </c:pt>
                <c:pt idx="52">
                  <c:v>4.2100175876000998</c:v>
                </c:pt>
                <c:pt idx="53">
                  <c:v>4.2096563460846923</c:v>
                </c:pt>
                <c:pt idx="54">
                  <c:v>4.2092258367131761</c:v>
                </c:pt>
                <c:pt idx="55">
                  <c:v>4.2053346790558797</c:v>
                </c:pt>
                <c:pt idx="56">
                  <c:v>4.1985747930554975</c:v>
                </c:pt>
                <c:pt idx="57">
                  <c:v>4.1843129172323099</c:v>
                </c:pt>
                <c:pt idx="58">
                  <c:v>4.1749661763219299</c:v>
                </c:pt>
                <c:pt idx="59">
                  <c:v>4.1626630229863277</c:v>
                </c:pt>
                <c:pt idx="60">
                  <c:v>4.1477535252168742</c:v>
                </c:pt>
                <c:pt idx="61">
                  <c:v>4.1438396333259018</c:v>
                </c:pt>
                <c:pt idx="62">
                  <c:v>4.1436868542560665</c:v>
                </c:pt>
                <c:pt idx="63">
                  <c:v>4.1423107750567558</c:v>
                </c:pt>
                <c:pt idx="64">
                  <c:v>4.1410483803399538</c:v>
                </c:pt>
                <c:pt idx="65">
                  <c:v>4.1423904723696205</c:v>
                </c:pt>
                <c:pt idx="66">
                  <c:v>4.1405702273279879</c:v>
                </c:pt>
                <c:pt idx="67">
                  <c:v>4.1374554414115261</c:v>
                </c:pt>
                <c:pt idx="68">
                  <c:v>4.139039835964998</c:v>
                </c:pt>
                <c:pt idx="69">
                  <c:v>4.1445308979942102</c:v>
                </c:pt>
                <c:pt idx="70">
                  <c:v>4.1488318306240233</c:v>
                </c:pt>
                <c:pt idx="71">
                  <c:v>4.1514599470632261</c:v>
                </c:pt>
                <c:pt idx="72">
                  <c:v>4.1518267021362671</c:v>
                </c:pt>
                <c:pt idx="73">
                  <c:v>4.1503328997640674</c:v>
                </c:pt>
                <c:pt idx="74">
                  <c:v>4.1491265370707557</c:v>
                </c:pt>
                <c:pt idx="75">
                  <c:v>4.1489649481198816</c:v>
                </c:pt>
                <c:pt idx="76">
                  <c:v>4.1491189246847773</c:v>
                </c:pt>
                <c:pt idx="77">
                  <c:v>4.1459821686820444</c:v>
                </c:pt>
                <c:pt idx="78">
                  <c:v>4.1420535390744417</c:v>
                </c:pt>
                <c:pt idx="79">
                  <c:v>4.1410875917247747</c:v>
                </c:pt>
                <c:pt idx="80">
                  <c:v>4.141165940015763</c:v>
                </c:pt>
                <c:pt idx="81">
                  <c:v>4.1397218335322954</c:v>
                </c:pt>
                <c:pt idx="82">
                  <c:v>4.137848851584538</c:v>
                </c:pt>
                <c:pt idx="83">
                  <c:v>4.1357952476832018</c:v>
                </c:pt>
                <c:pt idx="84">
                  <c:v>4.1357627100397822</c:v>
                </c:pt>
                <c:pt idx="85">
                  <c:v>4.1341293411720521</c:v>
                </c:pt>
                <c:pt idx="86">
                  <c:v>4.1306774468010063</c:v>
                </c:pt>
                <c:pt idx="87">
                  <c:v>4.1251185847369722</c:v>
                </c:pt>
                <c:pt idx="88">
                  <c:v>4.1106685382833401</c:v>
                </c:pt>
                <c:pt idx="89">
                  <c:v>4.1014271139209493</c:v>
                </c:pt>
                <c:pt idx="90">
                  <c:v>4.0775859357840796</c:v>
                </c:pt>
                <c:pt idx="91">
                  <c:v>4.049172522996022</c:v>
                </c:pt>
                <c:pt idx="92">
                  <c:v>4.0188153419763619</c:v>
                </c:pt>
                <c:pt idx="93">
                  <c:v>3.9569078883531583</c:v>
                </c:pt>
                <c:pt idx="94">
                  <c:v>3.9216954318084776</c:v>
                </c:pt>
                <c:pt idx="95">
                  <c:v>3.8812047084226804</c:v>
                </c:pt>
                <c:pt idx="96">
                  <c:v>3.8492744088825144</c:v>
                </c:pt>
                <c:pt idx="97">
                  <c:v>3.8112157355878962</c:v>
                </c:pt>
                <c:pt idx="98">
                  <c:v>3.7853940391124281</c:v>
                </c:pt>
                <c:pt idx="99">
                  <c:v>3.762697001509324</c:v>
                </c:pt>
                <c:pt idx="100">
                  <c:v>3.7255315150513058</c:v>
                </c:pt>
                <c:pt idx="101">
                  <c:v>3.6880380427573076</c:v>
                </c:pt>
                <c:pt idx="102">
                  <c:v>3.6720745015006782</c:v>
                </c:pt>
                <c:pt idx="103">
                  <c:v>3.6592699268937494</c:v>
                </c:pt>
                <c:pt idx="104">
                  <c:v>3.6530587818954579</c:v>
                </c:pt>
                <c:pt idx="105">
                  <c:v>3.6558004789894682</c:v>
                </c:pt>
                <c:pt idx="106">
                  <c:v>3.6554199677815702</c:v>
                </c:pt>
                <c:pt idx="107">
                  <c:v>3.6549556935827354</c:v>
                </c:pt>
                <c:pt idx="108">
                  <c:v>3.6569640689872438</c:v>
                </c:pt>
                <c:pt idx="109">
                  <c:v>3.654228026286948</c:v>
                </c:pt>
                <c:pt idx="110">
                  <c:v>3.6512725789567679</c:v>
                </c:pt>
                <c:pt idx="111">
                  <c:v>3.6498685090118199</c:v>
                </c:pt>
                <c:pt idx="112">
                  <c:v>3.6488245463895179</c:v>
                </c:pt>
                <c:pt idx="113">
                  <c:v>3.6466909327038097</c:v>
                </c:pt>
                <c:pt idx="114">
                  <c:v>3.6510125659937041</c:v>
                </c:pt>
                <c:pt idx="115">
                  <c:v>3.6586961406614216</c:v>
                </c:pt>
                <c:pt idx="116">
                  <c:v>3.6688178899718498</c:v>
                </c:pt>
                <c:pt idx="117">
                  <c:v>3.6786773949327145</c:v>
                </c:pt>
                <c:pt idx="118">
                  <c:v>3.6932099875894422</c:v>
                </c:pt>
                <c:pt idx="119">
                  <c:v>3.704219806756218</c:v>
                </c:pt>
                <c:pt idx="120">
                  <c:v>3.7178154749630119</c:v>
                </c:pt>
                <c:pt idx="121">
                  <c:v>3.7321764317977859</c:v>
                </c:pt>
                <c:pt idx="122">
                  <c:v>3.7456015209064679</c:v>
                </c:pt>
                <c:pt idx="123">
                  <c:v>3.7579252709408841</c:v>
                </c:pt>
                <c:pt idx="124">
                  <c:v>3.7702213323565759</c:v>
                </c:pt>
                <c:pt idx="125">
                  <c:v>3.7851813379750574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43759</c:v>
                </c:pt>
                <c:pt idx="1">
                  <c:v>43759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5.9043261430165419"/>
          <c:min val="3.6466909327038097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sell(7453)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2530</c:v>
                </c:pt>
                <c:pt idx="1">
                  <c:v>2544</c:v>
                </c:pt>
                <c:pt idx="2">
                  <c:v>2532</c:v>
                </c:pt>
                <c:pt idx="3">
                  <c:v>2543</c:v>
                </c:pt>
                <c:pt idx="4">
                  <c:v>2521</c:v>
                </c:pt>
                <c:pt idx="5">
                  <c:v>2536</c:v>
                </c:pt>
                <c:pt idx="6">
                  <c:v>2552</c:v>
                </c:pt>
                <c:pt idx="7">
                  <c:v>2492</c:v>
                </c:pt>
                <c:pt idx="8">
                  <c:v>2502</c:v>
                </c:pt>
                <c:pt idx="9">
                  <c:v>2509</c:v>
                </c:pt>
                <c:pt idx="10">
                  <c:v>2476</c:v>
                </c:pt>
                <c:pt idx="11">
                  <c:v>2506</c:v>
                </c:pt>
                <c:pt idx="12">
                  <c:v>2498</c:v>
                </c:pt>
                <c:pt idx="13">
                  <c:v>2493</c:v>
                </c:pt>
                <c:pt idx="14">
                  <c:v>2539</c:v>
                </c:pt>
                <c:pt idx="15">
                  <c:v>2465</c:v>
                </c:pt>
                <c:pt idx="16">
                  <c:v>2480</c:v>
                </c:pt>
                <c:pt idx="17">
                  <c:v>2496</c:v>
                </c:pt>
                <c:pt idx="18">
                  <c:v>2451</c:v>
                </c:pt>
                <c:pt idx="19">
                  <c:v>2362</c:v>
                </c:pt>
                <c:pt idx="20">
                  <c:v>2422</c:v>
                </c:pt>
                <c:pt idx="21">
                  <c:v>2438</c:v>
                </c:pt>
                <c:pt idx="22">
                  <c:v>2439</c:v>
                </c:pt>
                <c:pt idx="23">
                  <c:v>2467</c:v>
                </c:pt>
                <c:pt idx="24">
                  <c:v>2451</c:v>
                </c:pt>
                <c:pt idx="25">
                  <c:v>2535</c:v>
                </c:pt>
                <c:pt idx="26">
                  <c:v>2509</c:v>
                </c:pt>
                <c:pt idx="27">
                  <c:v>2470</c:v>
                </c:pt>
                <c:pt idx="28">
                  <c:v>2497</c:v>
                </c:pt>
                <c:pt idx="29">
                  <c:v>2507</c:v>
                </c:pt>
                <c:pt idx="30">
                  <c:v>2540</c:v>
                </c:pt>
                <c:pt idx="31">
                  <c:v>2497</c:v>
                </c:pt>
                <c:pt idx="32">
                  <c:v>2388</c:v>
                </c:pt>
                <c:pt idx="33">
                  <c:v>2425</c:v>
                </c:pt>
                <c:pt idx="34">
                  <c:v>2419</c:v>
                </c:pt>
                <c:pt idx="35">
                  <c:v>2432</c:v>
                </c:pt>
                <c:pt idx="36">
                  <c:v>2424</c:v>
                </c:pt>
                <c:pt idx="37">
                  <c:v>2373</c:v>
                </c:pt>
                <c:pt idx="38">
                  <c:v>2329</c:v>
                </c:pt>
                <c:pt idx="39">
                  <c:v>2372</c:v>
                </c:pt>
                <c:pt idx="40">
                  <c:v>2327</c:v>
                </c:pt>
                <c:pt idx="41">
                  <c:v>2297</c:v>
                </c:pt>
                <c:pt idx="42">
                  <c:v>2283</c:v>
                </c:pt>
                <c:pt idx="43">
                  <c:v>2259</c:v>
                </c:pt>
                <c:pt idx="44">
                  <c:v>2276</c:v>
                </c:pt>
                <c:pt idx="45">
                  <c:v>2101</c:v>
                </c:pt>
                <c:pt idx="46">
                  <c:v>1990</c:v>
                </c:pt>
                <c:pt idx="47">
                  <c:v>2019</c:v>
                </c:pt>
                <c:pt idx="48">
                  <c:v>2068</c:v>
                </c:pt>
                <c:pt idx="49">
                  <c:v>2033</c:v>
                </c:pt>
                <c:pt idx="50">
                  <c:v>2033</c:v>
                </c:pt>
                <c:pt idx="51">
                  <c:v>2069</c:v>
                </c:pt>
                <c:pt idx="52">
                  <c:v>2046</c:v>
                </c:pt>
                <c:pt idx="53">
                  <c:v>2037</c:v>
                </c:pt>
                <c:pt idx="54">
                  <c:v>2018</c:v>
                </c:pt>
                <c:pt idx="55">
                  <c:v>2040</c:v>
                </c:pt>
                <c:pt idx="56">
                  <c:v>2084</c:v>
                </c:pt>
                <c:pt idx="57">
                  <c:v>2033</c:v>
                </c:pt>
                <c:pt idx="58">
                  <c:v>2056</c:v>
                </c:pt>
                <c:pt idx="59">
                  <c:v>2046</c:v>
                </c:pt>
                <c:pt idx="60">
                  <c:v>2087</c:v>
                </c:pt>
                <c:pt idx="61">
                  <c:v>2039</c:v>
                </c:pt>
                <c:pt idx="62">
                  <c:v>2060</c:v>
                </c:pt>
                <c:pt idx="63">
                  <c:v>2048</c:v>
                </c:pt>
                <c:pt idx="64">
                  <c:v>2035</c:v>
                </c:pt>
                <c:pt idx="65">
                  <c:v>2066</c:v>
                </c:pt>
                <c:pt idx="66">
                  <c:v>1989</c:v>
                </c:pt>
                <c:pt idx="67">
                  <c:v>1962</c:v>
                </c:pt>
                <c:pt idx="68">
                  <c:v>1954</c:v>
                </c:pt>
                <c:pt idx="69">
                  <c:v>1925</c:v>
                </c:pt>
                <c:pt idx="70">
                  <c:v>1883</c:v>
                </c:pt>
                <c:pt idx="71">
                  <c:v>1815</c:v>
                </c:pt>
                <c:pt idx="72">
                  <c:v>1810</c:v>
                </c:pt>
                <c:pt idx="73">
                  <c:v>1831</c:v>
                </c:pt>
                <c:pt idx="74">
                  <c:v>1789</c:v>
                </c:pt>
                <c:pt idx="75">
                  <c:v>1797</c:v>
                </c:pt>
                <c:pt idx="76">
                  <c:v>1766</c:v>
                </c:pt>
                <c:pt idx="77">
                  <c:v>1738</c:v>
                </c:pt>
                <c:pt idx="78">
                  <c:v>1797</c:v>
                </c:pt>
                <c:pt idx="79">
                  <c:v>1801</c:v>
                </c:pt>
                <c:pt idx="80">
                  <c:v>1800</c:v>
                </c:pt>
                <c:pt idx="81">
                  <c:v>1814</c:v>
                </c:pt>
                <c:pt idx="82">
                  <c:v>1791</c:v>
                </c:pt>
                <c:pt idx="83">
                  <c:v>1786</c:v>
                </c:pt>
                <c:pt idx="84">
                  <c:v>1827</c:v>
                </c:pt>
                <c:pt idx="85">
                  <c:v>1818</c:v>
                </c:pt>
                <c:pt idx="86">
                  <c:v>1830</c:v>
                </c:pt>
                <c:pt idx="87">
                  <c:v>1860</c:v>
                </c:pt>
                <c:pt idx="88">
                  <c:v>1842</c:v>
                </c:pt>
                <c:pt idx="89">
                  <c:v>1875</c:v>
                </c:pt>
                <c:pt idx="90">
                  <c:v>1899</c:v>
                </c:pt>
                <c:pt idx="91">
                  <c:v>1854</c:v>
                </c:pt>
                <c:pt idx="92">
                  <c:v>1879</c:v>
                </c:pt>
                <c:pt idx="93">
                  <c:v>1938</c:v>
                </c:pt>
                <c:pt idx="94">
                  <c:v>1943</c:v>
                </c:pt>
                <c:pt idx="95">
                  <c:v>1948</c:v>
                </c:pt>
                <c:pt idx="96">
                  <c:v>1981</c:v>
                </c:pt>
                <c:pt idx="97">
                  <c:v>1958</c:v>
                </c:pt>
                <c:pt idx="98">
                  <c:v>1948</c:v>
                </c:pt>
                <c:pt idx="99">
                  <c:v>1965</c:v>
                </c:pt>
                <c:pt idx="100">
                  <c:v>1964</c:v>
                </c:pt>
                <c:pt idx="101">
                  <c:v>1922</c:v>
                </c:pt>
                <c:pt idx="102">
                  <c:v>1996</c:v>
                </c:pt>
                <c:pt idx="103">
                  <c:v>1972</c:v>
                </c:pt>
                <c:pt idx="104">
                  <c:v>1975</c:v>
                </c:pt>
                <c:pt idx="105">
                  <c:v>1997</c:v>
                </c:pt>
                <c:pt idx="106">
                  <c:v>2047</c:v>
                </c:pt>
                <c:pt idx="107">
                  <c:v>1957</c:v>
                </c:pt>
                <c:pt idx="108">
                  <c:v>2002</c:v>
                </c:pt>
                <c:pt idx="109">
                  <c:v>2037</c:v>
                </c:pt>
                <c:pt idx="110">
                  <c:v>2033</c:v>
                </c:pt>
                <c:pt idx="111">
                  <c:v>2024</c:v>
                </c:pt>
                <c:pt idx="112">
                  <c:v>2023</c:v>
                </c:pt>
                <c:pt idx="113">
                  <c:v>1972</c:v>
                </c:pt>
                <c:pt idx="114">
                  <c:v>1962</c:v>
                </c:pt>
                <c:pt idx="115">
                  <c:v>1959</c:v>
                </c:pt>
                <c:pt idx="116">
                  <c:v>1946</c:v>
                </c:pt>
                <c:pt idx="117">
                  <c:v>1902</c:v>
                </c:pt>
                <c:pt idx="118">
                  <c:v>1884</c:v>
                </c:pt>
                <c:pt idx="119">
                  <c:v>1884</c:v>
                </c:pt>
                <c:pt idx="120">
                  <c:v>1894</c:v>
                </c:pt>
                <c:pt idx="121">
                  <c:v>1901</c:v>
                </c:pt>
                <c:pt idx="122">
                  <c:v>1924</c:v>
                </c:pt>
                <c:pt idx="123">
                  <c:v>1925</c:v>
                </c:pt>
                <c:pt idx="124">
                  <c:v>1886</c:v>
                </c:pt>
                <c:pt idx="125">
                  <c:v>1922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buy(8308)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2144.7772727272727</c:v>
                </c:pt>
                <c:pt idx="1">
                  <c:v>2152.2031818181817</c:v>
                </c:pt>
                <c:pt idx="2">
                  <c:v>2126.8677272727273</c:v>
                </c:pt>
                <c:pt idx="3">
                  <c:v>2157.008181818182</c:v>
                </c:pt>
                <c:pt idx="4">
                  <c:v>2106.3372727272726</c:v>
                </c:pt>
                <c:pt idx="5">
                  <c:v>2119.4418181818182</c:v>
                </c:pt>
                <c:pt idx="6">
                  <c:v>2111.1422727272729</c:v>
                </c:pt>
                <c:pt idx="7">
                  <c:v>2121.6259090909089</c:v>
                </c:pt>
                <c:pt idx="8">
                  <c:v>2077.0704545454546</c:v>
                </c:pt>
                <c:pt idx="9">
                  <c:v>2051.298181818182</c:v>
                </c:pt>
                <c:pt idx="10">
                  <c:v>2036.4463636363637</c:v>
                </c:pt>
                <c:pt idx="11">
                  <c:v>2045.6195454545455</c:v>
                </c:pt>
                <c:pt idx="12">
                  <c:v>2039.0672727272727</c:v>
                </c:pt>
                <c:pt idx="13">
                  <c:v>2027.2731818181819</c:v>
                </c:pt>
                <c:pt idx="14">
                  <c:v>2023.3418181818181</c:v>
                </c:pt>
                <c:pt idx="15">
                  <c:v>2028.1468181818182</c:v>
                </c:pt>
                <c:pt idx="16">
                  <c:v>2022.9050000000002</c:v>
                </c:pt>
                <c:pt idx="17">
                  <c:v>2029.8940909090909</c:v>
                </c:pt>
                <c:pt idx="18">
                  <c:v>2021.5945454545456</c:v>
                </c:pt>
                <c:pt idx="19">
                  <c:v>2039.0672727272727</c:v>
                </c:pt>
                <c:pt idx="20">
                  <c:v>2047.3668181818182</c:v>
                </c:pt>
                <c:pt idx="21">
                  <c:v>2087.1172727272728</c:v>
                </c:pt>
                <c:pt idx="22">
                  <c:v>2074.8863636363635</c:v>
                </c:pt>
                <c:pt idx="23">
                  <c:v>2085.37</c:v>
                </c:pt>
                <c:pt idx="24">
                  <c:v>2072.7022727272729</c:v>
                </c:pt>
                <c:pt idx="25">
                  <c:v>2095.8536363636363</c:v>
                </c:pt>
                <c:pt idx="26">
                  <c:v>2101.9690909090909</c:v>
                </c:pt>
                <c:pt idx="27">
                  <c:v>2088.4277272727272</c:v>
                </c:pt>
                <c:pt idx="28">
                  <c:v>2112.8895454545454</c:v>
                </c:pt>
                <c:pt idx="29">
                  <c:v>2102.8427272727272</c:v>
                </c:pt>
                <c:pt idx="30">
                  <c:v>2115.5104545454546</c:v>
                </c:pt>
                <c:pt idx="31">
                  <c:v>2095.8536363636363</c:v>
                </c:pt>
                <c:pt idx="32">
                  <c:v>2060.4713636363635</c:v>
                </c:pt>
                <c:pt idx="33">
                  <c:v>2075.3231818181821</c:v>
                </c:pt>
                <c:pt idx="34">
                  <c:v>2097.1640909090911</c:v>
                </c:pt>
                <c:pt idx="35">
                  <c:v>2110.7054545454544</c:v>
                </c:pt>
                <c:pt idx="36">
                  <c:v>2084.9331818181818</c:v>
                </c:pt>
                <c:pt idx="37">
                  <c:v>2079.2545454545452</c:v>
                </c:pt>
                <c:pt idx="38">
                  <c:v>2065.2763636363638</c:v>
                </c:pt>
                <c:pt idx="39">
                  <c:v>2035.5727272727272</c:v>
                </c:pt>
                <c:pt idx="40">
                  <c:v>2003.6849999999999</c:v>
                </c:pt>
                <c:pt idx="41">
                  <c:v>1990.5804545454546</c:v>
                </c:pt>
                <c:pt idx="42">
                  <c:v>2003.2481818181818</c:v>
                </c:pt>
                <c:pt idx="43">
                  <c:v>2006.3059090909092</c:v>
                </c:pt>
                <c:pt idx="44">
                  <c:v>1992.3277272727273</c:v>
                </c:pt>
                <c:pt idx="45">
                  <c:v>1960.44</c:v>
                </c:pt>
                <c:pt idx="46">
                  <c:v>1935.5413636363637</c:v>
                </c:pt>
                <c:pt idx="47">
                  <c:v>1939.0359090909089</c:v>
                </c:pt>
                <c:pt idx="48">
                  <c:v>1950.8300000000002</c:v>
                </c:pt>
                <c:pt idx="49">
                  <c:v>1942.0936363636365</c:v>
                </c:pt>
                <c:pt idx="50">
                  <c:v>1970.05</c:v>
                </c:pt>
                <c:pt idx="51">
                  <c:v>1989.7068181818181</c:v>
                </c:pt>
                <c:pt idx="52">
                  <c:v>2019.4104545454545</c:v>
                </c:pt>
                <c:pt idx="53">
                  <c:v>2032.5150000000001</c:v>
                </c:pt>
                <c:pt idx="54">
                  <c:v>2022.4681818181818</c:v>
                </c:pt>
                <c:pt idx="55">
                  <c:v>2048.2404545454542</c:v>
                </c:pt>
                <c:pt idx="56">
                  <c:v>2105.4636363636364</c:v>
                </c:pt>
                <c:pt idx="57">
                  <c:v>2094.98</c:v>
                </c:pt>
                <c:pt idx="58">
                  <c:v>2082.7490909090911</c:v>
                </c:pt>
                <c:pt idx="59">
                  <c:v>2100.2218181818184</c:v>
                </c:pt>
                <c:pt idx="60">
                  <c:v>2083.6227272727274</c:v>
                </c:pt>
                <c:pt idx="61">
                  <c:v>2080.1281818181819</c:v>
                </c:pt>
                <c:pt idx="62">
                  <c:v>2098.9113636363636</c:v>
                </c:pt>
                <c:pt idx="63">
                  <c:v>2086.2436363636366</c:v>
                </c:pt>
                <c:pt idx="64">
                  <c:v>2074.0127272727273</c:v>
                </c:pt>
                <c:pt idx="65">
                  <c:v>2078.8177272727271</c:v>
                </c:pt>
                <c:pt idx="66">
                  <c:v>1956.5086363636362</c:v>
                </c:pt>
                <c:pt idx="67">
                  <c:v>1866.9609090909089</c:v>
                </c:pt>
                <c:pt idx="68">
                  <c:v>1849.0513636363637</c:v>
                </c:pt>
                <c:pt idx="69">
                  <c:v>1839.0045454545455</c:v>
                </c:pt>
                <c:pt idx="70">
                  <c:v>1818.0372727272727</c:v>
                </c:pt>
                <c:pt idx="71">
                  <c:v>1832.0154545454545</c:v>
                </c:pt>
                <c:pt idx="72">
                  <c:v>1818.0372727272727</c:v>
                </c:pt>
                <c:pt idx="73">
                  <c:v>1821.5318181818182</c:v>
                </c:pt>
                <c:pt idx="74">
                  <c:v>1781.3445454545456</c:v>
                </c:pt>
                <c:pt idx="75">
                  <c:v>1762.1245454545453</c:v>
                </c:pt>
                <c:pt idx="76">
                  <c:v>1762.5613636363637</c:v>
                </c:pt>
                <c:pt idx="77">
                  <c:v>1754.6986363636363</c:v>
                </c:pt>
                <c:pt idx="78">
                  <c:v>1795.3227272727272</c:v>
                </c:pt>
                <c:pt idx="79">
                  <c:v>1778.2868181818183</c:v>
                </c:pt>
                <c:pt idx="80">
                  <c:v>1773.0449999999998</c:v>
                </c:pt>
                <c:pt idx="81">
                  <c:v>1794.449090909091</c:v>
                </c:pt>
                <c:pt idx="82">
                  <c:v>1804.9327272727271</c:v>
                </c:pt>
                <c:pt idx="83">
                  <c:v>1780.034090909091</c:v>
                </c:pt>
                <c:pt idx="84">
                  <c:v>1790.5177272727271</c:v>
                </c:pt>
                <c:pt idx="85">
                  <c:v>1820.2213636363635</c:v>
                </c:pt>
                <c:pt idx="86">
                  <c:v>1824.1527272727274</c:v>
                </c:pt>
                <c:pt idx="87">
                  <c:v>1852.5459090909092</c:v>
                </c:pt>
                <c:pt idx="88">
                  <c:v>1849.0513636363637</c:v>
                </c:pt>
                <c:pt idx="89">
                  <c:v>1877.8813636363636</c:v>
                </c:pt>
                <c:pt idx="90">
                  <c:v>1884.8704545454545</c:v>
                </c:pt>
                <c:pt idx="91">
                  <c:v>1902.7800000000002</c:v>
                </c:pt>
                <c:pt idx="92">
                  <c:v>1948.6459090909091</c:v>
                </c:pt>
                <c:pt idx="93">
                  <c:v>1973.1077272727273</c:v>
                </c:pt>
                <c:pt idx="94">
                  <c:v>1941.2199999999998</c:v>
                </c:pt>
                <c:pt idx="95">
                  <c:v>1942.9672727272728</c:v>
                </c:pt>
                <c:pt idx="96">
                  <c:v>1935.5413636363637</c:v>
                </c:pt>
                <c:pt idx="97">
                  <c:v>1945.5881818181817</c:v>
                </c:pt>
                <c:pt idx="98">
                  <c:v>1956.5086363636362</c:v>
                </c:pt>
                <c:pt idx="99">
                  <c:v>1965.2449999999999</c:v>
                </c:pt>
                <c:pt idx="100">
                  <c:v>1958.6927272727271</c:v>
                </c:pt>
                <c:pt idx="101">
                  <c:v>1965.2449999999999</c:v>
                </c:pt>
                <c:pt idx="102">
                  <c:v>1976.6022727272727</c:v>
                </c:pt>
                <c:pt idx="103">
                  <c:v>1968.7395454545454</c:v>
                </c:pt>
                <c:pt idx="104">
                  <c:v>2016.7895454545453</c:v>
                </c:pt>
                <c:pt idx="105">
                  <c:v>1987.5227272727273</c:v>
                </c:pt>
                <c:pt idx="106">
                  <c:v>2016.3527272727274</c:v>
                </c:pt>
                <c:pt idx="107">
                  <c:v>2008.9268181818181</c:v>
                </c:pt>
                <c:pt idx="108">
                  <c:v>2007.6163636363638</c:v>
                </c:pt>
                <c:pt idx="109">
                  <c:v>1997.1327272727272</c:v>
                </c:pt>
                <c:pt idx="110">
                  <c:v>1984.4650000000001</c:v>
                </c:pt>
                <c:pt idx="111">
                  <c:v>1969.6131818181816</c:v>
                </c:pt>
                <c:pt idx="112">
                  <c:v>1966.5554545454545</c:v>
                </c:pt>
                <c:pt idx="113">
                  <c:v>1966.1186363636364</c:v>
                </c:pt>
                <c:pt idx="114">
                  <c:v>1984.4650000000001</c:v>
                </c:pt>
                <c:pt idx="115">
                  <c:v>1980.9704545454545</c:v>
                </c:pt>
                <c:pt idx="116">
                  <c:v>1959.5663636363638</c:v>
                </c:pt>
                <c:pt idx="117">
                  <c:v>1962.1872727272726</c:v>
                </c:pt>
                <c:pt idx="118">
                  <c:v>1913.7004545454547</c:v>
                </c:pt>
                <c:pt idx="119">
                  <c:v>1926.8050000000001</c:v>
                </c:pt>
                <c:pt idx="120">
                  <c:v>1934.6677272727272</c:v>
                </c:pt>
                <c:pt idx="121">
                  <c:v>1915.8845454545456</c:v>
                </c:pt>
                <c:pt idx="122">
                  <c:v>1929.8627272727274</c:v>
                </c:pt>
                <c:pt idx="123">
                  <c:v>1922.8736363636363</c:v>
                </c:pt>
                <c:pt idx="124">
                  <c:v>1906.7113636363636</c:v>
                </c:pt>
                <c:pt idx="125">
                  <c:v>1922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43759</c:v>
                </c:pt>
                <c:pt idx="1">
                  <c:v>43759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2552"/>
          <c:min val="1738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764632346242202E-2"/>
          <c:y val="1.3093529142149314E-2"/>
          <c:w val="0.80344308746390813"/>
          <c:h val="0.9523570025005461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-202270</c:v>
                </c:pt>
                <c:pt idx="1">
                  <c:v>-209270</c:v>
                </c:pt>
                <c:pt idx="2">
                  <c:v>-203270</c:v>
                </c:pt>
                <c:pt idx="3">
                  <c:v>-208770</c:v>
                </c:pt>
                <c:pt idx="4">
                  <c:v>-197770</c:v>
                </c:pt>
                <c:pt idx="5">
                  <c:v>-205270</c:v>
                </c:pt>
                <c:pt idx="6">
                  <c:v>-213270</c:v>
                </c:pt>
                <c:pt idx="7">
                  <c:v>-183270</c:v>
                </c:pt>
                <c:pt idx="8">
                  <c:v>-188270</c:v>
                </c:pt>
                <c:pt idx="9">
                  <c:v>-191770</c:v>
                </c:pt>
                <c:pt idx="10">
                  <c:v>-175270</c:v>
                </c:pt>
                <c:pt idx="11">
                  <c:v>-190270</c:v>
                </c:pt>
                <c:pt idx="12">
                  <c:v>-186270</c:v>
                </c:pt>
                <c:pt idx="13">
                  <c:v>-183770</c:v>
                </c:pt>
                <c:pt idx="14">
                  <c:v>-206770</c:v>
                </c:pt>
                <c:pt idx="15">
                  <c:v>-169770</c:v>
                </c:pt>
                <c:pt idx="16">
                  <c:v>-177270</c:v>
                </c:pt>
                <c:pt idx="17">
                  <c:v>-185270</c:v>
                </c:pt>
                <c:pt idx="18">
                  <c:v>-162770</c:v>
                </c:pt>
                <c:pt idx="19">
                  <c:v>-118270</c:v>
                </c:pt>
                <c:pt idx="20">
                  <c:v>-148270</c:v>
                </c:pt>
                <c:pt idx="21">
                  <c:v>-156270</c:v>
                </c:pt>
                <c:pt idx="22">
                  <c:v>-156770</c:v>
                </c:pt>
                <c:pt idx="23">
                  <c:v>-170770</c:v>
                </c:pt>
                <c:pt idx="24">
                  <c:v>-162770</c:v>
                </c:pt>
                <c:pt idx="25">
                  <c:v>-204770</c:v>
                </c:pt>
                <c:pt idx="26">
                  <c:v>-191770</c:v>
                </c:pt>
                <c:pt idx="27">
                  <c:v>-172270</c:v>
                </c:pt>
                <c:pt idx="28">
                  <c:v>-185770</c:v>
                </c:pt>
                <c:pt idx="29">
                  <c:v>-190770</c:v>
                </c:pt>
                <c:pt idx="30">
                  <c:v>-207270</c:v>
                </c:pt>
                <c:pt idx="31">
                  <c:v>-185770</c:v>
                </c:pt>
                <c:pt idx="32">
                  <c:v>-131270</c:v>
                </c:pt>
                <c:pt idx="33">
                  <c:v>-149770</c:v>
                </c:pt>
                <c:pt idx="34">
                  <c:v>-146770</c:v>
                </c:pt>
                <c:pt idx="35">
                  <c:v>-153270</c:v>
                </c:pt>
                <c:pt idx="36">
                  <c:v>-149270</c:v>
                </c:pt>
                <c:pt idx="37">
                  <c:v>-123770</c:v>
                </c:pt>
                <c:pt idx="38">
                  <c:v>-101770</c:v>
                </c:pt>
                <c:pt idx="39">
                  <c:v>-123270</c:v>
                </c:pt>
                <c:pt idx="40">
                  <c:v>-100770</c:v>
                </c:pt>
                <c:pt idx="41">
                  <c:v>-85770</c:v>
                </c:pt>
                <c:pt idx="42">
                  <c:v>-78770</c:v>
                </c:pt>
                <c:pt idx="43">
                  <c:v>-66770</c:v>
                </c:pt>
                <c:pt idx="44">
                  <c:v>-75270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65239.999999999971</c:v>
                </c:pt>
                <c:pt idx="1">
                  <c:v>69149.999999999942</c:v>
                </c:pt>
                <c:pt idx="2">
                  <c:v>55809.99999999992</c:v>
                </c:pt>
                <c:pt idx="3">
                  <c:v>71680</c:v>
                </c:pt>
                <c:pt idx="4">
                  <c:v>44999.999999999949</c:v>
                </c:pt>
                <c:pt idx="5">
                  <c:v>51899.999999999949</c:v>
                </c:pt>
                <c:pt idx="6">
                  <c:v>47530</c:v>
                </c:pt>
                <c:pt idx="7">
                  <c:v>53049.999999999949</c:v>
                </c:pt>
                <c:pt idx="8">
                  <c:v>29589.999999999975</c:v>
                </c:pt>
                <c:pt idx="9">
                  <c:v>16020.000000000025</c:v>
                </c:pt>
                <c:pt idx="10">
                  <c:v>8199.9999999999472</c:v>
                </c:pt>
                <c:pt idx="11">
                  <c:v>13030</c:v>
                </c:pt>
                <c:pt idx="12">
                  <c:v>9580</c:v>
                </c:pt>
                <c:pt idx="13">
                  <c:v>3370.0000000000264</c:v>
                </c:pt>
                <c:pt idx="14">
                  <c:v>1299.9999999999477</c:v>
                </c:pt>
                <c:pt idx="15">
                  <c:v>3830</c:v>
                </c:pt>
                <c:pt idx="16">
                  <c:v>1070.0000000000261</c:v>
                </c:pt>
                <c:pt idx="17">
                  <c:v>4749.9999999999472</c:v>
                </c:pt>
                <c:pt idx="18">
                  <c:v>380</c:v>
                </c:pt>
                <c:pt idx="19">
                  <c:v>9580</c:v>
                </c:pt>
                <c:pt idx="20">
                  <c:v>13949.999999999947</c:v>
                </c:pt>
                <c:pt idx="21">
                  <c:v>34880</c:v>
                </c:pt>
                <c:pt idx="22">
                  <c:v>28439.999999999975</c:v>
                </c:pt>
                <c:pt idx="23">
                  <c:v>33959.99999999992</c:v>
                </c:pt>
                <c:pt idx="24">
                  <c:v>27289.999999999975</c:v>
                </c:pt>
                <c:pt idx="25">
                  <c:v>39480</c:v>
                </c:pt>
                <c:pt idx="26">
                  <c:v>42699.999999999949</c:v>
                </c:pt>
                <c:pt idx="27">
                  <c:v>35570.000000000029</c:v>
                </c:pt>
                <c:pt idx="28">
                  <c:v>48449.999999999949</c:v>
                </c:pt>
                <c:pt idx="29">
                  <c:v>43159.99999999992</c:v>
                </c:pt>
                <c:pt idx="30">
                  <c:v>49830</c:v>
                </c:pt>
                <c:pt idx="31">
                  <c:v>39480</c:v>
                </c:pt>
                <c:pt idx="32">
                  <c:v>20849.999999999949</c:v>
                </c:pt>
                <c:pt idx="33">
                  <c:v>28670.000000000025</c:v>
                </c:pt>
                <c:pt idx="34">
                  <c:v>40170.000000000029</c:v>
                </c:pt>
                <c:pt idx="35">
                  <c:v>47299.999999999949</c:v>
                </c:pt>
                <c:pt idx="36">
                  <c:v>33730</c:v>
                </c:pt>
                <c:pt idx="37">
                  <c:v>30739.999999999975</c:v>
                </c:pt>
                <c:pt idx="38">
                  <c:v>23380</c:v>
                </c:pt>
                <c:pt idx="39">
                  <c:v>7739.9999999999745</c:v>
                </c:pt>
                <c:pt idx="40">
                  <c:v>-9050.0000000000528</c:v>
                </c:pt>
                <c:pt idx="41">
                  <c:v>-15950.000000000053</c:v>
                </c:pt>
                <c:pt idx="42">
                  <c:v>-9279.9999999999745</c:v>
                </c:pt>
                <c:pt idx="43">
                  <c:v>-7670</c:v>
                </c:pt>
                <c:pt idx="44">
                  <c:v>-15029.999999999975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-137030.00000000003</c:v>
                </c:pt>
                <c:pt idx="1">
                  <c:v>-140120.00000000006</c:v>
                </c:pt>
                <c:pt idx="2">
                  <c:v>-147460.00000000009</c:v>
                </c:pt>
                <c:pt idx="3">
                  <c:v>-137090</c:v>
                </c:pt>
                <c:pt idx="4">
                  <c:v>-152770.00000000006</c:v>
                </c:pt>
                <c:pt idx="5">
                  <c:v>-153370.00000000006</c:v>
                </c:pt>
                <c:pt idx="6">
                  <c:v>-165740</c:v>
                </c:pt>
                <c:pt idx="7">
                  <c:v>-130220.00000000006</c:v>
                </c:pt>
                <c:pt idx="8">
                  <c:v>-158680.00000000003</c:v>
                </c:pt>
                <c:pt idx="9">
                  <c:v>-175749.99999999997</c:v>
                </c:pt>
                <c:pt idx="10">
                  <c:v>-167070.00000000006</c:v>
                </c:pt>
                <c:pt idx="11">
                  <c:v>-177240</c:v>
                </c:pt>
                <c:pt idx="12">
                  <c:v>-176690</c:v>
                </c:pt>
                <c:pt idx="13">
                  <c:v>-180399.99999999997</c:v>
                </c:pt>
                <c:pt idx="14">
                  <c:v>-205470.00000000006</c:v>
                </c:pt>
                <c:pt idx="15">
                  <c:v>-165940</c:v>
                </c:pt>
                <c:pt idx="16">
                  <c:v>-176199.99999999997</c:v>
                </c:pt>
                <c:pt idx="17">
                  <c:v>-180520.00000000006</c:v>
                </c:pt>
                <c:pt idx="18">
                  <c:v>-162390</c:v>
                </c:pt>
                <c:pt idx="19">
                  <c:v>-108690</c:v>
                </c:pt>
                <c:pt idx="20">
                  <c:v>-134320.00000000006</c:v>
                </c:pt>
                <c:pt idx="21">
                  <c:v>-121390</c:v>
                </c:pt>
                <c:pt idx="22">
                  <c:v>-128330.00000000003</c:v>
                </c:pt>
                <c:pt idx="23">
                  <c:v>-136810.00000000009</c:v>
                </c:pt>
                <c:pt idx="24">
                  <c:v>-135480.00000000003</c:v>
                </c:pt>
                <c:pt idx="25">
                  <c:v>-165290</c:v>
                </c:pt>
                <c:pt idx="26">
                  <c:v>-149070.00000000006</c:v>
                </c:pt>
                <c:pt idx="27">
                  <c:v>-136699.99999999997</c:v>
                </c:pt>
                <c:pt idx="28">
                  <c:v>-137320.00000000006</c:v>
                </c:pt>
                <c:pt idx="29">
                  <c:v>-147610.00000000009</c:v>
                </c:pt>
                <c:pt idx="30">
                  <c:v>-157440</c:v>
                </c:pt>
                <c:pt idx="31">
                  <c:v>-146290</c:v>
                </c:pt>
                <c:pt idx="32">
                  <c:v>-110420.00000000006</c:v>
                </c:pt>
                <c:pt idx="33">
                  <c:v>-121099.99999999997</c:v>
                </c:pt>
                <c:pt idx="34">
                  <c:v>-106599.99999999997</c:v>
                </c:pt>
                <c:pt idx="35">
                  <c:v>-105970.00000000006</c:v>
                </c:pt>
                <c:pt idx="36">
                  <c:v>-115540</c:v>
                </c:pt>
                <c:pt idx="37">
                  <c:v>-93030.000000000029</c:v>
                </c:pt>
                <c:pt idx="38">
                  <c:v>-78390</c:v>
                </c:pt>
                <c:pt idx="39">
                  <c:v>-115530.00000000003</c:v>
                </c:pt>
                <c:pt idx="40">
                  <c:v>-109820.00000000006</c:v>
                </c:pt>
                <c:pt idx="41">
                  <c:v>-101720.00000000006</c:v>
                </c:pt>
                <c:pt idx="42">
                  <c:v>-88049.999999999971</c:v>
                </c:pt>
                <c:pt idx="43">
                  <c:v>-74440</c:v>
                </c:pt>
                <c:pt idx="44">
                  <c:v>-90299.999999999971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43753</c:v>
                </c:pt>
                <c:pt idx="1">
                  <c:v>43753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43759</c:v>
                </c:pt>
                <c:pt idx="1">
                  <c:v>43759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0.565307102200997</c:v>
                </c:pt>
                <c:pt idx="1">
                  <c:v>0.52842033698235202</c:v>
                </c:pt>
                <c:pt idx="2">
                  <c:v>0.48507958914264498</c:v>
                </c:pt>
                <c:pt idx="3">
                  <c:v>0.46848537807407498</c:v>
                </c:pt>
                <c:pt idx="4">
                  <c:v>0.432188608388764</c:v>
                </c:pt>
                <c:pt idx="5">
                  <c:v>0.39775241316628401</c:v>
                </c:pt>
                <c:pt idx="6">
                  <c:v>0.36339300090757398</c:v>
                </c:pt>
                <c:pt idx="7">
                  <c:v>0.37898987162583597</c:v>
                </c:pt>
                <c:pt idx="8">
                  <c:v>0.41836283819534797</c:v>
                </c:pt>
                <c:pt idx="9">
                  <c:v>0.45930246409428299</c:v>
                </c:pt>
                <c:pt idx="10">
                  <c:v>0.50138946196490197</c:v>
                </c:pt>
                <c:pt idx="11">
                  <c:v>0.54232132042725001</c:v>
                </c:pt>
                <c:pt idx="12">
                  <c:v>0.58538251737523295</c:v>
                </c:pt>
                <c:pt idx="13">
                  <c:v>0.64936611592925297</c:v>
                </c:pt>
                <c:pt idx="14">
                  <c:v>0.68490594882712597</c:v>
                </c:pt>
                <c:pt idx="15">
                  <c:v>0.70941002464529601</c:v>
                </c:pt>
                <c:pt idx="16">
                  <c:v>0.73505075999488301</c:v>
                </c:pt>
                <c:pt idx="17">
                  <c:v>0.759017211908802</c:v>
                </c:pt>
                <c:pt idx="18">
                  <c:v>0.77560844035335497</c:v>
                </c:pt>
                <c:pt idx="19">
                  <c:v>0.78517073864235498</c:v>
                </c:pt>
                <c:pt idx="20">
                  <c:v>0.79430848409751598</c:v>
                </c:pt>
                <c:pt idx="21">
                  <c:v>0.79863627011389904</c:v>
                </c:pt>
                <c:pt idx="22">
                  <c:v>0.80402621743110103</c:v>
                </c:pt>
                <c:pt idx="23">
                  <c:v>0.80871982275828502</c:v>
                </c:pt>
                <c:pt idx="24">
                  <c:v>0.81232961871909004</c:v>
                </c:pt>
                <c:pt idx="25">
                  <c:v>0.81540415346698603</c:v>
                </c:pt>
                <c:pt idx="26">
                  <c:v>0.81641976825386098</c:v>
                </c:pt>
                <c:pt idx="27">
                  <c:v>0.81429026880851596</c:v>
                </c:pt>
                <c:pt idx="28">
                  <c:v>0.812211331428354</c:v>
                </c:pt>
                <c:pt idx="29">
                  <c:v>0.81171920867131797</c:v>
                </c:pt>
                <c:pt idx="30">
                  <c:v>0.80923117086756102</c:v>
                </c:pt>
                <c:pt idx="31">
                  <c:v>0.80815912734790096</c:v>
                </c:pt>
                <c:pt idx="32">
                  <c:v>0.80263864200403401</c:v>
                </c:pt>
                <c:pt idx="33">
                  <c:v>0.79798799291786304</c:v>
                </c:pt>
                <c:pt idx="34">
                  <c:v>0.79179856200242404</c:v>
                </c:pt>
                <c:pt idx="35">
                  <c:v>0.78335343884108699</c:v>
                </c:pt>
                <c:pt idx="36">
                  <c:v>0.780473642072678</c:v>
                </c:pt>
                <c:pt idx="37">
                  <c:v>0.77571505941164998</c:v>
                </c:pt>
                <c:pt idx="38">
                  <c:v>0.770862547588825</c:v>
                </c:pt>
                <c:pt idx="39">
                  <c:v>0.78013316263552501</c:v>
                </c:pt>
                <c:pt idx="40">
                  <c:v>0.79533483997273602</c:v>
                </c:pt>
                <c:pt idx="41">
                  <c:v>0.81909232942697796</c:v>
                </c:pt>
                <c:pt idx="42">
                  <c:v>0.84172977617337197</c:v>
                </c:pt>
                <c:pt idx="43">
                  <c:v>0.86316493107358605</c:v>
                </c:pt>
                <c:pt idx="44">
                  <c:v>0.90733277442784599</c:v>
                </c:pt>
                <c:pt idx="45">
                  <c:v>0.92022439443578097</c:v>
                </c:pt>
                <c:pt idx="46">
                  <c:v>0.91964615123670701</c:v>
                </c:pt>
                <c:pt idx="47">
                  <c:v>0.92420765596020404</c:v>
                </c:pt>
                <c:pt idx="48">
                  <c:v>0.93326798685796197</c:v>
                </c:pt>
                <c:pt idx="49">
                  <c:v>0.93778268282293897</c:v>
                </c:pt>
                <c:pt idx="50">
                  <c:v>0.93851528238092397</c:v>
                </c:pt>
                <c:pt idx="51">
                  <c:v>0.94071233601513105</c:v>
                </c:pt>
                <c:pt idx="52">
                  <c:v>0.94065026263138396</c:v>
                </c:pt>
                <c:pt idx="53">
                  <c:v>0.93952683483281896</c:v>
                </c:pt>
                <c:pt idx="54">
                  <c:v>0.93854998100003795</c:v>
                </c:pt>
                <c:pt idx="55">
                  <c:v>0.93712885316080496</c:v>
                </c:pt>
                <c:pt idx="56">
                  <c:v>0.930964780600537</c:v>
                </c:pt>
                <c:pt idx="57">
                  <c:v>0.93005269437474303</c:v>
                </c:pt>
                <c:pt idx="58">
                  <c:v>0.92567867501229195</c:v>
                </c:pt>
                <c:pt idx="59">
                  <c:v>0.922313424247166</c:v>
                </c:pt>
                <c:pt idx="60">
                  <c:v>0.91791905292727105</c:v>
                </c:pt>
                <c:pt idx="61">
                  <c:v>0.915538224543615</c:v>
                </c:pt>
                <c:pt idx="62">
                  <c:v>0.91086262427713705</c:v>
                </c:pt>
                <c:pt idx="63">
                  <c:v>0.90718202386759195</c:v>
                </c:pt>
                <c:pt idx="64">
                  <c:v>0.90414633431078895</c:v>
                </c:pt>
                <c:pt idx="65">
                  <c:v>0.89791135001769695</c:v>
                </c:pt>
                <c:pt idx="66">
                  <c:v>0.89481685657504395</c:v>
                </c:pt>
                <c:pt idx="67">
                  <c:v>0.89831019916305499</c:v>
                </c:pt>
                <c:pt idx="68">
                  <c:v>0.89367241529754604</c:v>
                </c:pt>
                <c:pt idx="69">
                  <c:v>0.88820218602346102</c:v>
                </c:pt>
                <c:pt idx="70">
                  <c:v>0.87825509916304501</c:v>
                </c:pt>
                <c:pt idx="71">
                  <c:v>0.85226892793687503</c:v>
                </c:pt>
                <c:pt idx="72">
                  <c:v>0.84629297489526001</c:v>
                </c:pt>
                <c:pt idx="73">
                  <c:v>0.844904700976565</c:v>
                </c:pt>
                <c:pt idx="74">
                  <c:v>0.84060701656222903</c:v>
                </c:pt>
                <c:pt idx="75">
                  <c:v>0.83523120815069496</c:v>
                </c:pt>
                <c:pt idx="76">
                  <c:v>0.82809302580271504</c:v>
                </c:pt>
                <c:pt idx="77">
                  <c:v>0.81242816724307798</c:v>
                </c:pt>
                <c:pt idx="78">
                  <c:v>0.80172543379022898</c:v>
                </c:pt>
                <c:pt idx="79">
                  <c:v>0.78759822633238596</c:v>
                </c:pt>
                <c:pt idx="80">
                  <c:v>0.77410570599976902</c:v>
                </c:pt>
                <c:pt idx="81">
                  <c:v>0.76291637734720397</c:v>
                </c:pt>
                <c:pt idx="82">
                  <c:v>0.74737789816351397</c:v>
                </c:pt>
                <c:pt idx="83">
                  <c:v>0.71887372555544504</c:v>
                </c:pt>
                <c:pt idx="84">
                  <c:v>0.69602584709586102</c:v>
                </c:pt>
                <c:pt idx="85">
                  <c:v>0.66557804513039998</c:v>
                </c:pt>
                <c:pt idx="86">
                  <c:v>0.62780355164397295</c:v>
                </c:pt>
                <c:pt idx="87">
                  <c:v>0.58140873119912995</c:v>
                </c:pt>
                <c:pt idx="88">
                  <c:v>0.51825694364659902</c:v>
                </c:pt>
                <c:pt idx="89">
                  <c:v>0.49573199318841898</c:v>
                </c:pt>
                <c:pt idx="90">
                  <c:v>0.50766495604094597</c:v>
                </c:pt>
                <c:pt idx="91">
                  <c:v>0.47329849392282902</c:v>
                </c:pt>
                <c:pt idx="92">
                  <c:v>0.463098704937147</c:v>
                </c:pt>
                <c:pt idx="93">
                  <c:v>0.46218801302644003</c:v>
                </c:pt>
                <c:pt idx="94">
                  <c:v>0.45907342762826697</c:v>
                </c:pt>
                <c:pt idx="95">
                  <c:v>0.45723909444183303</c:v>
                </c:pt>
                <c:pt idx="96">
                  <c:v>0.46978069154506602</c:v>
                </c:pt>
                <c:pt idx="97">
                  <c:v>0.47111200353837002</c:v>
                </c:pt>
                <c:pt idx="98">
                  <c:v>0.50449566059259099</c:v>
                </c:pt>
                <c:pt idx="99">
                  <c:v>0.54544501121186995</c:v>
                </c:pt>
                <c:pt idx="100">
                  <c:v>0.56343047412467495</c:v>
                </c:pt>
                <c:pt idx="101">
                  <c:v>0.58427864382738304</c:v>
                </c:pt>
                <c:pt idx="102">
                  <c:v>0.60141584075662102</c:v>
                </c:pt>
                <c:pt idx="103">
                  <c:v>0.604372362538946</c:v>
                </c:pt>
                <c:pt idx="104">
                  <c:v>0.61275142235105595</c:v>
                </c:pt>
                <c:pt idx="105">
                  <c:v>0.61216100247380101</c:v>
                </c:pt>
                <c:pt idx="106">
                  <c:v>0.56692596047270305</c:v>
                </c:pt>
                <c:pt idx="107">
                  <c:v>0.51574271791187598</c:v>
                </c:pt>
                <c:pt idx="108">
                  <c:v>0.48213342012511501</c:v>
                </c:pt>
                <c:pt idx="109">
                  <c:v>0.51396456058550299</c:v>
                </c:pt>
                <c:pt idx="110">
                  <c:v>0.59298378999091395</c:v>
                </c:pt>
                <c:pt idx="111">
                  <c:v>0.65387257158573997</c:v>
                </c:pt>
                <c:pt idx="112">
                  <c:v>0.71620450489072596</c:v>
                </c:pt>
                <c:pt idx="113">
                  <c:v>0.74857701978360802</c:v>
                </c:pt>
                <c:pt idx="114">
                  <c:v>0.77472756893036898</c:v>
                </c:pt>
                <c:pt idx="115">
                  <c:v>0.79292196645739899</c:v>
                </c:pt>
                <c:pt idx="116">
                  <c:v>0.79945051232888797</c:v>
                </c:pt>
                <c:pt idx="117">
                  <c:v>0.80077581414847299</c:v>
                </c:pt>
                <c:pt idx="118">
                  <c:v>0.81060595840791405</c:v>
                </c:pt>
                <c:pt idx="119">
                  <c:v>0.82075132389416605</c:v>
                </c:pt>
                <c:pt idx="120">
                  <c:v>0.82460106811315903</c:v>
                </c:pt>
                <c:pt idx="121">
                  <c:v>0.83223871711112696</c:v>
                </c:pt>
                <c:pt idx="122">
                  <c:v>0.83251923895145397</c:v>
                </c:pt>
                <c:pt idx="123">
                  <c:v>0.83957321253061101</c:v>
                </c:pt>
                <c:pt idx="124">
                  <c:v>0.84924467374110801</c:v>
                </c:pt>
                <c:pt idx="125">
                  <c:v>0.85871381756795095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0.76569734614115004</c:v>
                </c:pt>
                <c:pt idx="1">
                  <c:v>0.76884434081938402</c:v>
                </c:pt>
                <c:pt idx="2">
                  <c:v>0.773235725964179</c:v>
                </c:pt>
                <c:pt idx="3">
                  <c:v>0.77672437776557302</c:v>
                </c:pt>
                <c:pt idx="4">
                  <c:v>0.781673496664684</c:v>
                </c:pt>
                <c:pt idx="5">
                  <c:v>0.78625997078419396</c:v>
                </c:pt>
                <c:pt idx="6">
                  <c:v>0.79073349006079197</c:v>
                </c:pt>
                <c:pt idx="7">
                  <c:v>0.79477267447966404</c:v>
                </c:pt>
                <c:pt idx="8">
                  <c:v>0.80033076821781901</c:v>
                </c:pt>
                <c:pt idx="9">
                  <c:v>0.80592918811654302</c:v>
                </c:pt>
                <c:pt idx="10">
                  <c:v>0.81241008477189502</c:v>
                </c:pt>
                <c:pt idx="11">
                  <c:v>0.81767688140855599</c:v>
                </c:pt>
                <c:pt idx="12">
                  <c:v>0.823548562177149</c:v>
                </c:pt>
                <c:pt idx="13">
                  <c:v>0.829228870918153</c:v>
                </c:pt>
                <c:pt idx="14">
                  <c:v>0.83631721753886901</c:v>
                </c:pt>
                <c:pt idx="15">
                  <c:v>0.84186267759987399</c:v>
                </c:pt>
                <c:pt idx="16">
                  <c:v>0.84671496802473201</c:v>
                </c:pt>
                <c:pt idx="17">
                  <c:v>0.85112760581924596</c:v>
                </c:pt>
                <c:pt idx="18">
                  <c:v>0.85257443883559803</c:v>
                </c:pt>
                <c:pt idx="19">
                  <c:v>0.85540452196413397</c:v>
                </c:pt>
                <c:pt idx="20">
                  <c:v>0.85803581409297103</c:v>
                </c:pt>
                <c:pt idx="21">
                  <c:v>0.860084045690507</c:v>
                </c:pt>
                <c:pt idx="22">
                  <c:v>0.86262977882746295</c:v>
                </c:pt>
                <c:pt idx="23">
                  <c:v>0.86507184390846703</c:v>
                </c:pt>
                <c:pt idx="24">
                  <c:v>0.86773079007878295</c:v>
                </c:pt>
                <c:pt idx="25">
                  <c:v>0.86970264530606101</c:v>
                </c:pt>
                <c:pt idx="26">
                  <c:v>0.87147089857464699</c:v>
                </c:pt>
                <c:pt idx="27">
                  <c:v>0.87299300942147995</c:v>
                </c:pt>
                <c:pt idx="28">
                  <c:v>0.87479227465374099</c:v>
                </c:pt>
                <c:pt idx="29">
                  <c:v>0.87669115061978298</c:v>
                </c:pt>
                <c:pt idx="30">
                  <c:v>0.87888693586359701</c:v>
                </c:pt>
                <c:pt idx="31">
                  <c:v>0.87977695864387495</c:v>
                </c:pt>
                <c:pt idx="32">
                  <c:v>0.88276521986057499</c:v>
                </c:pt>
                <c:pt idx="33">
                  <c:v>0.88428821269622304</c:v>
                </c:pt>
                <c:pt idx="34">
                  <c:v>0.88598690432592397</c:v>
                </c:pt>
                <c:pt idx="35">
                  <c:v>0.88715174462517599</c:v>
                </c:pt>
                <c:pt idx="36">
                  <c:v>0.88815995999750197</c:v>
                </c:pt>
                <c:pt idx="37">
                  <c:v>0.88894580595705797</c:v>
                </c:pt>
                <c:pt idx="38">
                  <c:v>0.88998479111384798</c:v>
                </c:pt>
                <c:pt idx="39">
                  <c:v>0.89193352417804705</c:v>
                </c:pt>
                <c:pt idx="40">
                  <c:v>0.89556230838464701</c:v>
                </c:pt>
                <c:pt idx="41">
                  <c:v>0.89735350272233005</c:v>
                </c:pt>
                <c:pt idx="42">
                  <c:v>0.89910314011335302</c:v>
                </c:pt>
                <c:pt idx="43">
                  <c:v>0.90078543040022196</c:v>
                </c:pt>
                <c:pt idx="44">
                  <c:v>0.90248042442200405</c:v>
                </c:pt>
                <c:pt idx="45">
                  <c:v>0.90533339529519496</c:v>
                </c:pt>
                <c:pt idx="46">
                  <c:v>0.90676838792542402</c:v>
                </c:pt>
                <c:pt idx="47">
                  <c:v>0.90843112689285799</c:v>
                </c:pt>
                <c:pt idx="48">
                  <c:v>0.90964225827262202</c:v>
                </c:pt>
                <c:pt idx="49">
                  <c:v>0.90939995715598998</c:v>
                </c:pt>
                <c:pt idx="50">
                  <c:v>0.910133044310796</c:v>
                </c:pt>
                <c:pt idx="51">
                  <c:v>0.91118118273712201</c:v>
                </c:pt>
                <c:pt idx="52">
                  <c:v>0.91253183893969603</c:v>
                </c:pt>
                <c:pt idx="53">
                  <c:v>0.91404807607334304</c:v>
                </c:pt>
                <c:pt idx="54">
                  <c:v>0.91550600526315096</c:v>
                </c:pt>
                <c:pt idx="55">
                  <c:v>0.91706808007698304</c:v>
                </c:pt>
                <c:pt idx="56">
                  <c:v>0.918689980328524</c:v>
                </c:pt>
                <c:pt idx="57">
                  <c:v>0.92062806363153304</c:v>
                </c:pt>
                <c:pt idx="58">
                  <c:v>0.92213216018741695</c:v>
                </c:pt>
                <c:pt idx="59">
                  <c:v>0.92372670646249799</c:v>
                </c:pt>
                <c:pt idx="60">
                  <c:v>0.92508694781039502</c:v>
                </c:pt>
                <c:pt idx="61">
                  <c:v>0.92622877088240096</c:v>
                </c:pt>
                <c:pt idx="62">
                  <c:v>0.92730272014684401</c:v>
                </c:pt>
                <c:pt idx="63">
                  <c:v>0.92817226131568198</c:v>
                </c:pt>
                <c:pt idx="64">
                  <c:v>0.92880831678544795</c:v>
                </c:pt>
                <c:pt idx="65">
                  <c:v>0.92932257452012001</c:v>
                </c:pt>
                <c:pt idx="66">
                  <c:v>0.92962888624724604</c:v>
                </c:pt>
                <c:pt idx="67">
                  <c:v>0.92988074764470396</c:v>
                </c:pt>
                <c:pt idx="68">
                  <c:v>0.93009635839629401</c:v>
                </c:pt>
                <c:pt idx="69">
                  <c:v>0.93027075214903998</c:v>
                </c:pt>
                <c:pt idx="70">
                  <c:v>0.93029695504584597</c:v>
                </c:pt>
                <c:pt idx="71">
                  <c:v>0.93037543561581004</c:v>
                </c:pt>
                <c:pt idx="72">
                  <c:v>0.93050367485688901</c:v>
                </c:pt>
                <c:pt idx="73">
                  <c:v>0.93070906989183599</c:v>
                </c:pt>
                <c:pt idx="74">
                  <c:v>0.93070716213375204</c:v>
                </c:pt>
                <c:pt idx="75">
                  <c:v>0.93073129481330896</c:v>
                </c:pt>
                <c:pt idx="76">
                  <c:v>0.93076943450711203</c:v>
                </c:pt>
                <c:pt idx="77">
                  <c:v>0.93072656192583103</c:v>
                </c:pt>
                <c:pt idx="78">
                  <c:v>0.93067984964946904</c:v>
                </c:pt>
                <c:pt idx="79">
                  <c:v>0.93064350306948795</c:v>
                </c:pt>
                <c:pt idx="80">
                  <c:v>0.93061095179863695</c:v>
                </c:pt>
                <c:pt idx="81">
                  <c:v>0.93045285904743102</c:v>
                </c:pt>
                <c:pt idx="82">
                  <c:v>0.93024454707737703</c:v>
                </c:pt>
                <c:pt idx="83">
                  <c:v>0.93007664196860595</c:v>
                </c:pt>
                <c:pt idx="84">
                  <c:v>0.92973973239334995</c:v>
                </c:pt>
                <c:pt idx="85">
                  <c:v>0.92900686050727399</c:v>
                </c:pt>
                <c:pt idx="86">
                  <c:v>0.92762921533815001</c:v>
                </c:pt>
                <c:pt idx="87">
                  <c:v>0.92688033160697703</c:v>
                </c:pt>
                <c:pt idx="88">
                  <c:v>0.92640428220930504</c:v>
                </c:pt>
                <c:pt idx="89">
                  <c:v>0.92607231338507101</c:v>
                </c:pt>
                <c:pt idx="90">
                  <c:v>0.92532822908350798</c:v>
                </c:pt>
                <c:pt idx="91">
                  <c:v>0.92471596439746295</c:v>
                </c:pt>
                <c:pt idx="92">
                  <c:v>0.92424087532274002</c:v>
                </c:pt>
                <c:pt idx="93">
                  <c:v>0.92457535609785002</c:v>
                </c:pt>
                <c:pt idx="94">
                  <c:v>0.92473276903651402</c:v>
                </c:pt>
                <c:pt idx="95">
                  <c:v>0.92484228432245297</c:v>
                </c:pt>
                <c:pt idx="96">
                  <c:v>0.92535590747646401</c:v>
                </c:pt>
                <c:pt idx="97">
                  <c:v>0.92577182807651104</c:v>
                </c:pt>
                <c:pt idx="98">
                  <c:v>0.92620557163972195</c:v>
                </c:pt>
                <c:pt idx="99">
                  <c:v>0.926460837189655</c:v>
                </c:pt>
                <c:pt idx="100">
                  <c:v>0.92663743256020603</c:v>
                </c:pt>
                <c:pt idx="101">
                  <c:v>0.92679646843185903</c:v>
                </c:pt>
                <c:pt idx="102">
                  <c:v>0.925728538558517</c:v>
                </c:pt>
                <c:pt idx="103">
                  <c:v>0.92463341459077997</c:v>
                </c:pt>
                <c:pt idx="104">
                  <c:v>0.92369558635906202</c:v>
                </c:pt>
                <c:pt idx="105">
                  <c:v>0.92304179852451496</c:v>
                </c:pt>
                <c:pt idx="106">
                  <c:v>0.92234883896596997</c:v>
                </c:pt>
                <c:pt idx="107">
                  <c:v>0.92193172956106795</c:v>
                </c:pt>
                <c:pt idx="108">
                  <c:v>0.921065409859811</c:v>
                </c:pt>
                <c:pt idx="109">
                  <c:v>0.92059901687339696</c:v>
                </c:pt>
                <c:pt idx="110">
                  <c:v>0.92004617920074105</c:v>
                </c:pt>
                <c:pt idx="111">
                  <c:v>0.91929047103129502</c:v>
                </c:pt>
                <c:pt idx="112">
                  <c:v>0.91748783186684901</c:v>
                </c:pt>
                <c:pt idx="113">
                  <c:v>0.91211534678025097</c:v>
                </c:pt>
                <c:pt idx="114">
                  <c:v>0.90805859308829795</c:v>
                </c:pt>
                <c:pt idx="115">
                  <c:v>0.90398969036318999</c:v>
                </c:pt>
                <c:pt idx="116">
                  <c:v>0.89963039600660299</c:v>
                </c:pt>
                <c:pt idx="117">
                  <c:v>0.89521800722059497</c:v>
                </c:pt>
                <c:pt idx="118">
                  <c:v>0.89045444326819101</c:v>
                </c:pt>
                <c:pt idx="119">
                  <c:v>0.88645943681175698</c:v>
                </c:pt>
                <c:pt idx="120">
                  <c:v>0.88149468321931801</c:v>
                </c:pt>
                <c:pt idx="121">
                  <c:v>0.87545164913844498</c:v>
                </c:pt>
                <c:pt idx="122">
                  <c:v>0.87047273182450102</c:v>
                </c:pt>
                <c:pt idx="123">
                  <c:v>0.86717001708293295</c:v>
                </c:pt>
                <c:pt idx="124">
                  <c:v>0.86445246707566004</c:v>
                </c:pt>
                <c:pt idx="125">
                  <c:v>0.86261240820856899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0.97335417836136895</c:v>
                </c:pt>
                <c:pt idx="1">
                  <c:v>0.98166057906625104</c:v>
                </c:pt>
                <c:pt idx="2">
                  <c:v>0.98488247071131396</c:v>
                </c:pt>
                <c:pt idx="3">
                  <c:v>0.98399649537543299</c:v>
                </c:pt>
                <c:pt idx="4">
                  <c:v>0.98083416350308505</c:v>
                </c:pt>
                <c:pt idx="5">
                  <c:v>0.97476749395566198</c:v>
                </c:pt>
                <c:pt idx="6">
                  <c:v>0.97548475764433595</c:v>
                </c:pt>
                <c:pt idx="7">
                  <c:v>0.91754576919138997</c:v>
                </c:pt>
                <c:pt idx="8">
                  <c:v>0.82887237566866101</c:v>
                </c:pt>
                <c:pt idx="9">
                  <c:v>0.82544395509261503</c:v>
                </c:pt>
                <c:pt idx="10">
                  <c:v>0.79702658363144396</c:v>
                </c:pt>
                <c:pt idx="11">
                  <c:v>0.78001665711836599</c:v>
                </c:pt>
                <c:pt idx="12">
                  <c:v>0.75657957708687096</c:v>
                </c:pt>
                <c:pt idx="13">
                  <c:v>0.582771854305137</c:v>
                </c:pt>
                <c:pt idx="14">
                  <c:v>0.63471478590828401</c:v>
                </c:pt>
                <c:pt idx="15">
                  <c:v>0.60665440620036803</c:v>
                </c:pt>
                <c:pt idx="16">
                  <c:v>0.61460194724502404</c:v>
                </c:pt>
                <c:pt idx="17">
                  <c:v>0.81347181186040496</c:v>
                </c:pt>
                <c:pt idx="18">
                  <c:v>0.72088709588373101</c:v>
                </c:pt>
                <c:pt idx="19">
                  <c:v>0.77030699532090896</c:v>
                </c:pt>
                <c:pt idx="20">
                  <c:v>0.82194023936278404</c:v>
                </c:pt>
                <c:pt idx="21" formatCode="0.00E+00">
                  <c:v>0.79314817007758298</c:v>
                </c:pt>
                <c:pt idx="22" formatCode="0.00E+00">
                  <c:v>0.70169530574607697</c:v>
                </c:pt>
                <c:pt idx="23">
                  <c:v>0.745831449776723</c:v>
                </c:pt>
                <c:pt idx="24">
                  <c:v>0.63416039559681403</c:v>
                </c:pt>
                <c:pt idx="25">
                  <c:v>0.68396969573750099</c:v>
                </c:pt>
                <c:pt idx="26">
                  <c:v>0.69182137907132202</c:v>
                </c:pt>
                <c:pt idx="27" formatCode="0.00E+00">
                  <c:v>0.57229483082211696</c:v>
                </c:pt>
                <c:pt idx="28">
                  <c:v>0.60362537741302702</c:v>
                </c:pt>
                <c:pt idx="29">
                  <c:v>0.50816010044996396</c:v>
                </c:pt>
                <c:pt idx="30">
                  <c:v>0.48675473350857901</c:v>
                </c:pt>
                <c:pt idx="31" formatCode="0.00E+00">
                  <c:v>0.60933922821191699</c:v>
                </c:pt>
                <c:pt idx="32" formatCode="0.00E+00">
                  <c:v>0.66803750614480195</c:v>
                </c:pt>
                <c:pt idx="33" formatCode="0.00E+00">
                  <c:v>0.56826208720843396</c:v>
                </c:pt>
                <c:pt idx="34" formatCode="0.00E+00">
                  <c:v>0.51005344361078198</c:v>
                </c:pt>
                <c:pt idx="35" formatCode="0.00E+00">
                  <c:v>0.32843204039069901</c:v>
                </c:pt>
                <c:pt idx="36" formatCode="0.00E+00">
                  <c:v>0.38099411886170198</c:v>
                </c:pt>
                <c:pt idx="37" formatCode="0.00E+00">
                  <c:v>0.41347589167183801</c:v>
                </c:pt>
                <c:pt idx="38" formatCode="0.00E+00">
                  <c:v>8.1615043657185499E-2</c:v>
                </c:pt>
                <c:pt idx="39" formatCode="0.00E+00">
                  <c:v>3.5929880499693798E-2</c:v>
                </c:pt>
                <c:pt idx="40" formatCode="0.00E+00">
                  <c:v>1.9359389614613299E-2</c:v>
                </c:pt>
                <c:pt idx="41" formatCode="0.00E+00">
                  <c:v>6.5762640111192601E-3</c:v>
                </c:pt>
                <c:pt idx="42">
                  <c:v>2.50075309167727E-3</c:v>
                </c:pt>
                <c:pt idx="43" formatCode="0.00E+00">
                  <c:v>6.1034745105265705E-7</c:v>
                </c:pt>
                <c:pt idx="44">
                  <c:v>3.31779566726788E-3</c:v>
                </c:pt>
                <c:pt idx="45">
                  <c:v>5.7545932444709597E-2</c:v>
                </c:pt>
                <c:pt idx="46">
                  <c:v>2.1614436664553201E-2</c:v>
                </c:pt>
                <c:pt idx="47">
                  <c:v>1.2790007911864E-3</c:v>
                </c:pt>
                <c:pt idx="48">
                  <c:v>9.0629809265505304E-2</c:v>
                </c:pt>
                <c:pt idx="49">
                  <c:v>0.11215539398029099</c:v>
                </c:pt>
                <c:pt idx="50">
                  <c:v>0.24575268785827301</c:v>
                </c:pt>
                <c:pt idx="51">
                  <c:v>0.193012897655467</c:v>
                </c:pt>
                <c:pt idx="52">
                  <c:v>0.205995704054902</c:v>
                </c:pt>
                <c:pt idx="53">
                  <c:v>0.18712638744642299</c:v>
                </c:pt>
                <c:pt idx="54">
                  <c:v>0.124643805789481</c:v>
                </c:pt>
                <c:pt idx="55">
                  <c:v>0.14733395577901801</c:v>
                </c:pt>
                <c:pt idx="56">
                  <c:v>8.9353964415202602E-2</c:v>
                </c:pt>
                <c:pt idx="57" formatCode="0.00E+00">
                  <c:v>0.14941518329227799</c:v>
                </c:pt>
                <c:pt idx="58">
                  <c:v>0.37319897010833297</c:v>
                </c:pt>
                <c:pt idx="59" formatCode="0.00E+00">
                  <c:v>5.8646494955549001E-2</c:v>
                </c:pt>
                <c:pt idx="60" formatCode="0.00E+00">
                  <c:v>1.86531018386616E-2</c:v>
                </c:pt>
                <c:pt idx="61" formatCode="0.00E+00">
                  <c:v>6.3832610982467201E-3</c:v>
                </c:pt>
                <c:pt idx="62" formatCode="0.00E+00">
                  <c:v>1.39939893340277E-2</c:v>
                </c:pt>
                <c:pt idx="63">
                  <c:v>4.0622725320288598E-3</c:v>
                </c:pt>
                <c:pt idx="64">
                  <c:v>4.0732658970301802E-2</c:v>
                </c:pt>
                <c:pt idx="65">
                  <c:v>4.0820478156872099E-2</c:v>
                </c:pt>
                <c:pt idx="66">
                  <c:v>8.4602617502934005E-2</c:v>
                </c:pt>
                <c:pt idx="67">
                  <c:v>9.9930360325997405E-2</c:v>
                </c:pt>
                <c:pt idx="68">
                  <c:v>0.18879402262379899</c:v>
                </c:pt>
                <c:pt idx="69">
                  <c:v>0.36375141614659601</c:v>
                </c:pt>
                <c:pt idx="70">
                  <c:v>0.42940380564299602</c:v>
                </c:pt>
                <c:pt idx="71">
                  <c:v>0.71330273403752797</c:v>
                </c:pt>
                <c:pt idx="72">
                  <c:v>0.68769518261729101</c:v>
                </c:pt>
                <c:pt idx="73">
                  <c:v>0.36319271165577499</c:v>
                </c:pt>
                <c:pt idx="74">
                  <c:v>0.279314639036009</c:v>
                </c:pt>
                <c:pt idx="75">
                  <c:v>0.38195497767304398</c:v>
                </c:pt>
                <c:pt idx="76">
                  <c:v>0.28081339315850301</c:v>
                </c:pt>
                <c:pt idx="77">
                  <c:v>0.34676489141529299</c:v>
                </c:pt>
                <c:pt idx="78">
                  <c:v>0.52376886456548999</c:v>
                </c:pt>
                <c:pt idx="79">
                  <c:v>0.54598095634319799</c:v>
                </c:pt>
                <c:pt idx="80">
                  <c:v>0.52366179440244498</c:v>
                </c:pt>
                <c:pt idx="81">
                  <c:v>0.51905613632145997</c:v>
                </c:pt>
                <c:pt idx="82">
                  <c:v>0.50475612942109505</c:v>
                </c:pt>
                <c:pt idx="83">
                  <c:v>0.54285963097254097</c:v>
                </c:pt>
                <c:pt idx="84">
                  <c:v>0.53095948709380003</c:v>
                </c:pt>
                <c:pt idx="85">
                  <c:v>0.44933077673991201</c:v>
                </c:pt>
                <c:pt idx="86">
                  <c:v>0.44724714050155501</c:v>
                </c:pt>
                <c:pt idx="87">
                  <c:v>0.722770603382764</c:v>
                </c:pt>
                <c:pt idx="88">
                  <c:v>0.80183873742243905</c:v>
                </c:pt>
                <c:pt idx="89">
                  <c:v>0.771539218761645</c:v>
                </c:pt>
                <c:pt idx="90">
                  <c:v>0.78277319030298498</c:v>
                </c:pt>
                <c:pt idx="91">
                  <c:v>0.77707325364792301</c:v>
                </c:pt>
                <c:pt idx="92">
                  <c:v>0.78865529090688602</c:v>
                </c:pt>
                <c:pt idx="93">
                  <c:v>0.79859255808283203</c:v>
                </c:pt>
                <c:pt idx="94">
                  <c:v>0.25122036667015601</c:v>
                </c:pt>
                <c:pt idx="95">
                  <c:v>0.23543139864488299</c:v>
                </c:pt>
                <c:pt idx="96">
                  <c:v>0.27921042760140102</c:v>
                </c:pt>
                <c:pt idx="97">
                  <c:v>0.29658759480629399</c:v>
                </c:pt>
                <c:pt idx="98">
                  <c:v>0.43253102703909002</c:v>
                </c:pt>
                <c:pt idx="99">
                  <c:v>0.464191194032885</c:v>
                </c:pt>
                <c:pt idx="100">
                  <c:v>0.50098997164159398</c:v>
                </c:pt>
                <c:pt idx="101">
                  <c:v>0.36679187914238398</c:v>
                </c:pt>
                <c:pt idx="102">
                  <c:v>0.48804184690750002</c:v>
                </c:pt>
                <c:pt idx="103">
                  <c:v>0.57516357078222602</c:v>
                </c:pt>
                <c:pt idx="104">
                  <c:v>0.70590828459915</c:v>
                </c:pt>
                <c:pt idx="105">
                  <c:v>0.89308224668742497</c:v>
                </c:pt>
                <c:pt idx="106">
                  <c:v>0.97934440345294704</c:v>
                </c:pt>
                <c:pt idx="107">
                  <c:v>0.99200183871029302</c:v>
                </c:pt>
                <c:pt idx="108">
                  <c:v>0.99395590631153796</c:v>
                </c:pt>
                <c:pt idx="109">
                  <c:v>1</c:v>
                </c:pt>
                <c:pt idx="110">
                  <c:v>0.97331855229561803</c:v>
                </c:pt>
                <c:pt idx="111">
                  <c:v>0.95613682846111903</c:v>
                </c:pt>
                <c:pt idx="112">
                  <c:v>0.84419451338995</c:v>
                </c:pt>
                <c:pt idx="113">
                  <c:v>0.86686691151801598</c:v>
                </c:pt>
                <c:pt idx="114">
                  <c:v>0.75634425754676604</c:v>
                </c:pt>
                <c:pt idx="115">
                  <c:v>0.74476937071467797</c:v>
                </c:pt>
                <c:pt idx="116">
                  <c:v>0.90670300558866102</c:v>
                </c:pt>
                <c:pt idx="117">
                  <c:v>0.75159314306950498</c:v>
                </c:pt>
                <c:pt idx="118">
                  <c:v>0.59914153544140003</c:v>
                </c:pt>
                <c:pt idx="119">
                  <c:v>0.50273216837670698</c:v>
                </c:pt>
                <c:pt idx="120">
                  <c:v>0.44224259298318602</c:v>
                </c:pt>
                <c:pt idx="121">
                  <c:v>0.43551055335016697</c:v>
                </c:pt>
                <c:pt idx="122">
                  <c:v>0.39078603949288898</c:v>
                </c:pt>
                <c:pt idx="123">
                  <c:v>0.34819951799092702</c:v>
                </c:pt>
                <c:pt idx="124">
                  <c:v>0.27428944348650702</c:v>
                </c:pt>
                <c:pt idx="125">
                  <c:v>0.22949545867906801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0.52745255302029304</c:v>
                </c:pt>
                <c:pt idx="1">
                  <c:v>0.48732963285928899</c:v>
                </c:pt>
                <c:pt idx="2">
                  <c:v>0.51360175657099205</c:v>
                </c:pt>
                <c:pt idx="3">
                  <c:v>0.47622093247102498</c:v>
                </c:pt>
                <c:pt idx="4">
                  <c:v>0.47057079412921599</c:v>
                </c:pt>
                <c:pt idx="5">
                  <c:v>0.45169818397412798</c:v>
                </c:pt>
                <c:pt idx="6">
                  <c:v>0.51768413945450698</c:v>
                </c:pt>
                <c:pt idx="7">
                  <c:v>0.449168829436981</c:v>
                </c:pt>
                <c:pt idx="8">
                  <c:v>0.430718576698293</c:v>
                </c:pt>
                <c:pt idx="9">
                  <c:v>0.39220025512957202</c:v>
                </c:pt>
                <c:pt idx="10">
                  <c:v>0.37947563555948599</c:v>
                </c:pt>
                <c:pt idx="11">
                  <c:v>0.34117040410136101</c:v>
                </c:pt>
                <c:pt idx="12">
                  <c:v>0.33361451547898302</c:v>
                </c:pt>
                <c:pt idx="13">
                  <c:v>0.26521293896769399</c:v>
                </c:pt>
                <c:pt idx="14">
                  <c:v>0.32276326774367903</c:v>
                </c:pt>
                <c:pt idx="15">
                  <c:v>0.29510803600229901</c:v>
                </c:pt>
                <c:pt idx="16">
                  <c:v>0.27972055355048497</c:v>
                </c:pt>
                <c:pt idx="17">
                  <c:v>0.30196634845252401</c:v>
                </c:pt>
                <c:pt idx="18" formatCode="0.00E+00">
                  <c:v>0.39424062953838901</c:v>
                </c:pt>
                <c:pt idx="19" formatCode="0.00E+00">
                  <c:v>0.35499279221270003</c:v>
                </c:pt>
                <c:pt idx="20" formatCode="0.00E+00">
                  <c:v>0.38749598490009701</c:v>
                </c:pt>
                <c:pt idx="21" formatCode="0.00E+00">
                  <c:v>0.37651649806177301</c:v>
                </c:pt>
                <c:pt idx="22">
                  <c:v>0.35260023490828901</c:v>
                </c:pt>
                <c:pt idx="23">
                  <c:v>0.34556192205227598</c:v>
                </c:pt>
                <c:pt idx="24">
                  <c:v>0.30778833985925902</c:v>
                </c:pt>
                <c:pt idx="25">
                  <c:v>0.360689240460561</c:v>
                </c:pt>
                <c:pt idx="26">
                  <c:v>0.361142718734621</c:v>
                </c:pt>
                <c:pt idx="27">
                  <c:v>0.40123357770656998</c:v>
                </c:pt>
                <c:pt idx="28">
                  <c:v>0.37201356038771399</c:v>
                </c:pt>
                <c:pt idx="29">
                  <c:v>0.363758620462454</c:v>
                </c:pt>
                <c:pt idx="30">
                  <c:v>0.331938676735472</c:v>
                </c:pt>
                <c:pt idx="31">
                  <c:v>0.21772645981112801</c:v>
                </c:pt>
                <c:pt idx="32">
                  <c:v>0.32627665919342402</c:v>
                </c:pt>
                <c:pt idx="33">
                  <c:v>0.36677355056488797</c:v>
                </c:pt>
                <c:pt idx="34">
                  <c:v>0.330974456165954</c:v>
                </c:pt>
                <c:pt idx="35">
                  <c:v>0.32050994818677397</c:v>
                </c:pt>
                <c:pt idx="36">
                  <c:v>0.34879652341686102</c:v>
                </c:pt>
                <c:pt idx="37">
                  <c:v>0.364771910128176</c:v>
                </c:pt>
                <c:pt idx="38">
                  <c:v>0.29833615426176002</c:v>
                </c:pt>
                <c:pt idx="39">
                  <c:v>0.286779542822381</c:v>
                </c:pt>
                <c:pt idx="40">
                  <c:v>0.27440596002387702</c:v>
                </c:pt>
                <c:pt idx="41">
                  <c:v>0.29561260644728099</c:v>
                </c:pt>
                <c:pt idx="42">
                  <c:v>0.29845683612074903</c:v>
                </c:pt>
                <c:pt idx="43">
                  <c:v>0.27431115042818499</c:v>
                </c:pt>
                <c:pt idx="44">
                  <c:v>0.32993573096060902</c:v>
                </c:pt>
                <c:pt idx="45">
                  <c:v>0.352283371997414</c:v>
                </c:pt>
                <c:pt idx="46">
                  <c:v>0.34704463575529698</c:v>
                </c:pt>
                <c:pt idx="47">
                  <c:v>0.30569744052060199</c:v>
                </c:pt>
                <c:pt idx="48">
                  <c:v>0.313906395833493</c:v>
                </c:pt>
                <c:pt idx="49">
                  <c:v>0.317241867210728</c:v>
                </c:pt>
                <c:pt idx="50">
                  <c:v>0.35455081087544399</c:v>
                </c:pt>
                <c:pt idx="51">
                  <c:v>0.30545522190409702</c:v>
                </c:pt>
                <c:pt idx="52">
                  <c:v>0.27153358903649</c:v>
                </c:pt>
                <c:pt idx="53">
                  <c:v>0.24716840407534599</c:v>
                </c:pt>
                <c:pt idx="54">
                  <c:v>0.23898870238005199</c:v>
                </c:pt>
                <c:pt idx="55">
                  <c:v>0.21915550023699601</c:v>
                </c:pt>
                <c:pt idx="56">
                  <c:v>0.198486562548501</c:v>
                </c:pt>
                <c:pt idx="57">
                  <c:v>0.222666378258634</c:v>
                </c:pt>
                <c:pt idx="58">
                  <c:v>0.18286747960979</c:v>
                </c:pt>
                <c:pt idx="59">
                  <c:v>0.20439904655281399</c:v>
                </c:pt>
                <c:pt idx="60">
                  <c:v>0.18835488158864699</c:v>
                </c:pt>
                <c:pt idx="61">
                  <c:v>0.19033266093759299</c:v>
                </c:pt>
                <c:pt idx="62">
                  <c:v>0.186580713255944</c:v>
                </c:pt>
                <c:pt idx="63">
                  <c:v>0.190722595538</c:v>
                </c:pt>
                <c:pt idx="64">
                  <c:v>0.21788116197996199</c:v>
                </c:pt>
                <c:pt idx="65">
                  <c:v>0.24370915430423501</c:v>
                </c:pt>
                <c:pt idx="66">
                  <c:v>0.222568414183756</c:v>
                </c:pt>
                <c:pt idx="67">
                  <c:v>0.215105224348563</c:v>
                </c:pt>
                <c:pt idx="68">
                  <c:v>0.22305725072663801</c:v>
                </c:pt>
                <c:pt idx="69">
                  <c:v>0.232697421699777</c:v>
                </c:pt>
                <c:pt idx="70">
                  <c:v>0.26113470269794098</c:v>
                </c:pt>
                <c:pt idx="71">
                  <c:v>0.23791424777374701</c:v>
                </c:pt>
                <c:pt idx="72">
                  <c:v>0.21914125514080701</c:v>
                </c:pt>
                <c:pt idx="73">
                  <c:v>0.214579819139745</c:v>
                </c:pt>
                <c:pt idx="74">
                  <c:v>0.21453702786251</c:v>
                </c:pt>
                <c:pt idx="75">
                  <c:v>0.220174031162305</c:v>
                </c:pt>
                <c:pt idx="76">
                  <c:v>0.207525943291448</c:v>
                </c:pt>
                <c:pt idx="77">
                  <c:v>0.20757750688601101</c:v>
                </c:pt>
                <c:pt idx="78">
                  <c:v>0.20692510091240299</c:v>
                </c:pt>
                <c:pt idx="79">
                  <c:v>0.20831870051535401</c:v>
                </c:pt>
                <c:pt idx="80">
                  <c:v>0.20642414031658601</c:v>
                </c:pt>
                <c:pt idx="81">
                  <c:v>0.21525284756500801</c:v>
                </c:pt>
                <c:pt idx="82">
                  <c:v>0.22347829226691501</c:v>
                </c:pt>
                <c:pt idx="83">
                  <c:v>0.21422122746052299</c:v>
                </c:pt>
                <c:pt idx="84">
                  <c:v>0.24251169649747401</c:v>
                </c:pt>
                <c:pt idx="85">
                  <c:v>0.30966700384120799</c:v>
                </c:pt>
                <c:pt idx="86">
                  <c:v>0.44297245173536698</c:v>
                </c:pt>
                <c:pt idx="87">
                  <c:v>0.335214387033824</c:v>
                </c:pt>
                <c:pt idx="88">
                  <c:v>0.29917007079336499</c:v>
                </c:pt>
                <c:pt idx="89">
                  <c:v>0.31329438344741001</c:v>
                </c:pt>
                <c:pt idx="90">
                  <c:v>0.36932087122430601</c:v>
                </c:pt>
                <c:pt idx="91">
                  <c:v>0.32962240569967</c:v>
                </c:pt>
                <c:pt idx="92">
                  <c:v>0.352745801365278</c:v>
                </c:pt>
                <c:pt idx="93">
                  <c:v>0.23526266151178199</c:v>
                </c:pt>
                <c:pt idx="94">
                  <c:v>0.24150371046973201</c:v>
                </c:pt>
                <c:pt idx="95">
                  <c:v>0.25944229222214898</c:v>
                </c:pt>
                <c:pt idx="96">
                  <c:v>0.193771665862015</c:v>
                </c:pt>
                <c:pt idx="97">
                  <c:v>0.19281182115592199</c:v>
                </c:pt>
                <c:pt idx="98">
                  <c:v>0.18988849274165301</c:v>
                </c:pt>
                <c:pt idx="99">
                  <c:v>0.188682669203349</c:v>
                </c:pt>
                <c:pt idx="100">
                  <c:v>0.180370340304569</c:v>
                </c:pt>
                <c:pt idx="101">
                  <c:v>0.198699681608422</c:v>
                </c:pt>
                <c:pt idx="102">
                  <c:v>0.29907519175935798</c:v>
                </c:pt>
                <c:pt idx="103">
                  <c:v>0.29259637232486402</c:v>
                </c:pt>
                <c:pt idx="104">
                  <c:v>0.317961611622186</c:v>
                </c:pt>
                <c:pt idx="105">
                  <c:v>0.26198945444959099</c:v>
                </c:pt>
                <c:pt idx="106">
                  <c:v>0.24657048294056799</c:v>
                </c:pt>
                <c:pt idx="107">
                  <c:v>0.22088064416969599</c:v>
                </c:pt>
                <c:pt idx="108">
                  <c:v>0.28126337782946498</c:v>
                </c:pt>
                <c:pt idx="109">
                  <c:v>0.196527258628449</c:v>
                </c:pt>
                <c:pt idx="110">
                  <c:v>0.198096095069659</c:v>
                </c:pt>
                <c:pt idx="111">
                  <c:v>0.21276343457512301</c:v>
                </c:pt>
                <c:pt idx="112">
                  <c:v>0.31995286761803399</c:v>
                </c:pt>
                <c:pt idx="113">
                  <c:v>0.75236873628359802</c:v>
                </c:pt>
                <c:pt idx="114">
                  <c:v>0.61772677024076605</c:v>
                </c:pt>
                <c:pt idx="115">
                  <c:v>0.64611143031066198</c:v>
                </c:pt>
                <c:pt idx="116">
                  <c:v>0.71035459031354697</c:v>
                </c:pt>
                <c:pt idx="117">
                  <c:v>0.72649454186112405</c:v>
                </c:pt>
                <c:pt idx="118">
                  <c:v>0.75839554729583203</c:v>
                </c:pt>
                <c:pt idx="119">
                  <c:v>0.68685005608946204</c:v>
                </c:pt>
                <c:pt idx="120">
                  <c:v>0.79737624483945901</c:v>
                </c:pt>
                <c:pt idx="121">
                  <c:v>0.87322232640206998</c:v>
                </c:pt>
                <c:pt idx="122">
                  <c:v>0.82824906471205495</c:v>
                </c:pt>
                <c:pt idx="123">
                  <c:v>0.72056886912229401</c:v>
                </c:pt>
                <c:pt idx="124">
                  <c:v>0.64297733049000805</c:v>
                </c:pt>
                <c:pt idx="125">
                  <c:v>0.600910310026604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6.9177101967799599</c:v>
                </c:pt>
                <c:pt idx="1">
                  <c:v>6.95</c:v>
                </c:pt>
                <c:pt idx="2">
                  <c:v>6.9154929577464701</c:v>
                </c:pt>
                <c:pt idx="3">
                  <c:v>6.8797909407665498</c:v>
                </c:pt>
                <c:pt idx="4">
                  <c:v>6.8645833333333304</c:v>
                </c:pt>
                <c:pt idx="5">
                  <c:v>6.7203389830508398</c:v>
                </c:pt>
                <c:pt idx="6">
                  <c:v>6.7310344827586199</c:v>
                </c:pt>
                <c:pt idx="7">
                  <c:v>6.7979094076655002</c:v>
                </c:pt>
                <c:pt idx="8">
                  <c:v>6.8581560283687901</c:v>
                </c:pt>
                <c:pt idx="9">
                  <c:v>6.80210157618213</c:v>
                </c:pt>
                <c:pt idx="10">
                  <c:v>6.8401420959147403</c:v>
                </c:pt>
                <c:pt idx="11">
                  <c:v>6.8536155202821796</c:v>
                </c:pt>
                <c:pt idx="12">
                  <c:v>6.8964285714285696</c:v>
                </c:pt>
                <c:pt idx="13">
                  <c:v>6.8879003558718797</c:v>
                </c:pt>
                <c:pt idx="14">
                  <c:v>6.8289703315881303</c:v>
                </c:pt>
                <c:pt idx="15">
                  <c:v>6.7698961937716202</c:v>
                </c:pt>
                <c:pt idx="16">
                  <c:v>6.7410562180579197</c:v>
                </c:pt>
                <c:pt idx="17">
                  <c:v>6.6835871404399301</c:v>
                </c:pt>
                <c:pt idx="18">
                  <c:v>6.7195945945945903</c:v>
                </c:pt>
                <c:pt idx="19">
                  <c:v>6.6858108108108096</c:v>
                </c:pt>
                <c:pt idx="20">
                  <c:v>6.6779661016949099</c:v>
                </c:pt>
                <c:pt idx="21">
                  <c:v>6.6465661641541001</c:v>
                </c:pt>
                <c:pt idx="22">
                  <c:v>6.6968174204355098</c:v>
                </c:pt>
                <c:pt idx="23">
                  <c:v>6.62932454695222</c:v>
                </c:pt>
                <c:pt idx="24">
                  <c:v>6.5866013071895404</c:v>
                </c:pt>
                <c:pt idx="25">
                  <c:v>6.65604026845637</c:v>
                </c:pt>
                <c:pt idx="26">
                  <c:v>6.5212418300653496</c:v>
                </c:pt>
                <c:pt idx="27">
                  <c:v>6.5660066006600601</c:v>
                </c:pt>
                <c:pt idx="28">
                  <c:v>6.5129032258064496</c:v>
                </c:pt>
                <c:pt idx="29">
                  <c:v>6.4832535885167397</c:v>
                </c:pt>
                <c:pt idx="30">
                  <c:v>6.59380097879282</c:v>
                </c:pt>
                <c:pt idx="31">
                  <c:v>6.6688741721854301</c:v>
                </c:pt>
                <c:pt idx="32">
                  <c:v>6.63711001642036</c:v>
                </c:pt>
                <c:pt idx="33">
                  <c:v>6.6339869281045702</c:v>
                </c:pt>
                <c:pt idx="34">
                  <c:v>6.6775244299674199</c:v>
                </c:pt>
                <c:pt idx="35">
                  <c:v>6.6515397082658003</c:v>
                </c:pt>
                <c:pt idx="36">
                  <c:v>6.6247987117552301</c:v>
                </c:pt>
                <c:pt idx="37">
                  <c:v>6.6266025641025603</c:v>
                </c:pt>
                <c:pt idx="38">
                  <c:v>6.5516129032258004</c:v>
                </c:pt>
                <c:pt idx="39">
                  <c:v>6.4688995215310996</c:v>
                </c:pt>
                <c:pt idx="40">
                  <c:v>6.4901639344262296</c:v>
                </c:pt>
                <c:pt idx="41">
                  <c:v>6.44084278768233</c:v>
                </c:pt>
                <c:pt idx="42">
                  <c:v>6.4765751211631599</c:v>
                </c:pt>
                <c:pt idx="43">
                  <c:v>6.4549839228295802</c:v>
                </c:pt>
                <c:pt idx="44">
                  <c:v>6.4943089430894299</c:v>
                </c:pt>
                <c:pt idx="45">
                  <c:v>6.5808580858085799</c:v>
                </c:pt>
                <c:pt idx="46">
                  <c:v>6.6655518394648796</c:v>
                </c:pt>
                <c:pt idx="47">
                  <c:v>6.7035175879396904</c:v>
                </c:pt>
                <c:pt idx="48">
                  <c:v>6.5921052631578902</c:v>
                </c:pt>
                <c:pt idx="49">
                  <c:v>6.6483333333333299</c:v>
                </c:pt>
                <c:pt idx="50">
                  <c:v>6.6961602671118499</c:v>
                </c:pt>
                <c:pt idx="51">
                  <c:v>6.6966666666666601</c:v>
                </c:pt>
                <c:pt idx="52">
                  <c:v>6.7770270270270201</c:v>
                </c:pt>
                <c:pt idx="53">
                  <c:v>6.6589018302828604</c:v>
                </c:pt>
                <c:pt idx="54">
                  <c:v>6.6942567567567499</c:v>
                </c:pt>
                <c:pt idx="55">
                  <c:v>6.6593959731543597</c:v>
                </c:pt>
                <c:pt idx="56">
                  <c:v>6.7010135135135096</c:v>
                </c:pt>
                <c:pt idx="57">
                  <c:v>6.6916666666666602</c:v>
                </c:pt>
                <c:pt idx="58">
                  <c:v>6.5657894736842097</c:v>
                </c:pt>
                <c:pt idx="59">
                  <c:v>6.5467980295566504</c:v>
                </c:pt>
                <c:pt idx="60">
                  <c:v>6.6599664991624703</c:v>
                </c:pt>
                <c:pt idx="61">
                  <c:v>6.62932454695222</c:v>
                </c:pt>
                <c:pt idx="62">
                  <c:v>6.5964052287581696</c:v>
                </c:pt>
                <c:pt idx="63">
                  <c:v>6.6413223140495798</c:v>
                </c:pt>
                <c:pt idx="64">
                  <c:v>6.7592592592592498</c:v>
                </c:pt>
                <c:pt idx="65">
                  <c:v>6.7005076142131896</c:v>
                </c:pt>
                <c:pt idx="66">
                  <c:v>6.7181663837011802</c:v>
                </c:pt>
                <c:pt idx="67">
                  <c:v>6.7796901893287398</c:v>
                </c:pt>
                <c:pt idx="68">
                  <c:v>6.7382198952879504</c:v>
                </c:pt>
                <c:pt idx="69">
                  <c:v>6.72443674176776</c:v>
                </c:pt>
                <c:pt idx="70">
                  <c:v>6.7413793103448203</c:v>
                </c:pt>
                <c:pt idx="71">
                  <c:v>6.7025641025641001</c:v>
                </c:pt>
                <c:pt idx="72">
                  <c:v>6.6151202749140801</c:v>
                </c:pt>
                <c:pt idx="73">
                  <c:v>6.5589743589743499</c:v>
                </c:pt>
                <c:pt idx="74">
                  <c:v>6.55726495726495</c:v>
                </c:pt>
                <c:pt idx="75">
                  <c:v>6.5986038394415303</c:v>
                </c:pt>
                <c:pt idx="76">
                  <c:v>6.6296296296296298</c:v>
                </c:pt>
                <c:pt idx="77">
                  <c:v>6.5996472663139301</c:v>
                </c:pt>
                <c:pt idx="78">
                  <c:v>6.5764499121265301</c:v>
                </c:pt>
                <c:pt idx="79">
                  <c:v>6.54086956521739</c:v>
                </c:pt>
                <c:pt idx="80">
                  <c:v>6.5510563380281601</c:v>
                </c:pt>
                <c:pt idx="81">
                  <c:v>6.5430107526881702</c:v>
                </c:pt>
                <c:pt idx="82">
                  <c:v>6.5846994535519103</c:v>
                </c:pt>
                <c:pt idx="83">
                  <c:v>6.4767025089605701</c:v>
                </c:pt>
                <c:pt idx="84">
                  <c:v>6.4212389380530901</c:v>
                </c:pt>
                <c:pt idx="85">
                  <c:v>6.4589285714285696</c:v>
                </c:pt>
                <c:pt idx="86">
                  <c:v>6.4663120567375802</c:v>
                </c:pt>
                <c:pt idx="87">
                  <c:v>6.4805653710247304</c:v>
                </c:pt>
                <c:pt idx="88">
                  <c:v>6.3458904109588996</c:v>
                </c:pt>
                <c:pt idx="89">
                  <c:v>6.3876500857632896</c:v>
                </c:pt>
                <c:pt idx="90">
                  <c:v>6.5398230088495497</c:v>
                </c:pt>
                <c:pt idx="91">
                  <c:v>6.5148342059336803</c:v>
                </c:pt>
                <c:pt idx="92">
                  <c:v>6.5195911413969299</c:v>
                </c:pt>
                <c:pt idx="93">
                  <c:v>6.5682210708117399</c:v>
                </c:pt>
                <c:pt idx="94">
                  <c:v>6.5440414507771996</c:v>
                </c:pt>
                <c:pt idx="95">
                  <c:v>6.6104347826086904</c:v>
                </c:pt>
                <c:pt idx="96">
                  <c:v>6.6537785588752199</c:v>
                </c:pt>
                <c:pt idx="97">
                  <c:v>6.7759856630824302</c:v>
                </c:pt>
                <c:pt idx="98">
                  <c:v>6.6306620209059197</c:v>
                </c:pt>
                <c:pt idx="99">
                  <c:v>6.8068592057761697</c:v>
                </c:pt>
                <c:pt idx="100">
                  <c:v>6.8903107861060304</c:v>
                </c:pt>
                <c:pt idx="101">
                  <c:v>6.9338235294117601</c:v>
                </c:pt>
                <c:pt idx="102">
                  <c:v>6.95247148288973</c:v>
                </c:pt>
                <c:pt idx="103">
                  <c:v>6.9783037475345102</c:v>
                </c:pt>
                <c:pt idx="104">
                  <c:v>7.0945674044265497</c:v>
                </c:pt>
                <c:pt idx="105">
                  <c:v>7.0643863179074398</c:v>
                </c:pt>
                <c:pt idx="106">
                  <c:v>7.1149897330595397</c:v>
                </c:pt>
                <c:pt idx="107">
                  <c:v>7.01209677419354</c:v>
                </c:pt>
                <c:pt idx="108">
                  <c:v>6.9919517102615698</c:v>
                </c:pt>
                <c:pt idx="109">
                  <c:v>6.8717948717948696</c:v>
                </c:pt>
                <c:pt idx="110">
                  <c:v>6.9695121951219496</c:v>
                </c:pt>
                <c:pt idx="111">
                  <c:v>6.9232323232323196</c:v>
                </c:pt>
                <c:pt idx="112">
                  <c:v>6.87</c:v>
                </c:pt>
                <c:pt idx="113">
                  <c:v>6.8991935483870899</c:v>
                </c:pt>
                <c:pt idx="114">
                  <c:v>6.8577075098814202</c:v>
                </c:pt>
                <c:pt idx="115">
                  <c:v>6.8475247524752403</c:v>
                </c:pt>
                <c:pt idx="116">
                  <c:v>6.8514851485148496</c:v>
                </c:pt>
                <c:pt idx="117">
                  <c:v>6.8664047151277003</c:v>
                </c:pt>
                <c:pt idx="118">
                  <c:v>6.8891089108910801</c:v>
                </c:pt>
                <c:pt idx="119">
                  <c:v>6.9138276553106204</c:v>
                </c:pt>
                <c:pt idx="120">
                  <c:v>6.9478957915831598</c:v>
                </c:pt>
                <c:pt idx="121">
                  <c:v>6.95445544554455</c:v>
                </c:pt>
                <c:pt idx="122">
                  <c:v>7.0841683366733399</c:v>
                </c:pt>
                <c:pt idx="123">
                  <c:v>7.1782178217821704</c:v>
                </c:pt>
                <c:pt idx="124">
                  <c:v>7.2564612326043703</c:v>
                </c:pt>
                <c:pt idx="125">
                  <c:v>7.2837301587301502</c:v>
                </c:pt>
                <c:pt idx="126">
                  <c:v>7.3782696177062297</c:v>
                </c:pt>
                <c:pt idx="127">
                  <c:v>7.5204081632652997</c:v>
                </c:pt>
                <c:pt idx="128">
                  <c:v>7.4059405940594001</c:v>
                </c:pt>
                <c:pt idx="129">
                  <c:v>7.23484848484848</c:v>
                </c:pt>
                <c:pt idx="130">
                  <c:v>7.1830188679245204</c:v>
                </c:pt>
                <c:pt idx="131">
                  <c:v>7.1449814126393996</c:v>
                </c:pt>
                <c:pt idx="132">
                  <c:v>7.07933579335793</c:v>
                </c:pt>
                <c:pt idx="133">
                  <c:v>7.0384615384615303</c:v>
                </c:pt>
                <c:pt idx="134">
                  <c:v>7.0680147058823497</c:v>
                </c:pt>
                <c:pt idx="135">
                  <c:v>7.0293040293040203</c:v>
                </c:pt>
                <c:pt idx="136">
                  <c:v>7.0218978102189702</c:v>
                </c:pt>
                <c:pt idx="137">
                  <c:v>6.97640653357531</c:v>
                </c:pt>
                <c:pt idx="138">
                  <c:v>6.9240506329113902</c:v>
                </c:pt>
                <c:pt idx="139">
                  <c:v>6.8925318761384302</c:v>
                </c:pt>
                <c:pt idx="140">
                  <c:v>6.7434094903339101</c:v>
                </c:pt>
                <c:pt idx="141">
                  <c:v>6.6853146853146797</c:v>
                </c:pt>
                <c:pt idx="142">
                  <c:v>6.7368421052631504</c:v>
                </c:pt>
                <c:pt idx="143">
                  <c:v>6.6806282722513002</c:v>
                </c:pt>
                <c:pt idx="144">
                  <c:v>6.7946902654867198</c:v>
                </c:pt>
                <c:pt idx="145">
                  <c:v>6.7311072056238999</c:v>
                </c:pt>
                <c:pt idx="146">
                  <c:v>6.7250437828371199</c:v>
                </c:pt>
                <c:pt idx="147">
                  <c:v>6.7185314685314603</c:v>
                </c:pt>
                <c:pt idx="148">
                  <c:v>6.70979020979021</c:v>
                </c:pt>
                <c:pt idx="149">
                  <c:v>6.7442680776014097</c:v>
                </c:pt>
                <c:pt idx="150">
                  <c:v>6.8525754884546997</c:v>
                </c:pt>
                <c:pt idx="151">
                  <c:v>6.91187050359712</c:v>
                </c:pt>
                <c:pt idx="152">
                  <c:v>6.9963235294117601</c:v>
                </c:pt>
                <c:pt idx="153">
                  <c:v>6.9038112522685999</c:v>
                </c:pt>
                <c:pt idx="154">
                  <c:v>6.9574074074074002</c:v>
                </c:pt>
                <c:pt idx="155">
                  <c:v>6.9097605893185996</c:v>
                </c:pt>
                <c:pt idx="156">
                  <c:v>6.8469945355191202</c:v>
                </c:pt>
                <c:pt idx="157">
                  <c:v>6.8378870673952603</c:v>
                </c:pt>
                <c:pt idx="158">
                  <c:v>6.7773788150807901</c:v>
                </c:pt>
                <c:pt idx="159">
                  <c:v>6.7615658362989297</c:v>
                </c:pt>
                <c:pt idx="160">
                  <c:v>6.7401433691756196</c:v>
                </c:pt>
                <c:pt idx="161">
                  <c:v>6.6891651865008797</c:v>
                </c:pt>
                <c:pt idx="162">
                  <c:v>6.6245614035087703</c:v>
                </c:pt>
                <c:pt idx="163">
                  <c:v>6.6390845070422504</c:v>
                </c:pt>
                <c:pt idx="164">
                  <c:v>6.5751295336787496</c:v>
                </c:pt>
                <c:pt idx="165">
                  <c:v>6.5530821917808204</c:v>
                </c:pt>
                <c:pt idx="166">
                  <c:v>6.6020942408376904</c:v>
                </c:pt>
                <c:pt idx="167">
                  <c:v>6.5833333333333304</c:v>
                </c:pt>
                <c:pt idx="168">
                  <c:v>6.6872791519434598</c:v>
                </c:pt>
                <c:pt idx="169">
                  <c:v>6.7019400352733598</c:v>
                </c:pt>
                <c:pt idx="170">
                  <c:v>6.72482014388489</c:v>
                </c:pt>
                <c:pt idx="171">
                  <c:v>6.7266187050359703</c:v>
                </c:pt>
                <c:pt idx="172">
                  <c:v>6.7674418604651096</c:v>
                </c:pt>
                <c:pt idx="173">
                  <c:v>6.7145359019264399</c:v>
                </c:pt>
                <c:pt idx="174">
                  <c:v>6.7833037300177601</c:v>
                </c:pt>
                <c:pt idx="175">
                  <c:v>6.8303886925794997</c:v>
                </c:pt>
                <c:pt idx="176">
                  <c:v>6.7570422535211199</c:v>
                </c:pt>
                <c:pt idx="177">
                  <c:v>6.7283950617283903</c:v>
                </c:pt>
                <c:pt idx="178">
                  <c:v>6.70175438596491</c:v>
                </c:pt>
                <c:pt idx="179">
                  <c:v>6.6904347826086896</c:v>
                </c:pt>
                <c:pt idx="180">
                  <c:v>6.6134020618556697</c:v>
                </c:pt>
                <c:pt idx="181">
                  <c:v>6.6506024096385499</c:v>
                </c:pt>
                <c:pt idx="182">
                  <c:v>6.6034482758620596</c:v>
                </c:pt>
                <c:pt idx="183">
                  <c:v>6.6163194444444402</c:v>
                </c:pt>
                <c:pt idx="184">
                  <c:v>6.54095563139931</c:v>
                </c:pt>
                <c:pt idx="185">
                  <c:v>6.5325342465753398</c:v>
                </c:pt>
                <c:pt idx="186">
                  <c:v>6.6013745704467297</c:v>
                </c:pt>
                <c:pt idx="187">
                  <c:v>6.7128027681660898</c:v>
                </c:pt>
                <c:pt idx="188">
                  <c:v>6.6975945017182097</c:v>
                </c:pt>
                <c:pt idx="189">
                  <c:v>6.6448911222780502</c:v>
                </c:pt>
                <c:pt idx="190">
                  <c:v>6.5686274509803901</c:v>
                </c:pt>
                <c:pt idx="191">
                  <c:v>6.5275974025974</c:v>
                </c:pt>
                <c:pt idx="192">
                  <c:v>6.5849673202614296</c:v>
                </c:pt>
                <c:pt idx="193">
                  <c:v>6.6341059602649004</c:v>
                </c:pt>
                <c:pt idx="194">
                  <c:v>6.6568144499178903</c:v>
                </c:pt>
                <c:pt idx="195">
                  <c:v>6.7458471760797298</c:v>
                </c:pt>
                <c:pt idx="196">
                  <c:v>6.73466003316749</c:v>
                </c:pt>
                <c:pt idx="197">
                  <c:v>6.7293729372937197</c:v>
                </c:pt>
                <c:pt idx="198">
                  <c:v>6.5902439024390196</c:v>
                </c:pt>
                <c:pt idx="199">
                  <c:v>6.5716639209225702</c:v>
                </c:pt>
                <c:pt idx="200">
                  <c:v>6.4347826086956497</c:v>
                </c:pt>
                <c:pt idx="201">
                  <c:v>6.4950331125827798</c:v>
                </c:pt>
                <c:pt idx="202">
                  <c:v>6.4240924092409202</c:v>
                </c:pt>
                <c:pt idx="203">
                  <c:v>6.5480132450331103</c:v>
                </c:pt>
                <c:pt idx="204">
                  <c:v>6.5360655737704896</c:v>
                </c:pt>
                <c:pt idx="205">
                  <c:v>6.51056910569105</c:v>
                </c:pt>
                <c:pt idx="206">
                  <c:v>6.5120772946859899</c:v>
                </c:pt>
                <c:pt idx="207">
                  <c:v>6.52597402597402</c:v>
                </c:pt>
                <c:pt idx="208">
                  <c:v>6.4646302250803798</c:v>
                </c:pt>
                <c:pt idx="209">
                  <c:v>6.4870129870129798</c:v>
                </c:pt>
                <c:pt idx="210">
                  <c:v>6.5290215588722997</c:v>
                </c:pt>
                <c:pt idx="211">
                  <c:v>6.6143344709897596</c:v>
                </c:pt>
                <c:pt idx="212">
                  <c:v>6.5736040609137003</c:v>
                </c:pt>
                <c:pt idx="213">
                  <c:v>6.4098360655737698</c:v>
                </c:pt>
                <c:pt idx="214">
                  <c:v>6.3875598086124397</c:v>
                </c:pt>
                <c:pt idx="215">
                  <c:v>6.5468227424749097</c:v>
                </c:pt>
                <c:pt idx="216">
                  <c:v>6.4862681744749597</c:v>
                </c:pt>
                <c:pt idx="217">
                  <c:v>6.5404530744336498</c:v>
                </c:pt>
                <c:pt idx="218">
                  <c:v>6.5177993527508002</c:v>
                </c:pt>
                <c:pt idx="219">
                  <c:v>6.4426494345718899</c:v>
                </c:pt>
                <c:pt idx="220">
                  <c:v>6.5155993431855501</c:v>
                </c:pt>
                <c:pt idx="221">
                  <c:v>6.522462562396</c:v>
                </c:pt>
                <c:pt idx="222">
                  <c:v>6.40625</c:v>
                </c:pt>
                <c:pt idx="223">
                  <c:v>6.3719412724306599</c:v>
                </c:pt>
                <c:pt idx="224">
                  <c:v>6.4357262103505803</c:v>
                </c:pt>
                <c:pt idx="225">
                  <c:v>6.4261744966442897</c:v>
                </c:pt>
                <c:pt idx="226">
                  <c:v>6.3474714518760198</c:v>
                </c:pt>
                <c:pt idx="227">
                  <c:v>6.3681672025723399</c:v>
                </c:pt>
                <c:pt idx="228">
                  <c:v>6.41612903225806</c:v>
                </c:pt>
                <c:pt idx="229">
                  <c:v>6.4216478190629998</c:v>
                </c:pt>
                <c:pt idx="230">
                  <c:v>6.3842443729903504</c:v>
                </c:pt>
                <c:pt idx="231">
                  <c:v>6.4201954397394099</c:v>
                </c:pt>
                <c:pt idx="232">
                  <c:v>6.5</c:v>
                </c:pt>
                <c:pt idx="233">
                  <c:v>6.4828711256117399</c:v>
                </c:pt>
                <c:pt idx="234">
                  <c:v>6.4435483870967696</c:v>
                </c:pt>
                <c:pt idx="235">
                  <c:v>6.54991816693944</c:v>
                </c:pt>
                <c:pt idx="236">
                  <c:v>6.5153473344103396</c:v>
                </c:pt>
                <c:pt idx="237">
                  <c:v>6.4863563402889204</c:v>
                </c:pt>
                <c:pt idx="238">
                  <c:v>6.5290322580645102</c:v>
                </c:pt>
                <c:pt idx="239">
                  <c:v>6.4975845410627997</c:v>
                </c:pt>
                <c:pt idx="240">
                  <c:v>6.4859967051070804</c:v>
                </c:pt>
                <c:pt idx="241">
                  <c:v>6.5511551155115502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6.9148890693983542</c:v>
                </c:pt>
                <c:pt idx="1">
                  <c:v>6.9046235816614558</c:v>
                </c:pt>
                <c:pt idx="2">
                  <c:v>6.8914136713444956</c:v>
                </c:pt>
                <c:pt idx="3">
                  <c:v>6.8802245536159523</c:v>
                </c:pt>
                <c:pt idx="4">
                  <c:v>6.8712140560950443</c:v>
                </c:pt>
                <c:pt idx="5">
                  <c:v>6.8632441688486905</c:v>
                </c:pt>
                <c:pt idx="6">
                  <c:v>6.86184013785497</c:v>
                </c:pt>
                <c:pt idx="7">
                  <c:v>6.8600983248599476</c:v>
                </c:pt>
                <c:pt idx="8">
                  <c:v>6.8550024055874861</c:v>
                </c:pt>
                <c:pt idx="9">
                  <c:v>6.8478170420592663</c:v>
                </c:pt>
                <c:pt idx="10">
                  <c:v>6.8456547203584615</c:v>
                </c:pt>
                <c:pt idx="11">
                  <c:v>6.8392478620171513</c:v>
                </c:pt>
                <c:pt idx="12">
                  <c:v>6.83115165832423</c:v>
                </c:pt>
                <c:pt idx="13">
                  <c:v>6.8186080064788346</c:v>
                </c:pt>
                <c:pt idx="14">
                  <c:v>6.8117261669674178</c:v>
                </c:pt>
                <c:pt idx="15">
                  <c:v>6.8063654293097668</c:v>
                </c:pt>
                <c:pt idx="16">
                  <c:v>6.8003642622201843</c:v>
                </c:pt>
                <c:pt idx="17">
                  <c:v>6.7959234619680862</c:v>
                </c:pt>
                <c:pt idx="18">
                  <c:v>6.7937809450870335</c:v>
                </c:pt>
                <c:pt idx="19">
                  <c:v>6.7899298316361465</c:v>
                </c:pt>
                <c:pt idx="20">
                  <c:v>6.7873865086386038</c:v>
                </c:pt>
                <c:pt idx="21">
                  <c:v>6.7855904579169417</c:v>
                </c:pt>
                <c:pt idx="22">
                  <c:v>6.7857954500974342</c:v>
                </c:pt>
                <c:pt idx="23">
                  <c:v>6.789933197517688</c:v>
                </c:pt>
                <c:pt idx="24">
                  <c:v>6.7899629765050475</c:v>
                </c:pt>
                <c:pt idx="25">
                  <c:v>6.7987673033966463</c:v>
                </c:pt>
                <c:pt idx="26">
                  <c:v>6.8123933681717688</c:v>
                </c:pt>
                <c:pt idx="27">
                  <c:v>6.8302848051056717</c:v>
                </c:pt>
                <c:pt idx="28">
                  <c:v>6.8487768515043195</c:v>
                </c:pt>
                <c:pt idx="29">
                  <c:v>6.8681705221003</c:v>
                </c:pt>
                <c:pt idx="30">
                  <c:v>6.8970733389866767</c:v>
                </c:pt>
                <c:pt idx="31">
                  <c:v>6.9211961311110333</c:v>
                </c:pt>
                <c:pt idx="32">
                  <c:v>6.9475290490922426</c:v>
                </c:pt>
                <c:pt idx="33">
                  <c:v>6.9641223458263202</c:v>
                </c:pt>
                <c:pt idx="34">
                  <c:v>6.9786201647456645</c:v>
                </c:pt>
                <c:pt idx="35">
                  <c:v>6.9850597903781937</c:v>
                </c:pt>
                <c:pt idx="36">
                  <c:v>6.9971305340921219</c:v>
                </c:pt>
                <c:pt idx="37">
                  <c:v>7.0064282362273076</c:v>
                </c:pt>
                <c:pt idx="38">
                  <c:v>7.0128587794073978</c:v>
                </c:pt>
                <c:pt idx="39">
                  <c:v>7.0205773541488261</c:v>
                </c:pt>
                <c:pt idx="40">
                  <c:v>7.0252370972986258</c:v>
                </c:pt>
                <c:pt idx="41">
                  <c:v>7.0295501041472708</c:v>
                </c:pt>
                <c:pt idx="42">
                  <c:v>7.0327590153919388</c:v>
                </c:pt>
                <c:pt idx="43">
                  <c:v>7.0369920338329344</c:v>
                </c:pt>
                <c:pt idx="44">
                  <c:v>7.0413720997932874</c:v>
                </c:pt>
                <c:pt idx="45">
                  <c:v>7.047307610662874</c:v>
                </c:pt>
                <c:pt idx="46">
                  <c:v>7.0556015868432835</c:v>
                </c:pt>
                <c:pt idx="47">
                  <c:v>7.0639091887422518</c:v>
                </c:pt>
                <c:pt idx="48">
                  <c:v>7.0792271853626518</c:v>
                </c:pt>
                <c:pt idx="49">
                  <c:v>7.1010229989617857</c:v>
                </c:pt>
                <c:pt idx="50">
                  <c:v>7.1279871051169241</c:v>
                </c:pt>
                <c:pt idx="51">
                  <c:v>7.1554572714655924</c:v>
                </c:pt>
                <c:pt idx="52">
                  <c:v>7.1894523782799737</c:v>
                </c:pt>
                <c:pt idx="53">
                  <c:v>7.2335786485385221</c:v>
                </c:pt>
                <c:pt idx="54">
                  <c:v>7.2655943471851243</c:v>
                </c:pt>
                <c:pt idx="55">
                  <c:v>7.2838548910317522</c:v>
                </c:pt>
                <c:pt idx="56">
                  <c:v>7.2985966865865715</c:v>
                </c:pt>
                <c:pt idx="57">
                  <c:v>7.3107945490022059</c:v>
                </c:pt>
                <c:pt idx="58">
                  <c:v>7.3196964175900074</c:v>
                </c:pt>
                <c:pt idx="59">
                  <c:v>7.3262655883723422</c:v>
                </c:pt>
                <c:pt idx="60">
                  <c:v>7.3334382991887797</c:v>
                </c:pt>
                <c:pt idx="61">
                  <c:v>7.339689317521934</c:v>
                </c:pt>
                <c:pt idx="62">
                  <c:v>7.345376040313278</c:v>
                </c:pt>
                <c:pt idx="63">
                  <c:v>7.3491782140733877</c:v>
                </c:pt>
                <c:pt idx="64">
                  <c:v>7.3517719596611677</c:v>
                </c:pt>
                <c:pt idx="65">
                  <c:v>7.3535402638820875</c:v>
                </c:pt>
                <c:pt idx="66">
                  <c:v>7.3536521634080403</c:v>
                </c:pt>
                <c:pt idx="67">
                  <c:v>7.3536340770691986</c:v>
                </c:pt>
                <c:pt idx="68">
                  <c:v>7.3533624478380144</c:v>
                </c:pt>
                <c:pt idx="69">
                  <c:v>7.3532778967125196</c:v>
                </c:pt>
                <c:pt idx="70">
                  <c:v>7.3537372022716578</c:v>
                </c:pt>
                <c:pt idx="71">
                  <c:v>7.3536947461927946</c:v>
                </c:pt>
                <c:pt idx="72">
                  <c:v>7.353736347378768</c:v>
                </c:pt>
                <c:pt idx="73">
                  <c:v>7.3534237310311301</c:v>
                </c:pt>
                <c:pt idx="74">
                  <c:v>7.3524319334382096</c:v>
                </c:pt>
                <c:pt idx="75">
                  <c:v>7.3514500280417243</c:v>
                </c:pt>
                <c:pt idx="76">
                  <c:v>7.3519715207883145</c:v>
                </c:pt>
                <c:pt idx="77">
                  <c:v>7.3537529995005579</c:v>
                </c:pt>
                <c:pt idx="78">
                  <c:v>7.3571838404457299</c:v>
                </c:pt>
                <c:pt idx="79">
                  <c:v>7.3578597253653575</c:v>
                </c:pt>
                <c:pt idx="80">
                  <c:v>7.3588593599250673</c:v>
                </c:pt>
                <c:pt idx="81">
                  <c:v>7.358770483507584</c:v>
                </c:pt>
                <c:pt idx="82">
                  <c:v>7.3573495750640685</c:v>
                </c:pt>
                <c:pt idx="83">
                  <c:v>7.3564668884376276</c:v>
                </c:pt>
                <c:pt idx="84">
                  <c:v>7.3524447848263801</c:v>
                </c:pt>
                <c:pt idx="85">
                  <c:v>7.3461879947574635</c:v>
                </c:pt>
                <c:pt idx="86">
                  <c:v>7.3409570418696424</c:v>
                </c:pt>
                <c:pt idx="87">
                  <c:v>7.3360258304556645</c:v>
                </c:pt>
                <c:pt idx="88">
                  <c:v>7.3322914337053433</c:v>
                </c:pt>
                <c:pt idx="89">
                  <c:v>7.3221937679298499</c:v>
                </c:pt>
                <c:pt idx="90">
                  <c:v>7.3151572272726666</c:v>
                </c:pt>
                <c:pt idx="91">
                  <c:v>7.3147579335047812</c:v>
                </c:pt>
                <c:pt idx="92">
                  <c:v>7.3122362325888783</c:v>
                </c:pt>
                <c:pt idx="93">
                  <c:v>7.3103082495136738</c:v>
                </c:pt>
                <c:pt idx="94">
                  <c:v>7.3078136496827302</c:v>
                </c:pt>
                <c:pt idx="95">
                  <c:v>7.3043054743296416</c:v>
                </c:pt>
                <c:pt idx="96">
                  <c:v>7.30236303061535</c:v>
                </c:pt>
                <c:pt idx="97">
                  <c:v>7.3013168106480082</c:v>
                </c:pt>
                <c:pt idx="98">
                  <c:v>7.3013480848560643</c:v>
                </c:pt>
                <c:pt idx="99">
                  <c:v>7.299924000370372</c:v>
                </c:pt>
                <c:pt idx="100">
                  <c:v>7.2999418651656782</c:v>
                </c:pt>
                <c:pt idx="101">
                  <c:v>7.2994602667998878</c:v>
                </c:pt>
                <c:pt idx="102">
                  <c:v>7.2983516890938365</c:v>
                </c:pt>
                <c:pt idx="103">
                  <c:v>7.2970100323256446</c:v>
                </c:pt>
                <c:pt idx="104">
                  <c:v>7.29523805676489</c:v>
                </c:pt>
                <c:pt idx="105">
                  <c:v>7.2896051195800489</c:v>
                </c:pt>
                <c:pt idx="106">
                  <c:v>7.286160314142724</c:v>
                </c:pt>
                <c:pt idx="107">
                  <c:v>7.2795613129097401</c:v>
                </c:pt>
                <c:pt idx="108">
                  <c:v>7.2774503982661338</c:v>
                </c:pt>
                <c:pt idx="109">
                  <c:v>7.2754090106135401</c:v>
                </c:pt>
                <c:pt idx="110">
                  <c:v>7.277526885368764</c:v>
                </c:pt>
                <c:pt idx="111">
                  <c:v>7.2774520518066019</c:v>
                </c:pt>
                <c:pt idx="112">
                  <c:v>7.2766938642798342</c:v>
                </c:pt>
                <c:pt idx="113">
                  <c:v>7.2756835155178168</c:v>
                </c:pt>
                <c:pt idx="114">
                  <c:v>7.2741496828701919</c:v>
                </c:pt>
                <c:pt idx="115">
                  <c:v>7.2736900289776818</c:v>
                </c:pt>
                <c:pt idx="116">
                  <c:v>7.2744274882581053</c:v>
                </c:pt>
                <c:pt idx="117">
                  <c:v>7.2757934989928597</c:v>
                </c:pt>
                <c:pt idx="118">
                  <c:v>7.2755746263876215</c:v>
                </c:pt>
                <c:pt idx="119">
                  <c:v>7.2741574127116007</c:v>
                </c:pt>
                <c:pt idx="120">
                  <c:v>7.2718948428779298</c:v>
                </c:pt>
                <c:pt idx="121">
                  <c:v>7.268567674475098</c:v>
                </c:pt>
                <c:pt idx="122">
                  <c:v>7.2649342295536634</c:v>
                </c:pt>
                <c:pt idx="123">
                  <c:v>7.2562662026968017</c:v>
                </c:pt>
                <c:pt idx="124">
                  <c:v>7.2429850947905505</c:v>
                </c:pt>
                <c:pt idx="125">
                  <c:v>7.2241864126014921</c:v>
                </c:pt>
                <c:pt idx="126">
                  <c:v>7.2053787393089355</c:v>
                </c:pt>
                <c:pt idx="127">
                  <c:v>7.1754284418371279</c:v>
                </c:pt>
                <c:pt idx="128">
                  <c:v>7.1294687140542203</c:v>
                </c:pt>
                <c:pt idx="129">
                  <c:v>7.0891748724352865</c:v>
                </c:pt>
                <c:pt idx="130">
                  <c:v>7.0637881883695499</c:v>
                </c:pt>
                <c:pt idx="131">
                  <c:v>7.0419566045420119</c:v>
                </c:pt>
                <c:pt idx="132">
                  <c:v>7.0219749298235232</c:v>
                </c:pt>
                <c:pt idx="133">
                  <c:v>7.0059366170308</c:v>
                </c:pt>
                <c:pt idx="134">
                  <c:v>6.9936636991516554</c:v>
                </c:pt>
                <c:pt idx="135">
                  <c:v>6.9774814524752005</c:v>
                </c:pt>
                <c:pt idx="136">
                  <c:v>6.9624762913565839</c:v>
                </c:pt>
                <c:pt idx="137">
                  <c:v>6.9463608080078965</c:v>
                </c:pt>
                <c:pt idx="138">
                  <c:v>6.93318726143006</c:v>
                </c:pt>
                <c:pt idx="139">
                  <c:v>6.9271869512251003</c:v>
                </c:pt>
                <c:pt idx="140">
                  <c:v>6.9233935074208599</c:v>
                </c:pt>
                <c:pt idx="141">
                  <c:v>6.921514019036608</c:v>
                </c:pt>
                <c:pt idx="142">
                  <c:v>6.9219120022721601</c:v>
                </c:pt>
                <c:pt idx="143">
                  <c:v>6.9200712710266394</c:v>
                </c:pt>
                <c:pt idx="144">
                  <c:v>6.9197595921102275</c:v>
                </c:pt>
                <c:pt idx="145">
                  <c:v>6.9174397897234021</c:v>
                </c:pt>
                <c:pt idx="146">
                  <c:v>6.9156471717047223</c:v>
                </c:pt>
                <c:pt idx="147">
                  <c:v>6.9138303427438119</c:v>
                </c:pt>
                <c:pt idx="148">
                  <c:v>6.9145641211992519</c:v>
                </c:pt>
                <c:pt idx="149">
                  <c:v>6.9163673553513156</c:v>
                </c:pt>
                <c:pt idx="150">
                  <c:v>6.9148040632248957</c:v>
                </c:pt>
                <c:pt idx="151">
                  <c:v>6.908267440072402</c:v>
                </c:pt>
                <c:pt idx="152">
                  <c:v>6.899942896301412</c:v>
                </c:pt>
                <c:pt idx="153">
                  <c:v>6.8833542810955946</c:v>
                </c:pt>
                <c:pt idx="154">
                  <c:v>6.8717437420482215</c:v>
                </c:pt>
                <c:pt idx="155">
                  <c:v>6.8548831601319078</c:v>
                </c:pt>
                <c:pt idx="156">
                  <c:v>6.8419415471921647</c:v>
                </c:pt>
                <c:pt idx="157">
                  <c:v>6.8319743670936903</c:v>
                </c:pt>
                <c:pt idx="158">
                  <c:v>6.8210352532036662</c:v>
                </c:pt>
                <c:pt idx="159">
                  <c:v>6.8136486134025382</c:v>
                </c:pt>
                <c:pt idx="160">
                  <c:v>6.8073068982835085</c:v>
                </c:pt>
                <c:pt idx="161">
                  <c:v>6.801516285399158</c:v>
                </c:pt>
                <c:pt idx="162">
                  <c:v>6.7978053474232158</c:v>
                </c:pt>
                <c:pt idx="163">
                  <c:v>6.79627419589157</c:v>
                </c:pt>
                <c:pt idx="164">
                  <c:v>6.7942885760138365</c:v>
                </c:pt>
                <c:pt idx="165">
                  <c:v>6.7937187184065397</c:v>
                </c:pt>
                <c:pt idx="166">
                  <c:v>6.793469038496406</c:v>
                </c:pt>
                <c:pt idx="167">
                  <c:v>6.7926025509479144</c:v>
                </c:pt>
                <c:pt idx="168">
                  <c:v>6.792989494574436</c:v>
                </c:pt>
                <c:pt idx="169">
                  <c:v>6.7890312370018036</c:v>
                </c:pt>
                <c:pt idx="170">
                  <c:v>6.7890865843349726</c:v>
                </c:pt>
                <c:pt idx="171">
                  <c:v>6.7846884800118996</c:v>
                </c:pt>
                <c:pt idx="172">
                  <c:v>6.7810471212846837</c:v>
                </c:pt>
                <c:pt idx="173">
                  <c:v>6.7732313618489277</c:v>
                </c:pt>
                <c:pt idx="174">
                  <c:v>6.76890576804721</c:v>
                </c:pt>
                <c:pt idx="175">
                  <c:v>6.7654140402123826</c:v>
                </c:pt>
                <c:pt idx="176">
                  <c:v>6.7582843573865521</c:v>
                </c:pt>
                <c:pt idx="177">
                  <c:v>6.7634595233832693</c:v>
                </c:pt>
                <c:pt idx="178">
                  <c:v>6.7666309837163627</c:v>
                </c:pt>
                <c:pt idx="179">
                  <c:v>6.7664922591513816</c:v>
                </c:pt>
                <c:pt idx="180">
                  <c:v>6.7637843814782386</c:v>
                </c:pt>
                <c:pt idx="181">
                  <c:v>6.7627675233253939</c:v>
                </c:pt>
                <c:pt idx="182">
                  <c:v>6.7600069324382721</c:v>
                </c:pt>
                <c:pt idx="183">
                  <c:v>6.7594021813488636</c:v>
                </c:pt>
                <c:pt idx="184">
                  <c:v>6.76023023795603</c:v>
                </c:pt>
                <c:pt idx="185">
                  <c:v>6.7601231952827519</c:v>
                </c:pt>
                <c:pt idx="186">
                  <c:v>6.7598504500835634</c:v>
                </c:pt>
                <c:pt idx="187">
                  <c:v>6.7585625184189242</c:v>
                </c:pt>
                <c:pt idx="188">
                  <c:v>6.7522133587826243</c:v>
                </c:pt>
                <c:pt idx="189">
                  <c:v>6.74672255019592</c:v>
                </c:pt>
                <c:pt idx="190">
                  <c:v>6.7432747538987501</c:v>
                </c:pt>
                <c:pt idx="191">
                  <c:v>6.7429467829256025</c:v>
                </c:pt>
                <c:pt idx="192">
                  <c:v>6.7432470876814801</c:v>
                </c:pt>
                <c:pt idx="193">
                  <c:v>6.7423128505741916</c:v>
                </c:pt>
                <c:pt idx="194">
                  <c:v>6.7421269938209543</c:v>
                </c:pt>
                <c:pt idx="195">
                  <c:v>6.7412281386824784</c:v>
                </c:pt>
                <c:pt idx="196">
                  <c:v>6.73231396088857</c:v>
                </c:pt>
                <c:pt idx="197">
                  <c:v>6.7231085099840158</c:v>
                </c:pt>
                <c:pt idx="198">
                  <c:v>6.7148532393237685</c:v>
                </c:pt>
                <c:pt idx="199">
                  <c:v>6.7129184395061898</c:v>
                </c:pt>
                <c:pt idx="200">
                  <c:v>6.7109745472956606</c:v>
                </c:pt>
                <c:pt idx="201">
                  <c:v>6.7109626184419602</c:v>
                </c:pt>
                <c:pt idx="202">
                  <c:v>6.7113142860825734</c:v>
                </c:pt>
                <c:pt idx="203">
                  <c:v>6.7112609216216921</c:v>
                </c:pt>
                <c:pt idx="204">
                  <c:v>6.7099322837692581</c:v>
                </c:pt>
                <c:pt idx="205">
                  <c:v>6.7106412004323142</c:v>
                </c:pt>
                <c:pt idx="206">
                  <c:v>6.7117905624039516</c:v>
                </c:pt>
                <c:pt idx="207">
                  <c:v>6.7129936882570513</c:v>
                </c:pt>
                <c:pt idx="208">
                  <c:v>6.7146035428616919</c:v>
                </c:pt>
                <c:pt idx="209">
                  <c:v>6.7189961435181402</c:v>
                </c:pt>
                <c:pt idx="210">
                  <c:v>6.7282379357174324</c:v>
                </c:pt>
                <c:pt idx="211">
                  <c:v>6.7351388796365876</c:v>
                </c:pt>
                <c:pt idx="212">
                  <c:v>6.7501846983445297</c:v>
                </c:pt>
                <c:pt idx="213">
                  <c:v>6.7662250855428105</c:v>
                </c:pt>
                <c:pt idx="214">
                  <c:v>6.7774924902573259</c:v>
                </c:pt>
                <c:pt idx="215">
                  <c:v>6.784448630988356</c:v>
                </c:pt>
                <c:pt idx="216">
                  <c:v>6.7843945685520719</c:v>
                </c:pt>
                <c:pt idx="217">
                  <c:v>6.7839986116208904</c:v>
                </c:pt>
                <c:pt idx="218">
                  <c:v>6.7812294262294506</c:v>
                </c:pt>
                <c:pt idx="219">
                  <c:v>6.778960278027526</c:v>
                </c:pt>
                <c:pt idx="220">
                  <c:v>6.7782400344232521</c:v>
                </c:pt>
                <c:pt idx="221">
                  <c:v>6.7759616228103399</c:v>
                </c:pt>
                <c:pt idx="222">
                  <c:v>6.7738514180534963</c:v>
                </c:pt>
                <c:pt idx="223">
                  <c:v>6.7735359508534021</c:v>
                </c:pt>
                <c:pt idx="224">
                  <c:v>6.7740801203780636</c:v>
                </c:pt>
                <c:pt idx="225">
                  <c:v>6.7782356339842584</c:v>
                </c:pt>
                <c:pt idx="226">
                  <c:v>6.7822402632135317</c:v>
                </c:pt>
                <c:pt idx="227">
                  <c:v>6.7858539973393066</c:v>
                </c:pt>
                <c:pt idx="228">
                  <c:v>6.7867726409687608</c:v>
                </c:pt>
                <c:pt idx="229">
                  <c:v>6.7875143657135402</c:v>
                </c:pt>
                <c:pt idx="230">
                  <c:v>6.78880231038986</c:v>
                </c:pt>
                <c:pt idx="231">
                  <c:v>6.7921615475253159</c:v>
                </c:pt>
                <c:pt idx="232">
                  <c:v>6.7944471598892582</c:v>
                </c:pt>
                <c:pt idx="233">
                  <c:v>6.7960772253965045</c:v>
                </c:pt>
                <c:pt idx="234">
                  <c:v>6.7967407254430299</c:v>
                </c:pt>
                <c:pt idx="235">
                  <c:v>6.7999143166625284</c:v>
                </c:pt>
                <c:pt idx="236">
                  <c:v>6.7972675533209399</c:v>
                </c:pt>
                <c:pt idx="237">
                  <c:v>6.7956820599758547</c:v>
                </c:pt>
                <c:pt idx="238">
                  <c:v>6.795871201652492</c:v>
                </c:pt>
                <c:pt idx="239">
                  <c:v>6.7970302117494121</c:v>
                </c:pt>
                <c:pt idx="240">
                  <c:v>6.7993613323384121</c:v>
                </c:pt>
                <c:pt idx="241">
                  <c:v>6.8030554298468404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6.4401271820030459</c:v>
                </c:pt>
                <c:pt idx="1">
                  <c:v>6.4418831668775844</c:v>
                </c:pt>
                <c:pt idx="2">
                  <c:v>6.4465498673180042</c:v>
                </c:pt>
                <c:pt idx="3">
                  <c:v>6.4493164332750075</c:v>
                </c:pt>
                <c:pt idx="4">
                  <c:v>6.4502378366988564</c:v>
                </c:pt>
                <c:pt idx="5">
                  <c:v>6.4495753567954504</c:v>
                </c:pt>
                <c:pt idx="6">
                  <c:v>6.4464651839219096</c:v>
                </c:pt>
                <c:pt idx="7">
                  <c:v>6.4431930307817122</c:v>
                </c:pt>
                <c:pt idx="8">
                  <c:v>6.442603351277814</c:v>
                </c:pt>
                <c:pt idx="9">
                  <c:v>6.439616620955154</c:v>
                </c:pt>
                <c:pt idx="10">
                  <c:v>6.4316226056391779</c:v>
                </c:pt>
                <c:pt idx="11">
                  <c:v>6.4278637699941878</c:v>
                </c:pt>
                <c:pt idx="12">
                  <c:v>6.4256318813259297</c:v>
                </c:pt>
                <c:pt idx="13">
                  <c:v>6.4270858478272057</c:v>
                </c:pt>
                <c:pt idx="14">
                  <c:v>6.4195140888076221</c:v>
                </c:pt>
                <c:pt idx="15">
                  <c:v>6.4131062865766131</c:v>
                </c:pt>
                <c:pt idx="16">
                  <c:v>6.4129721687349361</c:v>
                </c:pt>
                <c:pt idx="17">
                  <c:v>6.411380381997053</c:v>
                </c:pt>
                <c:pt idx="18">
                  <c:v>6.4091496722369667</c:v>
                </c:pt>
                <c:pt idx="19">
                  <c:v>6.408964158386973</c:v>
                </c:pt>
                <c:pt idx="20">
                  <c:v>6.4077269651169564</c:v>
                </c:pt>
                <c:pt idx="21">
                  <c:v>6.4077221806629785</c:v>
                </c:pt>
                <c:pt idx="22">
                  <c:v>6.4077095190083861</c:v>
                </c:pt>
                <c:pt idx="23">
                  <c:v>6.4056829247253928</c:v>
                </c:pt>
                <c:pt idx="24">
                  <c:v>6.405688811710113</c:v>
                </c:pt>
                <c:pt idx="25">
                  <c:v>6.4027580287808341</c:v>
                </c:pt>
                <c:pt idx="26">
                  <c:v>6.395379177809712</c:v>
                </c:pt>
                <c:pt idx="27">
                  <c:v>6.3884899195250284</c:v>
                </c:pt>
                <c:pt idx="28">
                  <c:v>6.38030360331918</c:v>
                </c:pt>
                <c:pt idx="29">
                  <c:v>6.3733206133026208</c:v>
                </c:pt>
                <c:pt idx="30">
                  <c:v>6.360719498173844</c:v>
                </c:pt>
                <c:pt idx="31">
                  <c:v>6.3491456484258659</c:v>
                </c:pt>
                <c:pt idx="32">
                  <c:v>6.3347091454012983</c:v>
                </c:pt>
                <c:pt idx="33">
                  <c:v>6.32811549554118</c:v>
                </c:pt>
                <c:pt idx="34">
                  <c:v>6.3231634041460163</c:v>
                </c:pt>
                <c:pt idx="35">
                  <c:v>6.3219043236288863</c:v>
                </c:pt>
                <c:pt idx="36">
                  <c:v>6.3183128462311178</c:v>
                </c:pt>
                <c:pt idx="37">
                  <c:v>6.3169733737353315</c:v>
                </c:pt>
                <c:pt idx="38">
                  <c:v>6.3170334288458418</c:v>
                </c:pt>
                <c:pt idx="39">
                  <c:v>6.3185836713087147</c:v>
                </c:pt>
                <c:pt idx="40">
                  <c:v>6.3242921411815738</c:v>
                </c:pt>
                <c:pt idx="41">
                  <c:v>6.32950875614757</c:v>
                </c:pt>
                <c:pt idx="42">
                  <c:v>6.3372503078584419</c:v>
                </c:pt>
                <c:pt idx="43">
                  <c:v>6.3434127452565061</c:v>
                </c:pt>
                <c:pt idx="44">
                  <c:v>6.3506093456444521</c:v>
                </c:pt>
                <c:pt idx="45">
                  <c:v>6.3558610004341061</c:v>
                </c:pt>
                <c:pt idx="46">
                  <c:v>6.3573546964076764</c:v>
                </c:pt>
                <c:pt idx="47">
                  <c:v>6.3567511906708285</c:v>
                </c:pt>
                <c:pt idx="48">
                  <c:v>6.3515838806833278</c:v>
                </c:pt>
                <c:pt idx="49">
                  <c:v>6.3454177353141743</c:v>
                </c:pt>
                <c:pt idx="50">
                  <c:v>6.3346703731395966</c:v>
                </c:pt>
                <c:pt idx="51">
                  <c:v>6.3228687372340877</c:v>
                </c:pt>
                <c:pt idx="52">
                  <c:v>6.3070497091140858</c:v>
                </c:pt>
                <c:pt idx="53">
                  <c:v>6.2827469358218977</c:v>
                </c:pt>
                <c:pt idx="54">
                  <c:v>6.270652270876016</c:v>
                </c:pt>
                <c:pt idx="55">
                  <c:v>6.2668075064451676</c:v>
                </c:pt>
                <c:pt idx="56">
                  <c:v>6.2660289880842077</c:v>
                </c:pt>
                <c:pt idx="57">
                  <c:v>6.2656702696452742</c:v>
                </c:pt>
                <c:pt idx="58">
                  <c:v>6.267106244435892</c:v>
                </c:pt>
                <c:pt idx="59">
                  <c:v>6.2731416620476175</c:v>
                </c:pt>
                <c:pt idx="60">
                  <c:v>6.2798680625998795</c:v>
                </c:pt>
                <c:pt idx="61">
                  <c:v>6.2834660450705062</c:v>
                </c:pt>
                <c:pt idx="62">
                  <c:v>6.2882479426329212</c:v>
                </c:pt>
                <c:pt idx="63">
                  <c:v>6.2945791370012723</c:v>
                </c:pt>
                <c:pt idx="64">
                  <c:v>6.2995248132498123</c:v>
                </c:pt>
                <c:pt idx="65">
                  <c:v>6.3013104454790119</c:v>
                </c:pt>
                <c:pt idx="66">
                  <c:v>6.3023425959829398</c:v>
                </c:pt>
                <c:pt idx="67">
                  <c:v>6.3014846370314821</c:v>
                </c:pt>
                <c:pt idx="68">
                  <c:v>6.3006136506875858</c:v>
                </c:pt>
                <c:pt idx="69">
                  <c:v>6.2991624251987606</c:v>
                </c:pt>
                <c:pt idx="70">
                  <c:v>6.3005765469388013</c:v>
                </c:pt>
                <c:pt idx="71">
                  <c:v>6.3003450802250862</c:v>
                </c:pt>
                <c:pt idx="72">
                  <c:v>6.3009029371797327</c:v>
                </c:pt>
                <c:pt idx="73">
                  <c:v>6.3039731853571705</c:v>
                </c:pt>
                <c:pt idx="74">
                  <c:v>6.3089867389718499</c:v>
                </c:pt>
                <c:pt idx="75">
                  <c:v>6.3149553942439764</c:v>
                </c:pt>
                <c:pt idx="76">
                  <c:v>6.321206478804406</c:v>
                </c:pt>
                <c:pt idx="77">
                  <c:v>6.3269514233979622</c:v>
                </c:pt>
                <c:pt idx="78">
                  <c:v>6.3340986161353907</c:v>
                </c:pt>
                <c:pt idx="79">
                  <c:v>6.3421523669528819</c:v>
                </c:pt>
                <c:pt idx="80">
                  <c:v>6.3522604081849119</c:v>
                </c:pt>
                <c:pt idx="81">
                  <c:v>6.3619147313034752</c:v>
                </c:pt>
                <c:pt idx="82">
                  <c:v>6.3714418739558116</c:v>
                </c:pt>
                <c:pt idx="83">
                  <c:v>6.3790762302847517</c:v>
                </c:pt>
                <c:pt idx="84">
                  <c:v>6.3911163687258608</c:v>
                </c:pt>
                <c:pt idx="85">
                  <c:v>6.406448542747996</c:v>
                </c:pt>
                <c:pt idx="86">
                  <c:v>6.4191785569090785</c:v>
                </c:pt>
                <c:pt idx="87">
                  <c:v>6.4300525184500756</c:v>
                </c:pt>
                <c:pt idx="88">
                  <c:v>6.4376268093999762</c:v>
                </c:pt>
                <c:pt idx="89">
                  <c:v>6.4555429844043495</c:v>
                </c:pt>
                <c:pt idx="90">
                  <c:v>6.467578977005954</c:v>
                </c:pt>
                <c:pt idx="91">
                  <c:v>6.4683318489853381</c:v>
                </c:pt>
                <c:pt idx="92">
                  <c:v>6.4731804841653418</c:v>
                </c:pt>
                <c:pt idx="93">
                  <c:v>6.4768082590255256</c:v>
                </c:pt>
                <c:pt idx="94">
                  <c:v>6.4824777410199701</c:v>
                </c:pt>
                <c:pt idx="95">
                  <c:v>6.4901965452929584</c:v>
                </c:pt>
                <c:pt idx="96">
                  <c:v>6.4951892653079497</c:v>
                </c:pt>
                <c:pt idx="97">
                  <c:v>6.4981778891729123</c:v>
                </c:pt>
                <c:pt idx="98">
                  <c:v>6.497918780228396</c:v>
                </c:pt>
                <c:pt idx="99">
                  <c:v>6.5015795015413085</c:v>
                </c:pt>
                <c:pt idx="100">
                  <c:v>6.5009334907257816</c:v>
                </c:pt>
                <c:pt idx="101">
                  <c:v>6.4998171665975315</c:v>
                </c:pt>
                <c:pt idx="102">
                  <c:v>6.4962115769465036</c:v>
                </c:pt>
                <c:pt idx="103">
                  <c:v>6.4915778624837159</c:v>
                </c:pt>
                <c:pt idx="104">
                  <c:v>6.4859751884026293</c:v>
                </c:pt>
                <c:pt idx="105">
                  <c:v>6.480831255672312</c:v>
                </c:pt>
                <c:pt idx="106">
                  <c:v>6.4722498142815956</c:v>
                </c:pt>
                <c:pt idx="107">
                  <c:v>6.4664651535566797</c:v>
                </c:pt>
                <c:pt idx="108">
                  <c:v>6.4576787749114457</c:v>
                </c:pt>
                <c:pt idx="109">
                  <c:v>6.4497033021422592</c:v>
                </c:pt>
                <c:pt idx="110">
                  <c:v>6.4387630476431559</c:v>
                </c:pt>
                <c:pt idx="111">
                  <c:v>6.4271851359107384</c:v>
                </c:pt>
                <c:pt idx="112">
                  <c:v>6.4193604500298855</c:v>
                </c:pt>
                <c:pt idx="113">
                  <c:v>6.416178872609664</c:v>
                </c:pt>
                <c:pt idx="114">
                  <c:v>6.4123367306794474</c:v>
                </c:pt>
                <c:pt idx="115">
                  <c:v>6.4071212809025377</c:v>
                </c:pt>
                <c:pt idx="116">
                  <c:v>6.3989465602489339</c:v>
                </c:pt>
                <c:pt idx="117">
                  <c:v>6.3889435429563797</c:v>
                </c:pt>
                <c:pt idx="118">
                  <c:v>6.3816574183651777</c:v>
                </c:pt>
                <c:pt idx="119">
                  <c:v>6.37627455335784</c:v>
                </c:pt>
                <c:pt idx="120">
                  <c:v>6.3716834377143696</c:v>
                </c:pt>
                <c:pt idx="121">
                  <c:v>6.3696226430371015</c:v>
                </c:pt>
                <c:pt idx="122">
                  <c:v>6.3673948769618161</c:v>
                </c:pt>
                <c:pt idx="123">
                  <c:v>6.3666016931685583</c:v>
                </c:pt>
                <c:pt idx="124">
                  <c:v>6.3642034965589902</c:v>
                </c:pt>
                <c:pt idx="125">
                  <c:v>6.3647409171032088</c:v>
                </c:pt>
                <c:pt idx="126">
                  <c:v>6.3609099890615042</c:v>
                </c:pt>
                <c:pt idx="127">
                  <c:v>6.3673073130633524</c:v>
                </c:pt>
                <c:pt idx="128">
                  <c:v>6.3840319540722801</c:v>
                </c:pt>
                <c:pt idx="129">
                  <c:v>6.4014477330505137</c:v>
                </c:pt>
                <c:pt idx="130">
                  <c:v>6.4082002061541701</c:v>
                </c:pt>
                <c:pt idx="131">
                  <c:v>6.4120997963221473</c:v>
                </c:pt>
                <c:pt idx="132">
                  <c:v>6.415204027895216</c:v>
                </c:pt>
                <c:pt idx="133">
                  <c:v>6.41648602689102</c:v>
                </c:pt>
                <c:pt idx="134">
                  <c:v>6.4134567764133443</c:v>
                </c:pt>
                <c:pt idx="135">
                  <c:v>6.41414564391994</c:v>
                </c:pt>
                <c:pt idx="136">
                  <c:v>6.4158099391603756</c:v>
                </c:pt>
                <c:pt idx="137">
                  <c:v>6.4210570667962843</c:v>
                </c:pt>
                <c:pt idx="138">
                  <c:v>6.4234892141031601</c:v>
                </c:pt>
                <c:pt idx="139">
                  <c:v>6.4157771358457802</c:v>
                </c:pt>
                <c:pt idx="140">
                  <c:v>6.4061046578493208</c:v>
                </c:pt>
                <c:pt idx="141">
                  <c:v>6.4027418329573313</c:v>
                </c:pt>
                <c:pt idx="142">
                  <c:v>6.3970359427660597</c:v>
                </c:pt>
                <c:pt idx="143">
                  <c:v>6.3936396331894603</c:v>
                </c:pt>
                <c:pt idx="144">
                  <c:v>6.3896092075858517</c:v>
                </c:pt>
                <c:pt idx="145">
                  <c:v>6.3825412544816187</c:v>
                </c:pt>
                <c:pt idx="146">
                  <c:v>6.3785869961685977</c:v>
                </c:pt>
                <c:pt idx="147">
                  <c:v>6.3750016592510876</c:v>
                </c:pt>
                <c:pt idx="148">
                  <c:v>6.3659403749681474</c:v>
                </c:pt>
                <c:pt idx="149">
                  <c:v>6.3551278358198235</c:v>
                </c:pt>
                <c:pt idx="150">
                  <c:v>6.3484633448195442</c:v>
                </c:pt>
                <c:pt idx="151">
                  <c:v>6.3436292748570988</c:v>
                </c:pt>
                <c:pt idx="152">
                  <c:v>6.3369031772488684</c:v>
                </c:pt>
                <c:pt idx="153">
                  <c:v>6.3367409570722861</c:v>
                </c:pt>
                <c:pt idx="154">
                  <c:v>6.335346636919378</c:v>
                </c:pt>
                <c:pt idx="155">
                  <c:v>6.3379202964798518</c:v>
                </c:pt>
                <c:pt idx="156">
                  <c:v>6.3368481436508359</c:v>
                </c:pt>
                <c:pt idx="157">
                  <c:v>6.3354340145285297</c:v>
                </c:pt>
                <c:pt idx="158">
                  <c:v>6.3373628066213339</c:v>
                </c:pt>
                <c:pt idx="159">
                  <c:v>6.3368959080366221</c:v>
                </c:pt>
                <c:pt idx="160">
                  <c:v>6.3347571578435922</c:v>
                </c:pt>
                <c:pt idx="161">
                  <c:v>6.3354750986683221</c:v>
                </c:pt>
                <c:pt idx="162">
                  <c:v>6.3345508939218433</c:v>
                </c:pt>
                <c:pt idx="163">
                  <c:v>6.3323965771009707</c:v>
                </c:pt>
                <c:pt idx="164">
                  <c:v>6.3314474703392838</c:v>
                </c:pt>
                <c:pt idx="165">
                  <c:v>6.3299494614768204</c:v>
                </c:pt>
                <c:pt idx="166">
                  <c:v>6.3284101950756533</c:v>
                </c:pt>
                <c:pt idx="167">
                  <c:v>6.3279183059487858</c:v>
                </c:pt>
                <c:pt idx="168">
                  <c:v>6.3280288747600837</c:v>
                </c:pt>
                <c:pt idx="169">
                  <c:v>6.3266409864106956</c:v>
                </c:pt>
                <c:pt idx="170">
                  <c:v>6.3266172381369081</c:v>
                </c:pt>
                <c:pt idx="171">
                  <c:v>6.3280279949642395</c:v>
                </c:pt>
                <c:pt idx="172">
                  <c:v>6.3294452837012161</c:v>
                </c:pt>
                <c:pt idx="173">
                  <c:v>6.3323255996255119</c:v>
                </c:pt>
                <c:pt idx="174">
                  <c:v>6.3337384173581697</c:v>
                </c:pt>
                <c:pt idx="175">
                  <c:v>6.3357732175119779</c:v>
                </c:pt>
                <c:pt idx="176">
                  <c:v>6.3402378485689681</c:v>
                </c:pt>
                <c:pt idx="177">
                  <c:v>6.3369157054715499</c:v>
                </c:pt>
                <c:pt idx="178">
                  <c:v>6.3350710771058178</c:v>
                </c:pt>
                <c:pt idx="179">
                  <c:v>6.3351362621922176</c:v>
                </c:pt>
                <c:pt idx="180">
                  <c:v>6.3360222046283621</c:v>
                </c:pt>
                <c:pt idx="181">
                  <c:v>6.3359071970173062</c:v>
                </c:pt>
                <c:pt idx="182">
                  <c:v>6.3357388007411286</c:v>
                </c:pt>
                <c:pt idx="183">
                  <c:v>6.3311270736096157</c:v>
                </c:pt>
                <c:pt idx="184">
                  <c:v>6.3228809258343492</c:v>
                </c:pt>
                <c:pt idx="185">
                  <c:v>6.320292303784548</c:v>
                </c:pt>
                <c:pt idx="186">
                  <c:v>6.319408097900876</c:v>
                </c:pt>
                <c:pt idx="187">
                  <c:v>6.3190566578850165</c:v>
                </c:pt>
                <c:pt idx="188">
                  <c:v>6.3200890188713359</c:v>
                </c:pt>
                <c:pt idx="189">
                  <c:v>6.3183802254818007</c:v>
                </c:pt>
                <c:pt idx="190">
                  <c:v>6.3169490300918296</c:v>
                </c:pt>
                <c:pt idx="191">
                  <c:v>6.312717629217798</c:v>
                </c:pt>
                <c:pt idx="192">
                  <c:v>6.3089966785539797</c:v>
                </c:pt>
                <c:pt idx="193">
                  <c:v>6.304898680544988</c:v>
                </c:pt>
                <c:pt idx="194">
                  <c:v>6.2962530714157863</c:v>
                </c:pt>
                <c:pt idx="195">
                  <c:v>6.2872230814530017</c:v>
                </c:pt>
                <c:pt idx="196">
                  <c:v>6.2858443103299901</c:v>
                </c:pt>
                <c:pt idx="197">
                  <c:v>6.2858372053951239</c:v>
                </c:pt>
                <c:pt idx="198">
                  <c:v>6.2895010796463522</c:v>
                </c:pt>
                <c:pt idx="199">
                  <c:v>6.2894793457955895</c:v>
                </c:pt>
                <c:pt idx="200">
                  <c:v>6.2880918106532198</c:v>
                </c:pt>
                <c:pt idx="201">
                  <c:v>6.2882375187711395</c:v>
                </c:pt>
                <c:pt idx="202">
                  <c:v>6.2846411084791862</c:v>
                </c:pt>
                <c:pt idx="203">
                  <c:v>6.2853002356440086</c:v>
                </c:pt>
                <c:pt idx="204">
                  <c:v>6.2835313336507825</c:v>
                </c:pt>
                <c:pt idx="205">
                  <c:v>6.2770743435675262</c:v>
                </c:pt>
                <c:pt idx="206">
                  <c:v>6.2707535318846084</c:v>
                </c:pt>
                <c:pt idx="207">
                  <c:v>6.264093501258448</c:v>
                </c:pt>
                <c:pt idx="208">
                  <c:v>6.2558956018407272</c:v>
                </c:pt>
                <c:pt idx="209">
                  <c:v>6.2451263403350605</c:v>
                </c:pt>
                <c:pt idx="210">
                  <c:v>6.2260942979206284</c:v>
                </c:pt>
                <c:pt idx="211">
                  <c:v>6.2084494757949118</c:v>
                </c:pt>
                <c:pt idx="212">
                  <c:v>6.1756667843046902</c:v>
                </c:pt>
                <c:pt idx="213">
                  <c:v>6.1421580041711898</c:v>
                </c:pt>
                <c:pt idx="214">
                  <c:v>6.1199998969141545</c:v>
                </c:pt>
                <c:pt idx="215">
                  <c:v>6.1044866057312444</c:v>
                </c:pt>
                <c:pt idx="216">
                  <c:v>6.0944293166034882</c:v>
                </c:pt>
                <c:pt idx="217">
                  <c:v>6.0881676460248704</c:v>
                </c:pt>
                <c:pt idx="218">
                  <c:v>6.0849243416842098</c:v>
                </c:pt>
                <c:pt idx="219">
                  <c:v>6.0829969590888542</c:v>
                </c:pt>
                <c:pt idx="220">
                  <c:v>6.0816324622837072</c:v>
                </c:pt>
                <c:pt idx="221">
                  <c:v>6.0798327770970593</c:v>
                </c:pt>
                <c:pt idx="222">
                  <c:v>6.0790944914374645</c:v>
                </c:pt>
                <c:pt idx="223">
                  <c:v>6.0781401173676972</c:v>
                </c:pt>
                <c:pt idx="224">
                  <c:v>6.0791345997398958</c:v>
                </c:pt>
                <c:pt idx="225">
                  <c:v>6.0791533713180224</c:v>
                </c:pt>
                <c:pt idx="226">
                  <c:v>6.0794231865892483</c:v>
                </c:pt>
                <c:pt idx="227">
                  <c:v>6.0815484061666139</c:v>
                </c:pt>
                <c:pt idx="228">
                  <c:v>6.0830405418971401</c:v>
                </c:pt>
                <c:pt idx="229">
                  <c:v>6.0836770071934199</c:v>
                </c:pt>
                <c:pt idx="230">
                  <c:v>6.0844198888550203</c:v>
                </c:pt>
                <c:pt idx="231">
                  <c:v>6.0858337429496245</c:v>
                </c:pt>
                <c:pt idx="232">
                  <c:v>6.0867049366634616</c:v>
                </c:pt>
                <c:pt idx="233">
                  <c:v>6.0866970274371157</c:v>
                </c:pt>
                <c:pt idx="234">
                  <c:v>6.0868442796751694</c:v>
                </c:pt>
                <c:pt idx="235">
                  <c:v>6.0872625029517717</c:v>
                </c:pt>
                <c:pt idx="236">
                  <c:v>6.0861808888252993</c:v>
                </c:pt>
                <c:pt idx="237">
                  <c:v>6.0853885760330861</c:v>
                </c:pt>
                <c:pt idx="238">
                  <c:v>6.0854409411230481</c:v>
                </c:pt>
                <c:pt idx="239">
                  <c:v>6.0853296836475081</c:v>
                </c:pt>
                <c:pt idx="240">
                  <c:v>6.0852240354395484</c:v>
                </c:pt>
                <c:pt idx="241">
                  <c:v>6.0849089062790602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6.6775081257007001</c:v>
                </c:pt>
                <c:pt idx="1">
                  <c:v>6.6732533742695201</c:v>
                </c:pt>
                <c:pt idx="2">
                  <c:v>6.6689817693312499</c:v>
                </c:pt>
                <c:pt idx="3">
                  <c:v>6.6647704934454799</c:v>
                </c:pt>
                <c:pt idx="4">
                  <c:v>6.6607259463969504</c:v>
                </c:pt>
                <c:pt idx="5">
                  <c:v>6.6564097628220704</c:v>
                </c:pt>
                <c:pt idx="6">
                  <c:v>6.6541526608884398</c:v>
                </c:pt>
                <c:pt idx="7">
                  <c:v>6.6516456778208299</c:v>
                </c:pt>
                <c:pt idx="8">
                  <c:v>6.6488028784326501</c:v>
                </c:pt>
                <c:pt idx="9">
                  <c:v>6.6437168315072102</c:v>
                </c:pt>
                <c:pt idx="10">
                  <c:v>6.6386386629988197</c:v>
                </c:pt>
                <c:pt idx="11">
                  <c:v>6.6335558160056696</c:v>
                </c:pt>
                <c:pt idx="12">
                  <c:v>6.6283917698250798</c:v>
                </c:pt>
                <c:pt idx="13">
                  <c:v>6.6228469271530201</c:v>
                </c:pt>
                <c:pt idx="14">
                  <c:v>6.61562012788752</c:v>
                </c:pt>
                <c:pt idx="15">
                  <c:v>6.60973585794319</c:v>
                </c:pt>
                <c:pt idx="16">
                  <c:v>6.6066682154775602</c:v>
                </c:pt>
                <c:pt idx="17">
                  <c:v>6.6036519219825696</c:v>
                </c:pt>
                <c:pt idx="18">
                  <c:v>6.6014653086620001</c:v>
                </c:pt>
                <c:pt idx="19">
                  <c:v>6.5994469950115597</c:v>
                </c:pt>
                <c:pt idx="20">
                  <c:v>6.5975567368777801</c:v>
                </c:pt>
                <c:pt idx="21">
                  <c:v>6.5966563192899601</c:v>
                </c:pt>
                <c:pt idx="22">
                  <c:v>6.5967524845529102</c:v>
                </c:pt>
                <c:pt idx="23">
                  <c:v>6.5978080611215404</c:v>
                </c:pt>
                <c:pt idx="24">
                  <c:v>6.5978258941075802</c:v>
                </c:pt>
                <c:pt idx="25">
                  <c:v>6.6007626660887402</c:v>
                </c:pt>
                <c:pt idx="26">
                  <c:v>6.6038862729907404</c:v>
                </c:pt>
                <c:pt idx="27">
                  <c:v>6.6093873623153501</c:v>
                </c:pt>
                <c:pt idx="28">
                  <c:v>6.6145402274117497</c:v>
                </c:pt>
                <c:pt idx="29">
                  <c:v>6.6207455677014604</c:v>
                </c:pt>
                <c:pt idx="30">
                  <c:v>6.6288964185802604</c:v>
                </c:pt>
                <c:pt idx="31">
                  <c:v>6.6351708897684496</c:v>
                </c:pt>
                <c:pt idx="32">
                  <c:v>6.6411190972467704</c:v>
                </c:pt>
                <c:pt idx="33">
                  <c:v>6.6461189206837501</c:v>
                </c:pt>
                <c:pt idx="34">
                  <c:v>6.6508917844458404</c:v>
                </c:pt>
                <c:pt idx="35">
                  <c:v>6.65348205700354</c:v>
                </c:pt>
                <c:pt idx="36">
                  <c:v>6.6577216901616199</c:v>
                </c:pt>
                <c:pt idx="37">
                  <c:v>6.6617008049813196</c:v>
                </c:pt>
                <c:pt idx="38">
                  <c:v>6.6649461041266198</c:v>
                </c:pt>
                <c:pt idx="39">
                  <c:v>6.6695805127287704</c:v>
                </c:pt>
                <c:pt idx="40">
                  <c:v>6.6747646192400998</c:v>
                </c:pt>
                <c:pt idx="41">
                  <c:v>6.6795294301474204</c:v>
                </c:pt>
                <c:pt idx="42">
                  <c:v>6.6850046616251904</c:v>
                </c:pt>
                <c:pt idx="43">
                  <c:v>6.6902023895447202</c:v>
                </c:pt>
                <c:pt idx="44">
                  <c:v>6.6959907227188697</c:v>
                </c:pt>
                <c:pt idx="45">
                  <c:v>6.7015843055484901</c:v>
                </c:pt>
                <c:pt idx="46">
                  <c:v>6.7064781416254799</c:v>
                </c:pt>
                <c:pt idx="47">
                  <c:v>6.7103301897065402</c:v>
                </c:pt>
                <c:pt idx="48">
                  <c:v>6.7154055330229898</c:v>
                </c:pt>
                <c:pt idx="49">
                  <c:v>6.72322036713798</c:v>
                </c:pt>
                <c:pt idx="50">
                  <c:v>6.7313287391282604</c:v>
                </c:pt>
                <c:pt idx="51">
                  <c:v>6.7391630043498401</c:v>
                </c:pt>
                <c:pt idx="52">
                  <c:v>6.7482510436970298</c:v>
                </c:pt>
                <c:pt idx="53">
                  <c:v>6.7581627921802099</c:v>
                </c:pt>
                <c:pt idx="54">
                  <c:v>6.7681233090305701</c:v>
                </c:pt>
                <c:pt idx="55">
                  <c:v>6.7753311987384599</c:v>
                </c:pt>
                <c:pt idx="56">
                  <c:v>6.7823128373353896</c:v>
                </c:pt>
                <c:pt idx="57">
                  <c:v>6.7882324093237401</c:v>
                </c:pt>
                <c:pt idx="58">
                  <c:v>6.7934013310129497</c:v>
                </c:pt>
                <c:pt idx="59">
                  <c:v>6.7997036252099798</c:v>
                </c:pt>
                <c:pt idx="60">
                  <c:v>6.8066531808943296</c:v>
                </c:pt>
                <c:pt idx="61">
                  <c:v>6.8115776812962201</c:v>
                </c:pt>
                <c:pt idx="62">
                  <c:v>6.8168119914730996</c:v>
                </c:pt>
                <c:pt idx="63">
                  <c:v>6.82187867553733</c:v>
                </c:pt>
                <c:pt idx="64">
                  <c:v>6.82564838645549</c:v>
                </c:pt>
                <c:pt idx="65">
                  <c:v>6.8274253546805497</c:v>
                </c:pt>
                <c:pt idx="66">
                  <c:v>6.82799737969549</c:v>
                </c:pt>
                <c:pt idx="67">
                  <c:v>6.8275593570503403</c:v>
                </c:pt>
                <c:pt idx="68">
                  <c:v>6.8269880492628001</c:v>
                </c:pt>
                <c:pt idx="69">
                  <c:v>6.8262201609556401</c:v>
                </c:pt>
                <c:pt idx="70">
                  <c:v>6.8271568746052296</c:v>
                </c:pt>
                <c:pt idx="71">
                  <c:v>6.8270199132089404</c:v>
                </c:pt>
                <c:pt idx="72">
                  <c:v>6.8273196422792504</c:v>
                </c:pt>
                <c:pt idx="73">
                  <c:v>6.8286984581941503</c:v>
                </c:pt>
                <c:pt idx="74">
                  <c:v>6.8307093362050297</c:v>
                </c:pt>
                <c:pt idx="75">
                  <c:v>6.8332027111428504</c:v>
                </c:pt>
                <c:pt idx="76">
                  <c:v>6.8365889997963603</c:v>
                </c:pt>
                <c:pt idx="77">
                  <c:v>6.8403522114492601</c:v>
                </c:pt>
                <c:pt idx="78">
                  <c:v>6.8456412282905603</c:v>
                </c:pt>
                <c:pt idx="79">
                  <c:v>6.8500060461591197</c:v>
                </c:pt>
                <c:pt idx="80">
                  <c:v>6.8555598840549896</c:v>
                </c:pt>
                <c:pt idx="81">
                  <c:v>6.8603426074055296</c:v>
                </c:pt>
                <c:pt idx="82">
                  <c:v>6.8643957245099401</c:v>
                </c:pt>
                <c:pt idx="83">
                  <c:v>6.8677715593611897</c:v>
                </c:pt>
                <c:pt idx="84">
                  <c:v>6.8717805767761204</c:v>
                </c:pt>
                <c:pt idx="85">
                  <c:v>6.8763182687527298</c:v>
                </c:pt>
                <c:pt idx="86">
                  <c:v>6.8800677993893604</c:v>
                </c:pt>
                <c:pt idx="87">
                  <c:v>6.8830391744528701</c:v>
                </c:pt>
                <c:pt idx="88">
                  <c:v>6.8849591215526598</c:v>
                </c:pt>
                <c:pt idx="89">
                  <c:v>6.8888683761670997</c:v>
                </c:pt>
                <c:pt idx="90">
                  <c:v>6.8913681021393103</c:v>
                </c:pt>
                <c:pt idx="91">
                  <c:v>6.8915448912450596</c:v>
                </c:pt>
                <c:pt idx="92">
                  <c:v>6.89270835837711</c:v>
                </c:pt>
                <c:pt idx="93">
                  <c:v>6.8935582542695997</c:v>
                </c:pt>
                <c:pt idx="94">
                  <c:v>6.8951456953513501</c:v>
                </c:pt>
                <c:pt idx="95">
                  <c:v>6.8972510098113</c:v>
                </c:pt>
                <c:pt idx="96">
                  <c:v>6.8987761479616498</c:v>
                </c:pt>
                <c:pt idx="97">
                  <c:v>6.8997473499104602</c:v>
                </c:pt>
                <c:pt idx="98">
                  <c:v>6.8996334325422302</c:v>
                </c:pt>
                <c:pt idx="99">
                  <c:v>6.9007517509558403</c:v>
                </c:pt>
                <c:pt idx="100">
                  <c:v>6.9004376779457299</c:v>
                </c:pt>
                <c:pt idx="101">
                  <c:v>6.8996387166987097</c:v>
                </c:pt>
                <c:pt idx="102">
                  <c:v>6.8972816330201701</c:v>
                </c:pt>
                <c:pt idx="103">
                  <c:v>6.8942939474046803</c:v>
                </c:pt>
                <c:pt idx="104">
                  <c:v>6.8906066225837597</c:v>
                </c:pt>
                <c:pt idx="105">
                  <c:v>6.8852181876261804</c:v>
                </c:pt>
                <c:pt idx="106">
                  <c:v>6.8792050642121598</c:v>
                </c:pt>
                <c:pt idx="107">
                  <c:v>6.8730132332332099</c:v>
                </c:pt>
                <c:pt idx="108">
                  <c:v>6.8675645865887898</c:v>
                </c:pt>
                <c:pt idx="109">
                  <c:v>6.8625561563778996</c:v>
                </c:pt>
                <c:pt idx="110">
                  <c:v>6.8581449665059599</c:v>
                </c:pt>
                <c:pt idx="111">
                  <c:v>6.8523185938586701</c:v>
                </c:pt>
                <c:pt idx="112">
                  <c:v>6.8480271571548599</c:v>
                </c:pt>
                <c:pt idx="113">
                  <c:v>6.8459311940637404</c:v>
                </c:pt>
                <c:pt idx="114">
                  <c:v>6.8432432067748197</c:v>
                </c:pt>
                <c:pt idx="115">
                  <c:v>6.8404056549401098</c:v>
                </c:pt>
                <c:pt idx="116">
                  <c:v>6.8366870242535196</c:v>
                </c:pt>
                <c:pt idx="117">
                  <c:v>6.8323685209746197</c:v>
                </c:pt>
                <c:pt idx="118">
                  <c:v>6.8286160223763996</c:v>
                </c:pt>
                <c:pt idx="119">
                  <c:v>6.8252159830347203</c:v>
                </c:pt>
                <c:pt idx="120">
                  <c:v>6.8217891402961497</c:v>
                </c:pt>
                <c:pt idx="121">
                  <c:v>6.8190951587560997</c:v>
                </c:pt>
                <c:pt idx="122">
                  <c:v>6.8161645532577397</c:v>
                </c:pt>
                <c:pt idx="123">
                  <c:v>6.81143394793268</c:v>
                </c:pt>
                <c:pt idx="124">
                  <c:v>6.8035942956747704</c:v>
                </c:pt>
                <c:pt idx="125">
                  <c:v>6.7944636648523504</c:v>
                </c:pt>
                <c:pt idx="126">
                  <c:v>6.7831443641852198</c:v>
                </c:pt>
                <c:pt idx="127">
                  <c:v>6.7713678774502402</c:v>
                </c:pt>
                <c:pt idx="128">
                  <c:v>6.7567503340632502</c:v>
                </c:pt>
                <c:pt idx="129">
                  <c:v>6.7453113027429001</c:v>
                </c:pt>
                <c:pt idx="130">
                  <c:v>6.73599419726186</c:v>
                </c:pt>
                <c:pt idx="131">
                  <c:v>6.7270282004320796</c:v>
                </c:pt>
                <c:pt idx="132">
                  <c:v>6.7185894788593696</c:v>
                </c:pt>
                <c:pt idx="133">
                  <c:v>6.71121132196091</c:v>
                </c:pt>
                <c:pt idx="134">
                  <c:v>6.7035602377824999</c:v>
                </c:pt>
                <c:pt idx="135">
                  <c:v>6.6958135481975702</c:v>
                </c:pt>
                <c:pt idx="136">
                  <c:v>6.6891431152584797</c:v>
                </c:pt>
                <c:pt idx="137">
                  <c:v>6.6837089374020904</c:v>
                </c:pt>
                <c:pt idx="138">
                  <c:v>6.6783382377666101</c:v>
                </c:pt>
                <c:pt idx="139">
                  <c:v>6.6714820435354403</c:v>
                </c:pt>
                <c:pt idx="140">
                  <c:v>6.6647490826350904</c:v>
                </c:pt>
                <c:pt idx="141">
                  <c:v>6.6621279259969697</c:v>
                </c:pt>
                <c:pt idx="142">
                  <c:v>6.6594739725191099</c:v>
                </c:pt>
                <c:pt idx="143">
                  <c:v>6.6568554521080499</c:v>
                </c:pt>
                <c:pt idx="144">
                  <c:v>6.6546843998480396</c:v>
                </c:pt>
                <c:pt idx="145">
                  <c:v>6.6499905221025104</c:v>
                </c:pt>
                <c:pt idx="146">
                  <c:v>6.64711708393666</c:v>
                </c:pt>
                <c:pt idx="147">
                  <c:v>6.6444160009974498</c:v>
                </c:pt>
                <c:pt idx="148">
                  <c:v>6.6402522480836996</c:v>
                </c:pt>
                <c:pt idx="149">
                  <c:v>6.6357475955855696</c:v>
                </c:pt>
                <c:pt idx="150">
                  <c:v>6.63163370402222</c:v>
                </c:pt>
                <c:pt idx="151">
                  <c:v>6.6259483574647504</c:v>
                </c:pt>
                <c:pt idx="152">
                  <c:v>6.6184230367751402</c:v>
                </c:pt>
                <c:pt idx="153">
                  <c:v>6.6100476190839403</c:v>
                </c:pt>
                <c:pt idx="154">
                  <c:v>6.6035451894837998</c:v>
                </c:pt>
                <c:pt idx="155">
                  <c:v>6.5964017283058798</c:v>
                </c:pt>
                <c:pt idx="156">
                  <c:v>6.5893948454215003</c:v>
                </c:pt>
                <c:pt idx="157">
                  <c:v>6.58370419081111</c:v>
                </c:pt>
                <c:pt idx="158">
                  <c:v>6.5791990299125001</c:v>
                </c:pt>
                <c:pt idx="159">
                  <c:v>6.5752722607195802</c:v>
                </c:pt>
                <c:pt idx="160">
                  <c:v>6.5710320280635504</c:v>
                </c:pt>
                <c:pt idx="161">
                  <c:v>6.5684956920337401</c:v>
                </c:pt>
                <c:pt idx="162">
                  <c:v>6.5661781206725296</c:v>
                </c:pt>
                <c:pt idx="163">
                  <c:v>6.5643353864962704</c:v>
                </c:pt>
                <c:pt idx="164">
                  <c:v>6.5628680231765602</c:v>
                </c:pt>
                <c:pt idx="165">
                  <c:v>6.56183408994168</c:v>
                </c:pt>
                <c:pt idx="166">
                  <c:v>6.5609396167860297</c:v>
                </c:pt>
                <c:pt idx="167">
                  <c:v>6.5602604284483501</c:v>
                </c:pt>
                <c:pt idx="168">
                  <c:v>6.5605091846672599</c:v>
                </c:pt>
                <c:pt idx="169">
                  <c:v>6.5578361117062496</c:v>
                </c:pt>
                <c:pt idx="170">
                  <c:v>6.5578519112359404</c:v>
                </c:pt>
                <c:pt idx="171">
                  <c:v>6.5563582374880696</c:v>
                </c:pt>
                <c:pt idx="172">
                  <c:v>6.5552462024929499</c:v>
                </c:pt>
                <c:pt idx="173">
                  <c:v>6.5527784807372198</c:v>
                </c:pt>
                <c:pt idx="174">
                  <c:v>6.5513220927026898</c:v>
                </c:pt>
                <c:pt idx="175">
                  <c:v>6.5505936288621802</c:v>
                </c:pt>
                <c:pt idx="176">
                  <c:v>6.5492611029777601</c:v>
                </c:pt>
                <c:pt idx="177">
                  <c:v>6.5501876144274096</c:v>
                </c:pt>
                <c:pt idx="178">
                  <c:v>6.5508510304110903</c:v>
                </c:pt>
                <c:pt idx="179">
                  <c:v>6.5508142606717996</c:v>
                </c:pt>
                <c:pt idx="180">
                  <c:v>6.5499032930533003</c:v>
                </c:pt>
                <c:pt idx="181">
                  <c:v>6.54933736017135</c:v>
                </c:pt>
                <c:pt idx="182">
                  <c:v>6.5478728665897004</c:v>
                </c:pt>
                <c:pt idx="183">
                  <c:v>6.5452646274792396</c:v>
                </c:pt>
                <c:pt idx="184">
                  <c:v>6.5415555818951896</c:v>
                </c:pt>
                <c:pt idx="185">
                  <c:v>6.5402077495336499</c:v>
                </c:pt>
                <c:pt idx="186">
                  <c:v>6.5396292739922197</c:v>
                </c:pt>
                <c:pt idx="187">
                  <c:v>6.5388095881519703</c:v>
                </c:pt>
                <c:pt idx="188">
                  <c:v>6.5361511888269801</c:v>
                </c:pt>
                <c:pt idx="189">
                  <c:v>6.5325513878388604</c:v>
                </c:pt>
                <c:pt idx="190">
                  <c:v>6.5301118919952899</c:v>
                </c:pt>
                <c:pt idx="191">
                  <c:v>6.5278322060717002</c:v>
                </c:pt>
                <c:pt idx="192">
                  <c:v>6.5261218831177299</c:v>
                </c:pt>
                <c:pt idx="193">
                  <c:v>6.5236057655595898</c:v>
                </c:pt>
                <c:pt idx="194">
                  <c:v>6.5191900326183703</c:v>
                </c:pt>
                <c:pt idx="195">
                  <c:v>6.51422561006774</c:v>
                </c:pt>
                <c:pt idx="196">
                  <c:v>6.5090791356092801</c:v>
                </c:pt>
                <c:pt idx="197">
                  <c:v>6.5044728576895698</c:v>
                </c:pt>
                <c:pt idx="198">
                  <c:v>6.5021771594850604</c:v>
                </c:pt>
                <c:pt idx="199">
                  <c:v>6.5011988926508897</c:v>
                </c:pt>
                <c:pt idx="200">
                  <c:v>6.4995331789744402</c:v>
                </c:pt>
                <c:pt idx="201">
                  <c:v>6.4996000686065498</c:v>
                </c:pt>
                <c:pt idx="202">
                  <c:v>6.4979776972808798</c:v>
                </c:pt>
                <c:pt idx="203">
                  <c:v>6.4982805786328504</c:v>
                </c:pt>
                <c:pt idx="204">
                  <c:v>6.4967318087100203</c:v>
                </c:pt>
                <c:pt idx="205">
                  <c:v>6.4938577719999202</c:v>
                </c:pt>
                <c:pt idx="206">
                  <c:v>6.49127204714428</c:v>
                </c:pt>
                <c:pt idx="207">
                  <c:v>6.4885435947577497</c:v>
                </c:pt>
                <c:pt idx="208">
                  <c:v>6.4852495723512096</c:v>
                </c:pt>
                <c:pt idx="209">
                  <c:v>6.4820612419266004</c:v>
                </c:pt>
                <c:pt idx="210">
                  <c:v>6.4771661168190304</c:v>
                </c:pt>
                <c:pt idx="211">
                  <c:v>6.4717941777157497</c:v>
                </c:pt>
                <c:pt idx="212">
                  <c:v>6.46292574132461</c:v>
                </c:pt>
                <c:pt idx="213">
                  <c:v>6.4541915448570002</c:v>
                </c:pt>
                <c:pt idx="214">
                  <c:v>6.4487461935857402</c:v>
                </c:pt>
                <c:pt idx="215">
                  <c:v>6.4444676183598002</c:v>
                </c:pt>
                <c:pt idx="216">
                  <c:v>6.43941194257778</c:v>
                </c:pt>
                <c:pt idx="217">
                  <c:v>6.4360831288228804</c:v>
                </c:pt>
                <c:pt idx="218">
                  <c:v>6.4330768839568302</c:v>
                </c:pt>
                <c:pt idx="219">
                  <c:v>6.4309786185581901</c:v>
                </c:pt>
                <c:pt idx="220">
                  <c:v>6.4299362483534797</c:v>
                </c:pt>
                <c:pt idx="221">
                  <c:v>6.4278971999536996</c:v>
                </c:pt>
                <c:pt idx="222">
                  <c:v>6.4264729547454804</c:v>
                </c:pt>
                <c:pt idx="223">
                  <c:v>6.4258380341105497</c:v>
                </c:pt>
                <c:pt idx="224">
                  <c:v>6.4266073600589797</c:v>
                </c:pt>
                <c:pt idx="225">
                  <c:v>6.4286945026511404</c:v>
                </c:pt>
                <c:pt idx="226">
                  <c:v>6.43083172490139</c:v>
                </c:pt>
                <c:pt idx="227">
                  <c:v>6.4337012017529602</c:v>
                </c:pt>
                <c:pt idx="228">
                  <c:v>6.4349065914329504</c:v>
                </c:pt>
                <c:pt idx="229">
                  <c:v>6.43559568645348</c:v>
                </c:pt>
                <c:pt idx="230">
                  <c:v>6.4366110996224402</c:v>
                </c:pt>
                <c:pt idx="231">
                  <c:v>6.4389976452374702</c:v>
                </c:pt>
                <c:pt idx="232">
                  <c:v>6.4405760482763599</c:v>
                </c:pt>
                <c:pt idx="233">
                  <c:v>6.4413871264168101</c:v>
                </c:pt>
                <c:pt idx="234">
                  <c:v>6.4417925025590996</c:v>
                </c:pt>
                <c:pt idx="235">
                  <c:v>6.4435884098071501</c:v>
                </c:pt>
                <c:pt idx="236">
                  <c:v>6.4417242210731196</c:v>
                </c:pt>
                <c:pt idx="237">
                  <c:v>6.4405353180044704</c:v>
                </c:pt>
                <c:pt idx="238">
                  <c:v>6.4406560713877701</c:v>
                </c:pt>
                <c:pt idx="239">
                  <c:v>6.4411799476984601</c:v>
                </c:pt>
                <c:pt idx="240">
                  <c:v>6.4422926838889802</c:v>
                </c:pt>
                <c:pt idx="241">
                  <c:v>6.4439821680629503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7.3588593599250673"/>
          <c:min val="5.978140117367697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CLOSE_8316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  <c:pt idx="242">
                  <c:v>43509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3867</c:v>
                </c:pt>
                <c:pt idx="1">
                  <c:v>3892</c:v>
                </c:pt>
                <c:pt idx="2">
                  <c:v>3928</c:v>
                </c:pt>
                <c:pt idx="3">
                  <c:v>3949</c:v>
                </c:pt>
                <c:pt idx="4">
                  <c:v>3954</c:v>
                </c:pt>
                <c:pt idx="5">
                  <c:v>3965</c:v>
                </c:pt>
                <c:pt idx="6">
                  <c:v>3904</c:v>
                </c:pt>
                <c:pt idx="7">
                  <c:v>3902</c:v>
                </c:pt>
                <c:pt idx="8">
                  <c:v>3868</c:v>
                </c:pt>
                <c:pt idx="9">
                  <c:v>3884</c:v>
                </c:pt>
                <c:pt idx="10">
                  <c:v>3851</c:v>
                </c:pt>
                <c:pt idx="11">
                  <c:v>3886</c:v>
                </c:pt>
                <c:pt idx="12">
                  <c:v>3862</c:v>
                </c:pt>
                <c:pt idx="13">
                  <c:v>3871</c:v>
                </c:pt>
                <c:pt idx="14">
                  <c:v>3913</c:v>
                </c:pt>
                <c:pt idx="15">
                  <c:v>3913</c:v>
                </c:pt>
                <c:pt idx="16">
                  <c:v>3957</c:v>
                </c:pt>
                <c:pt idx="17">
                  <c:v>3950</c:v>
                </c:pt>
                <c:pt idx="18">
                  <c:v>3978</c:v>
                </c:pt>
                <c:pt idx="19">
                  <c:v>3958</c:v>
                </c:pt>
                <c:pt idx="20">
                  <c:v>3940</c:v>
                </c:pt>
                <c:pt idx="21">
                  <c:v>3968</c:v>
                </c:pt>
                <c:pt idx="22">
                  <c:v>3998</c:v>
                </c:pt>
                <c:pt idx="23">
                  <c:v>4024</c:v>
                </c:pt>
                <c:pt idx="24">
                  <c:v>4031</c:v>
                </c:pt>
                <c:pt idx="25">
                  <c:v>3967</c:v>
                </c:pt>
                <c:pt idx="26">
                  <c:v>3991</c:v>
                </c:pt>
                <c:pt idx="27">
                  <c:v>3979</c:v>
                </c:pt>
                <c:pt idx="28">
                  <c:v>4038</c:v>
                </c:pt>
                <c:pt idx="29">
                  <c:v>4065</c:v>
                </c:pt>
                <c:pt idx="30">
                  <c:v>4042</c:v>
                </c:pt>
                <c:pt idx="31">
                  <c:v>4028</c:v>
                </c:pt>
                <c:pt idx="32">
                  <c:v>4042</c:v>
                </c:pt>
                <c:pt idx="33">
                  <c:v>4060</c:v>
                </c:pt>
                <c:pt idx="34">
                  <c:v>4100</c:v>
                </c:pt>
                <c:pt idx="35">
                  <c:v>4104</c:v>
                </c:pt>
                <c:pt idx="36">
                  <c:v>4114</c:v>
                </c:pt>
                <c:pt idx="37">
                  <c:v>4135</c:v>
                </c:pt>
                <c:pt idx="38">
                  <c:v>4062</c:v>
                </c:pt>
                <c:pt idx="39">
                  <c:v>4056</c:v>
                </c:pt>
                <c:pt idx="40">
                  <c:v>3959</c:v>
                </c:pt>
                <c:pt idx="41">
                  <c:v>3974</c:v>
                </c:pt>
                <c:pt idx="42">
                  <c:v>4009</c:v>
                </c:pt>
                <c:pt idx="43">
                  <c:v>4015</c:v>
                </c:pt>
                <c:pt idx="44">
                  <c:v>3994</c:v>
                </c:pt>
                <c:pt idx="45">
                  <c:v>3988</c:v>
                </c:pt>
                <c:pt idx="46">
                  <c:v>3986</c:v>
                </c:pt>
                <c:pt idx="47">
                  <c:v>4002</c:v>
                </c:pt>
                <c:pt idx="48">
                  <c:v>4008</c:v>
                </c:pt>
                <c:pt idx="49">
                  <c:v>3989</c:v>
                </c:pt>
                <c:pt idx="50">
                  <c:v>4011</c:v>
                </c:pt>
                <c:pt idx="51">
                  <c:v>4018</c:v>
                </c:pt>
                <c:pt idx="52">
                  <c:v>4012</c:v>
                </c:pt>
                <c:pt idx="53">
                  <c:v>4002</c:v>
                </c:pt>
                <c:pt idx="54">
                  <c:v>3963</c:v>
                </c:pt>
                <c:pt idx="55">
                  <c:v>3969</c:v>
                </c:pt>
                <c:pt idx="56">
                  <c:v>3967</c:v>
                </c:pt>
                <c:pt idx="57">
                  <c:v>4015</c:v>
                </c:pt>
                <c:pt idx="58">
                  <c:v>3992</c:v>
                </c:pt>
                <c:pt idx="59">
                  <c:v>3987</c:v>
                </c:pt>
                <c:pt idx="60">
                  <c:v>3976</c:v>
                </c:pt>
                <c:pt idx="61">
                  <c:v>4024</c:v>
                </c:pt>
                <c:pt idx="62">
                  <c:v>4037</c:v>
                </c:pt>
                <c:pt idx="63">
                  <c:v>4018</c:v>
                </c:pt>
                <c:pt idx="64">
                  <c:v>4015</c:v>
                </c:pt>
                <c:pt idx="65">
                  <c:v>3960</c:v>
                </c:pt>
                <c:pt idx="66">
                  <c:v>3957</c:v>
                </c:pt>
                <c:pt idx="67">
                  <c:v>3939</c:v>
                </c:pt>
                <c:pt idx="68">
                  <c:v>3861</c:v>
                </c:pt>
                <c:pt idx="69">
                  <c:v>3880</c:v>
                </c:pt>
                <c:pt idx="70">
                  <c:v>3910</c:v>
                </c:pt>
                <c:pt idx="71">
                  <c:v>3921</c:v>
                </c:pt>
                <c:pt idx="72">
                  <c:v>3850</c:v>
                </c:pt>
                <c:pt idx="73">
                  <c:v>3837</c:v>
                </c:pt>
                <c:pt idx="74">
                  <c:v>3836</c:v>
                </c:pt>
                <c:pt idx="75">
                  <c:v>3781</c:v>
                </c:pt>
                <c:pt idx="76">
                  <c:v>3759</c:v>
                </c:pt>
                <c:pt idx="77">
                  <c:v>3742</c:v>
                </c:pt>
                <c:pt idx="78">
                  <c:v>3742</c:v>
                </c:pt>
                <c:pt idx="79">
                  <c:v>3761</c:v>
                </c:pt>
                <c:pt idx="80">
                  <c:v>3721</c:v>
                </c:pt>
                <c:pt idx="81">
                  <c:v>3651</c:v>
                </c:pt>
                <c:pt idx="82">
                  <c:v>3615</c:v>
                </c:pt>
                <c:pt idx="83">
                  <c:v>3614</c:v>
                </c:pt>
                <c:pt idx="84">
                  <c:v>3628</c:v>
                </c:pt>
                <c:pt idx="85">
                  <c:v>3617</c:v>
                </c:pt>
                <c:pt idx="86">
                  <c:v>3647</c:v>
                </c:pt>
                <c:pt idx="87">
                  <c:v>3668</c:v>
                </c:pt>
                <c:pt idx="88">
                  <c:v>3706</c:v>
                </c:pt>
                <c:pt idx="89">
                  <c:v>3724</c:v>
                </c:pt>
                <c:pt idx="90">
                  <c:v>3695</c:v>
                </c:pt>
                <c:pt idx="91">
                  <c:v>3733</c:v>
                </c:pt>
                <c:pt idx="92">
                  <c:v>3827</c:v>
                </c:pt>
                <c:pt idx="93">
                  <c:v>3803</c:v>
                </c:pt>
                <c:pt idx="94">
                  <c:v>3789</c:v>
                </c:pt>
                <c:pt idx="95">
                  <c:v>3801</c:v>
                </c:pt>
                <c:pt idx="96">
                  <c:v>3786</c:v>
                </c:pt>
                <c:pt idx="97">
                  <c:v>3781</c:v>
                </c:pt>
                <c:pt idx="98">
                  <c:v>3806</c:v>
                </c:pt>
                <c:pt idx="99">
                  <c:v>3771</c:v>
                </c:pt>
                <c:pt idx="100">
                  <c:v>3769</c:v>
                </c:pt>
                <c:pt idx="101">
                  <c:v>3772</c:v>
                </c:pt>
                <c:pt idx="102">
                  <c:v>3657</c:v>
                </c:pt>
                <c:pt idx="103">
                  <c:v>3538</c:v>
                </c:pt>
                <c:pt idx="104">
                  <c:v>3526</c:v>
                </c:pt>
                <c:pt idx="105">
                  <c:v>3511</c:v>
                </c:pt>
                <c:pt idx="106">
                  <c:v>3465</c:v>
                </c:pt>
                <c:pt idx="107">
                  <c:v>3478</c:v>
                </c:pt>
                <c:pt idx="108">
                  <c:v>3475</c:v>
                </c:pt>
                <c:pt idx="109">
                  <c:v>3484</c:v>
                </c:pt>
                <c:pt idx="110">
                  <c:v>3429</c:v>
                </c:pt>
                <c:pt idx="111">
                  <c:v>3427</c:v>
                </c:pt>
                <c:pt idx="112">
                  <c:v>3435</c:v>
                </c:pt>
                <c:pt idx="113">
                  <c:v>3422</c:v>
                </c:pt>
                <c:pt idx="114">
                  <c:v>3470</c:v>
                </c:pt>
                <c:pt idx="115">
                  <c:v>3458</c:v>
                </c:pt>
                <c:pt idx="116">
                  <c:v>3460</c:v>
                </c:pt>
                <c:pt idx="117">
                  <c:v>3495</c:v>
                </c:pt>
                <c:pt idx="118">
                  <c:v>3479</c:v>
                </c:pt>
                <c:pt idx="119">
                  <c:v>3450</c:v>
                </c:pt>
                <c:pt idx="120">
                  <c:v>3467</c:v>
                </c:pt>
                <c:pt idx="121">
                  <c:v>3512</c:v>
                </c:pt>
                <c:pt idx="122">
                  <c:v>3535</c:v>
                </c:pt>
                <c:pt idx="123">
                  <c:v>3625</c:v>
                </c:pt>
                <c:pt idx="124">
                  <c:v>3650</c:v>
                </c:pt>
                <c:pt idx="125">
                  <c:v>3671</c:v>
                </c:pt>
                <c:pt idx="126">
                  <c:v>3667</c:v>
                </c:pt>
                <c:pt idx="127">
                  <c:v>3685</c:v>
                </c:pt>
                <c:pt idx="128">
                  <c:v>3740</c:v>
                </c:pt>
                <c:pt idx="129">
                  <c:v>3820</c:v>
                </c:pt>
                <c:pt idx="130">
                  <c:v>3807</c:v>
                </c:pt>
                <c:pt idx="131">
                  <c:v>3844</c:v>
                </c:pt>
                <c:pt idx="132">
                  <c:v>3837</c:v>
                </c:pt>
                <c:pt idx="133">
                  <c:v>3843</c:v>
                </c:pt>
                <c:pt idx="134">
                  <c:v>3845</c:v>
                </c:pt>
                <c:pt idx="135">
                  <c:v>3838</c:v>
                </c:pt>
                <c:pt idx="136">
                  <c:v>3848</c:v>
                </c:pt>
                <c:pt idx="137">
                  <c:v>3844</c:v>
                </c:pt>
                <c:pt idx="138">
                  <c:v>3829</c:v>
                </c:pt>
                <c:pt idx="139">
                  <c:v>3784</c:v>
                </c:pt>
                <c:pt idx="140">
                  <c:v>3837</c:v>
                </c:pt>
                <c:pt idx="141">
                  <c:v>3824</c:v>
                </c:pt>
                <c:pt idx="142">
                  <c:v>3840</c:v>
                </c:pt>
                <c:pt idx="143">
                  <c:v>3828</c:v>
                </c:pt>
                <c:pt idx="144">
                  <c:v>3839</c:v>
                </c:pt>
                <c:pt idx="145">
                  <c:v>3830</c:v>
                </c:pt>
                <c:pt idx="146">
                  <c:v>3840</c:v>
                </c:pt>
                <c:pt idx="147">
                  <c:v>3843</c:v>
                </c:pt>
                <c:pt idx="148">
                  <c:v>3838</c:v>
                </c:pt>
                <c:pt idx="149">
                  <c:v>3824</c:v>
                </c:pt>
                <c:pt idx="150">
                  <c:v>3858</c:v>
                </c:pt>
                <c:pt idx="151">
                  <c:v>3843</c:v>
                </c:pt>
                <c:pt idx="152">
                  <c:v>3806</c:v>
                </c:pt>
                <c:pt idx="153">
                  <c:v>3804</c:v>
                </c:pt>
                <c:pt idx="154">
                  <c:v>3757</c:v>
                </c:pt>
                <c:pt idx="155">
                  <c:v>3752</c:v>
                </c:pt>
                <c:pt idx="156">
                  <c:v>3759</c:v>
                </c:pt>
                <c:pt idx="157">
                  <c:v>3754</c:v>
                </c:pt>
                <c:pt idx="158">
                  <c:v>3775</c:v>
                </c:pt>
                <c:pt idx="159">
                  <c:v>3800</c:v>
                </c:pt>
                <c:pt idx="160">
                  <c:v>3761</c:v>
                </c:pt>
                <c:pt idx="161">
                  <c:v>3766</c:v>
                </c:pt>
                <c:pt idx="162">
                  <c:v>3776</c:v>
                </c:pt>
                <c:pt idx="163">
                  <c:v>3771</c:v>
                </c:pt>
                <c:pt idx="164">
                  <c:v>3807</c:v>
                </c:pt>
                <c:pt idx="165">
                  <c:v>3827</c:v>
                </c:pt>
                <c:pt idx="166">
                  <c:v>3783</c:v>
                </c:pt>
                <c:pt idx="167">
                  <c:v>3792</c:v>
                </c:pt>
                <c:pt idx="168">
                  <c:v>3785</c:v>
                </c:pt>
                <c:pt idx="169">
                  <c:v>3800</c:v>
                </c:pt>
                <c:pt idx="170">
                  <c:v>3739</c:v>
                </c:pt>
                <c:pt idx="171">
                  <c:v>3740</c:v>
                </c:pt>
                <c:pt idx="172">
                  <c:v>3783</c:v>
                </c:pt>
                <c:pt idx="173">
                  <c:v>3834</c:v>
                </c:pt>
                <c:pt idx="174">
                  <c:v>3819</c:v>
                </c:pt>
                <c:pt idx="175">
                  <c:v>3866</c:v>
                </c:pt>
                <c:pt idx="176">
                  <c:v>3838</c:v>
                </c:pt>
                <c:pt idx="177">
                  <c:v>3815</c:v>
                </c:pt>
                <c:pt idx="178">
                  <c:v>3820</c:v>
                </c:pt>
                <c:pt idx="179">
                  <c:v>3847</c:v>
                </c:pt>
                <c:pt idx="180">
                  <c:v>3849</c:v>
                </c:pt>
                <c:pt idx="181">
                  <c:v>3864</c:v>
                </c:pt>
                <c:pt idx="182">
                  <c:v>3830</c:v>
                </c:pt>
                <c:pt idx="183">
                  <c:v>3811</c:v>
                </c:pt>
                <c:pt idx="184">
                  <c:v>3833</c:v>
                </c:pt>
                <c:pt idx="185">
                  <c:v>3815</c:v>
                </c:pt>
                <c:pt idx="186">
                  <c:v>3842</c:v>
                </c:pt>
                <c:pt idx="187">
                  <c:v>3880</c:v>
                </c:pt>
                <c:pt idx="188">
                  <c:v>3898</c:v>
                </c:pt>
                <c:pt idx="189">
                  <c:v>3967</c:v>
                </c:pt>
                <c:pt idx="190">
                  <c:v>4020</c:v>
                </c:pt>
                <c:pt idx="191">
                  <c:v>4021</c:v>
                </c:pt>
                <c:pt idx="192">
                  <c:v>4030</c:v>
                </c:pt>
                <c:pt idx="193">
                  <c:v>4007</c:v>
                </c:pt>
                <c:pt idx="194">
                  <c:v>4054</c:v>
                </c:pt>
                <c:pt idx="195">
                  <c:v>4061</c:v>
                </c:pt>
                <c:pt idx="196">
                  <c:v>4061</c:v>
                </c:pt>
                <c:pt idx="197">
                  <c:v>4078</c:v>
                </c:pt>
                <c:pt idx="198">
                  <c:v>4053</c:v>
                </c:pt>
                <c:pt idx="199">
                  <c:v>3989</c:v>
                </c:pt>
                <c:pt idx="200">
                  <c:v>3996</c:v>
                </c:pt>
                <c:pt idx="201">
                  <c:v>3923</c:v>
                </c:pt>
                <c:pt idx="202">
                  <c:v>3893</c:v>
                </c:pt>
                <c:pt idx="203">
                  <c:v>3955</c:v>
                </c:pt>
                <c:pt idx="204">
                  <c:v>3987</c:v>
                </c:pt>
                <c:pt idx="205">
                  <c:v>4004</c:v>
                </c:pt>
                <c:pt idx="206">
                  <c:v>4044</c:v>
                </c:pt>
                <c:pt idx="207">
                  <c:v>4020</c:v>
                </c:pt>
                <c:pt idx="208">
                  <c:v>4021</c:v>
                </c:pt>
                <c:pt idx="209">
                  <c:v>3996</c:v>
                </c:pt>
                <c:pt idx="210">
                  <c:v>3937</c:v>
                </c:pt>
                <c:pt idx="211">
                  <c:v>3876</c:v>
                </c:pt>
                <c:pt idx="212">
                  <c:v>3885</c:v>
                </c:pt>
                <c:pt idx="213">
                  <c:v>3910</c:v>
                </c:pt>
                <c:pt idx="214">
                  <c:v>4005</c:v>
                </c:pt>
                <c:pt idx="215">
                  <c:v>3915</c:v>
                </c:pt>
                <c:pt idx="216">
                  <c:v>4015</c:v>
                </c:pt>
                <c:pt idx="217">
                  <c:v>4042</c:v>
                </c:pt>
                <c:pt idx="218">
                  <c:v>4028</c:v>
                </c:pt>
                <c:pt idx="219">
                  <c:v>3988</c:v>
                </c:pt>
                <c:pt idx="220">
                  <c:v>3968</c:v>
                </c:pt>
                <c:pt idx="221">
                  <c:v>3920</c:v>
                </c:pt>
                <c:pt idx="222">
                  <c:v>3895</c:v>
                </c:pt>
                <c:pt idx="223">
                  <c:v>3906</c:v>
                </c:pt>
                <c:pt idx="224">
                  <c:v>3855</c:v>
                </c:pt>
                <c:pt idx="225">
                  <c:v>3830</c:v>
                </c:pt>
                <c:pt idx="226">
                  <c:v>3891</c:v>
                </c:pt>
                <c:pt idx="227">
                  <c:v>3961</c:v>
                </c:pt>
                <c:pt idx="228">
                  <c:v>3978</c:v>
                </c:pt>
                <c:pt idx="229">
                  <c:v>3975</c:v>
                </c:pt>
                <c:pt idx="230">
                  <c:v>3971</c:v>
                </c:pt>
                <c:pt idx="231">
                  <c:v>3942</c:v>
                </c:pt>
                <c:pt idx="232">
                  <c:v>3965</c:v>
                </c:pt>
                <c:pt idx="233">
                  <c:v>3974</c:v>
                </c:pt>
                <c:pt idx="234">
                  <c:v>3995</c:v>
                </c:pt>
                <c:pt idx="235">
                  <c:v>4002</c:v>
                </c:pt>
                <c:pt idx="236">
                  <c:v>4033</c:v>
                </c:pt>
                <c:pt idx="237">
                  <c:v>4041</c:v>
                </c:pt>
                <c:pt idx="238">
                  <c:v>4048</c:v>
                </c:pt>
                <c:pt idx="239">
                  <c:v>4035</c:v>
                </c:pt>
                <c:pt idx="240">
                  <c:v>3937</c:v>
                </c:pt>
                <c:pt idx="241">
                  <c:v>3970</c:v>
                </c:pt>
                <c:pt idx="242">
                  <c:v>3981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CLOSE_8385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43875</c:v>
                </c:pt>
                <c:pt idx="1">
                  <c:v>43874</c:v>
                </c:pt>
                <c:pt idx="2">
                  <c:v>43873</c:v>
                </c:pt>
                <c:pt idx="3">
                  <c:v>43871</c:v>
                </c:pt>
                <c:pt idx="4">
                  <c:v>43868</c:v>
                </c:pt>
                <c:pt idx="5">
                  <c:v>43867</c:v>
                </c:pt>
                <c:pt idx="6">
                  <c:v>43866</c:v>
                </c:pt>
                <c:pt idx="7">
                  <c:v>43865</c:v>
                </c:pt>
                <c:pt idx="8">
                  <c:v>43864</c:v>
                </c:pt>
                <c:pt idx="9">
                  <c:v>43861</c:v>
                </c:pt>
                <c:pt idx="10">
                  <c:v>43860</c:v>
                </c:pt>
                <c:pt idx="11">
                  <c:v>43859</c:v>
                </c:pt>
                <c:pt idx="12">
                  <c:v>43858</c:v>
                </c:pt>
                <c:pt idx="13">
                  <c:v>43857</c:v>
                </c:pt>
                <c:pt idx="14">
                  <c:v>43854</c:v>
                </c:pt>
                <c:pt idx="15">
                  <c:v>43853</c:v>
                </c:pt>
                <c:pt idx="16">
                  <c:v>43852</c:v>
                </c:pt>
                <c:pt idx="17">
                  <c:v>43851</c:v>
                </c:pt>
                <c:pt idx="18">
                  <c:v>43850</c:v>
                </c:pt>
                <c:pt idx="19">
                  <c:v>43847</c:v>
                </c:pt>
                <c:pt idx="20">
                  <c:v>43846</c:v>
                </c:pt>
                <c:pt idx="21">
                  <c:v>43845</c:v>
                </c:pt>
                <c:pt idx="22">
                  <c:v>43844</c:v>
                </c:pt>
                <c:pt idx="23">
                  <c:v>43840</c:v>
                </c:pt>
                <c:pt idx="24">
                  <c:v>43839</c:v>
                </c:pt>
                <c:pt idx="25">
                  <c:v>43838</c:v>
                </c:pt>
                <c:pt idx="26">
                  <c:v>43837</c:v>
                </c:pt>
                <c:pt idx="27">
                  <c:v>43836</c:v>
                </c:pt>
                <c:pt idx="28">
                  <c:v>43829</c:v>
                </c:pt>
                <c:pt idx="29">
                  <c:v>43826</c:v>
                </c:pt>
                <c:pt idx="30">
                  <c:v>43825</c:v>
                </c:pt>
                <c:pt idx="31">
                  <c:v>43824</c:v>
                </c:pt>
                <c:pt idx="32">
                  <c:v>43823</c:v>
                </c:pt>
                <c:pt idx="33">
                  <c:v>43822</c:v>
                </c:pt>
                <c:pt idx="34">
                  <c:v>43819</c:v>
                </c:pt>
                <c:pt idx="35">
                  <c:v>43818</c:v>
                </c:pt>
                <c:pt idx="36">
                  <c:v>43817</c:v>
                </c:pt>
                <c:pt idx="37">
                  <c:v>43816</c:v>
                </c:pt>
                <c:pt idx="38">
                  <c:v>43815</c:v>
                </c:pt>
                <c:pt idx="39">
                  <c:v>43812</c:v>
                </c:pt>
                <c:pt idx="40">
                  <c:v>43811</c:v>
                </c:pt>
                <c:pt idx="41">
                  <c:v>43810</c:v>
                </c:pt>
                <c:pt idx="42">
                  <c:v>43809</c:v>
                </c:pt>
                <c:pt idx="43">
                  <c:v>43808</c:v>
                </c:pt>
                <c:pt idx="44">
                  <c:v>43805</c:v>
                </c:pt>
                <c:pt idx="45">
                  <c:v>43804</c:v>
                </c:pt>
                <c:pt idx="46">
                  <c:v>43803</c:v>
                </c:pt>
                <c:pt idx="47">
                  <c:v>43802</c:v>
                </c:pt>
                <c:pt idx="48">
                  <c:v>43801</c:v>
                </c:pt>
                <c:pt idx="49">
                  <c:v>43798</c:v>
                </c:pt>
                <c:pt idx="50">
                  <c:v>43797</c:v>
                </c:pt>
                <c:pt idx="51">
                  <c:v>43796</c:v>
                </c:pt>
                <c:pt idx="52">
                  <c:v>43795</c:v>
                </c:pt>
                <c:pt idx="53">
                  <c:v>43794</c:v>
                </c:pt>
                <c:pt idx="54">
                  <c:v>43791</c:v>
                </c:pt>
                <c:pt idx="55">
                  <c:v>43790</c:v>
                </c:pt>
                <c:pt idx="56">
                  <c:v>43789</c:v>
                </c:pt>
                <c:pt idx="57">
                  <c:v>43788</c:v>
                </c:pt>
                <c:pt idx="58">
                  <c:v>43787</c:v>
                </c:pt>
                <c:pt idx="59">
                  <c:v>43784</c:v>
                </c:pt>
                <c:pt idx="60">
                  <c:v>43783</c:v>
                </c:pt>
                <c:pt idx="61">
                  <c:v>43782</c:v>
                </c:pt>
                <c:pt idx="62">
                  <c:v>43781</c:v>
                </c:pt>
                <c:pt idx="63">
                  <c:v>43780</c:v>
                </c:pt>
                <c:pt idx="64">
                  <c:v>43777</c:v>
                </c:pt>
                <c:pt idx="65">
                  <c:v>43776</c:v>
                </c:pt>
                <c:pt idx="66">
                  <c:v>43775</c:v>
                </c:pt>
                <c:pt idx="67">
                  <c:v>43774</c:v>
                </c:pt>
                <c:pt idx="68">
                  <c:v>43770</c:v>
                </c:pt>
                <c:pt idx="69">
                  <c:v>43769</c:v>
                </c:pt>
                <c:pt idx="70">
                  <c:v>43768</c:v>
                </c:pt>
                <c:pt idx="71">
                  <c:v>43767</c:v>
                </c:pt>
                <c:pt idx="72">
                  <c:v>43766</c:v>
                </c:pt>
                <c:pt idx="73">
                  <c:v>43763</c:v>
                </c:pt>
                <c:pt idx="74">
                  <c:v>43762</c:v>
                </c:pt>
                <c:pt idx="75">
                  <c:v>43761</c:v>
                </c:pt>
                <c:pt idx="76">
                  <c:v>43759</c:v>
                </c:pt>
                <c:pt idx="77">
                  <c:v>43756</c:v>
                </c:pt>
                <c:pt idx="78">
                  <c:v>43755</c:v>
                </c:pt>
                <c:pt idx="79">
                  <c:v>43754</c:v>
                </c:pt>
                <c:pt idx="80">
                  <c:v>43753</c:v>
                </c:pt>
                <c:pt idx="81">
                  <c:v>43749</c:v>
                </c:pt>
                <c:pt idx="82">
                  <c:v>43748</c:v>
                </c:pt>
                <c:pt idx="83">
                  <c:v>43747</c:v>
                </c:pt>
                <c:pt idx="84">
                  <c:v>43746</c:v>
                </c:pt>
                <c:pt idx="85">
                  <c:v>43745</c:v>
                </c:pt>
                <c:pt idx="86">
                  <c:v>43742</c:v>
                </c:pt>
                <c:pt idx="87">
                  <c:v>43741</c:v>
                </c:pt>
                <c:pt idx="88">
                  <c:v>43740</c:v>
                </c:pt>
                <c:pt idx="89">
                  <c:v>43739</c:v>
                </c:pt>
                <c:pt idx="90">
                  <c:v>43738</c:v>
                </c:pt>
                <c:pt idx="91">
                  <c:v>43735</c:v>
                </c:pt>
                <c:pt idx="92">
                  <c:v>43734</c:v>
                </c:pt>
                <c:pt idx="93">
                  <c:v>43733</c:v>
                </c:pt>
                <c:pt idx="94">
                  <c:v>43732</c:v>
                </c:pt>
                <c:pt idx="95">
                  <c:v>43728</c:v>
                </c:pt>
                <c:pt idx="96">
                  <c:v>43727</c:v>
                </c:pt>
                <c:pt idx="97">
                  <c:v>43726</c:v>
                </c:pt>
                <c:pt idx="98">
                  <c:v>43725</c:v>
                </c:pt>
                <c:pt idx="99">
                  <c:v>43721</c:v>
                </c:pt>
                <c:pt idx="100">
                  <c:v>43720</c:v>
                </c:pt>
                <c:pt idx="101">
                  <c:v>43719</c:v>
                </c:pt>
                <c:pt idx="102">
                  <c:v>43718</c:v>
                </c:pt>
                <c:pt idx="103">
                  <c:v>43717</c:v>
                </c:pt>
                <c:pt idx="104">
                  <c:v>43714</c:v>
                </c:pt>
                <c:pt idx="105">
                  <c:v>43713</c:v>
                </c:pt>
                <c:pt idx="106">
                  <c:v>43712</c:v>
                </c:pt>
                <c:pt idx="107">
                  <c:v>43711</c:v>
                </c:pt>
                <c:pt idx="108">
                  <c:v>43710</c:v>
                </c:pt>
                <c:pt idx="109">
                  <c:v>43707</c:v>
                </c:pt>
                <c:pt idx="110">
                  <c:v>43706</c:v>
                </c:pt>
                <c:pt idx="111">
                  <c:v>43705</c:v>
                </c:pt>
                <c:pt idx="112">
                  <c:v>43704</c:v>
                </c:pt>
                <c:pt idx="113">
                  <c:v>43703</c:v>
                </c:pt>
                <c:pt idx="114">
                  <c:v>43700</c:v>
                </c:pt>
                <c:pt idx="115">
                  <c:v>43699</c:v>
                </c:pt>
                <c:pt idx="116">
                  <c:v>43698</c:v>
                </c:pt>
                <c:pt idx="117">
                  <c:v>43697</c:v>
                </c:pt>
                <c:pt idx="118">
                  <c:v>43696</c:v>
                </c:pt>
                <c:pt idx="119">
                  <c:v>43693</c:v>
                </c:pt>
                <c:pt idx="120">
                  <c:v>43692</c:v>
                </c:pt>
                <c:pt idx="121">
                  <c:v>43691</c:v>
                </c:pt>
                <c:pt idx="122">
                  <c:v>43690</c:v>
                </c:pt>
                <c:pt idx="123">
                  <c:v>43686</c:v>
                </c:pt>
                <c:pt idx="124">
                  <c:v>43685</c:v>
                </c:pt>
                <c:pt idx="125">
                  <c:v>43684</c:v>
                </c:pt>
                <c:pt idx="126">
                  <c:v>43683</c:v>
                </c:pt>
                <c:pt idx="127">
                  <c:v>43682</c:v>
                </c:pt>
                <c:pt idx="128">
                  <c:v>43679</c:v>
                </c:pt>
                <c:pt idx="129">
                  <c:v>43678</c:v>
                </c:pt>
                <c:pt idx="130">
                  <c:v>43677</c:v>
                </c:pt>
                <c:pt idx="131">
                  <c:v>43676</c:v>
                </c:pt>
                <c:pt idx="132">
                  <c:v>43675</c:v>
                </c:pt>
                <c:pt idx="133">
                  <c:v>43672</c:v>
                </c:pt>
                <c:pt idx="134">
                  <c:v>43671</c:v>
                </c:pt>
                <c:pt idx="135">
                  <c:v>43670</c:v>
                </c:pt>
                <c:pt idx="136">
                  <c:v>43669</c:v>
                </c:pt>
                <c:pt idx="137">
                  <c:v>43668</c:v>
                </c:pt>
                <c:pt idx="138">
                  <c:v>43665</c:v>
                </c:pt>
                <c:pt idx="139">
                  <c:v>43664</c:v>
                </c:pt>
                <c:pt idx="140">
                  <c:v>43663</c:v>
                </c:pt>
                <c:pt idx="141">
                  <c:v>43662</c:v>
                </c:pt>
                <c:pt idx="142">
                  <c:v>43658</c:v>
                </c:pt>
                <c:pt idx="143">
                  <c:v>43657</c:v>
                </c:pt>
                <c:pt idx="144">
                  <c:v>43656</c:v>
                </c:pt>
                <c:pt idx="145">
                  <c:v>43655</c:v>
                </c:pt>
                <c:pt idx="146">
                  <c:v>43654</c:v>
                </c:pt>
                <c:pt idx="147">
                  <c:v>43651</c:v>
                </c:pt>
                <c:pt idx="148">
                  <c:v>43650</c:v>
                </c:pt>
                <c:pt idx="149">
                  <c:v>43649</c:v>
                </c:pt>
                <c:pt idx="150">
                  <c:v>43648</c:v>
                </c:pt>
                <c:pt idx="151">
                  <c:v>43647</c:v>
                </c:pt>
                <c:pt idx="152">
                  <c:v>43644</c:v>
                </c:pt>
                <c:pt idx="153">
                  <c:v>43643</c:v>
                </c:pt>
                <c:pt idx="154">
                  <c:v>43642</c:v>
                </c:pt>
                <c:pt idx="155">
                  <c:v>43641</c:v>
                </c:pt>
                <c:pt idx="156">
                  <c:v>43640</c:v>
                </c:pt>
                <c:pt idx="157">
                  <c:v>43637</c:v>
                </c:pt>
                <c:pt idx="158">
                  <c:v>43636</c:v>
                </c:pt>
                <c:pt idx="159">
                  <c:v>43635</c:v>
                </c:pt>
                <c:pt idx="160">
                  <c:v>43634</c:v>
                </c:pt>
                <c:pt idx="161">
                  <c:v>43633</c:v>
                </c:pt>
                <c:pt idx="162">
                  <c:v>43630</c:v>
                </c:pt>
                <c:pt idx="163">
                  <c:v>43629</c:v>
                </c:pt>
                <c:pt idx="164">
                  <c:v>43628</c:v>
                </c:pt>
                <c:pt idx="165">
                  <c:v>43627</c:v>
                </c:pt>
                <c:pt idx="166">
                  <c:v>43626</c:v>
                </c:pt>
                <c:pt idx="167">
                  <c:v>43623</c:v>
                </c:pt>
                <c:pt idx="168">
                  <c:v>43622</c:v>
                </c:pt>
                <c:pt idx="169">
                  <c:v>43621</c:v>
                </c:pt>
                <c:pt idx="170">
                  <c:v>43620</c:v>
                </c:pt>
                <c:pt idx="171">
                  <c:v>43619</c:v>
                </c:pt>
                <c:pt idx="172">
                  <c:v>43616</c:v>
                </c:pt>
                <c:pt idx="173">
                  <c:v>43615</c:v>
                </c:pt>
                <c:pt idx="174">
                  <c:v>43614</c:v>
                </c:pt>
                <c:pt idx="175">
                  <c:v>43613</c:v>
                </c:pt>
                <c:pt idx="176">
                  <c:v>43612</c:v>
                </c:pt>
                <c:pt idx="177">
                  <c:v>43609</c:v>
                </c:pt>
                <c:pt idx="178">
                  <c:v>43608</c:v>
                </c:pt>
                <c:pt idx="179">
                  <c:v>43607</c:v>
                </c:pt>
                <c:pt idx="180">
                  <c:v>43606</c:v>
                </c:pt>
                <c:pt idx="181">
                  <c:v>43605</c:v>
                </c:pt>
                <c:pt idx="182">
                  <c:v>43602</c:v>
                </c:pt>
                <c:pt idx="183">
                  <c:v>43601</c:v>
                </c:pt>
                <c:pt idx="184">
                  <c:v>43600</c:v>
                </c:pt>
                <c:pt idx="185">
                  <c:v>43599</c:v>
                </c:pt>
                <c:pt idx="186">
                  <c:v>43598</c:v>
                </c:pt>
                <c:pt idx="187">
                  <c:v>43595</c:v>
                </c:pt>
                <c:pt idx="188">
                  <c:v>43594</c:v>
                </c:pt>
                <c:pt idx="189">
                  <c:v>43593</c:v>
                </c:pt>
                <c:pt idx="190">
                  <c:v>43592</c:v>
                </c:pt>
                <c:pt idx="191">
                  <c:v>43581</c:v>
                </c:pt>
                <c:pt idx="192">
                  <c:v>43580</c:v>
                </c:pt>
                <c:pt idx="193">
                  <c:v>43579</c:v>
                </c:pt>
                <c:pt idx="194">
                  <c:v>43578</c:v>
                </c:pt>
                <c:pt idx="195">
                  <c:v>43577</c:v>
                </c:pt>
                <c:pt idx="196">
                  <c:v>43574</c:v>
                </c:pt>
                <c:pt idx="197">
                  <c:v>43573</c:v>
                </c:pt>
                <c:pt idx="198">
                  <c:v>43572</c:v>
                </c:pt>
                <c:pt idx="199">
                  <c:v>43571</c:v>
                </c:pt>
                <c:pt idx="200">
                  <c:v>43570</c:v>
                </c:pt>
                <c:pt idx="201">
                  <c:v>43567</c:v>
                </c:pt>
                <c:pt idx="202">
                  <c:v>43566</c:v>
                </c:pt>
                <c:pt idx="203">
                  <c:v>43565</c:v>
                </c:pt>
                <c:pt idx="204">
                  <c:v>43564</c:v>
                </c:pt>
                <c:pt idx="205">
                  <c:v>43563</c:v>
                </c:pt>
                <c:pt idx="206">
                  <c:v>43560</c:v>
                </c:pt>
                <c:pt idx="207">
                  <c:v>43559</c:v>
                </c:pt>
                <c:pt idx="208">
                  <c:v>43558</c:v>
                </c:pt>
                <c:pt idx="209">
                  <c:v>43557</c:v>
                </c:pt>
                <c:pt idx="210">
                  <c:v>43556</c:v>
                </c:pt>
                <c:pt idx="211">
                  <c:v>43553</c:v>
                </c:pt>
                <c:pt idx="212">
                  <c:v>43552</c:v>
                </c:pt>
                <c:pt idx="213">
                  <c:v>43551</c:v>
                </c:pt>
                <c:pt idx="214">
                  <c:v>43550</c:v>
                </c:pt>
                <c:pt idx="215">
                  <c:v>43549</c:v>
                </c:pt>
                <c:pt idx="216">
                  <c:v>43546</c:v>
                </c:pt>
                <c:pt idx="217">
                  <c:v>43544</c:v>
                </c:pt>
                <c:pt idx="218">
                  <c:v>43543</c:v>
                </c:pt>
                <c:pt idx="219">
                  <c:v>43542</c:v>
                </c:pt>
                <c:pt idx="220">
                  <c:v>43539</c:v>
                </c:pt>
                <c:pt idx="221">
                  <c:v>43538</c:v>
                </c:pt>
                <c:pt idx="222">
                  <c:v>43537</c:v>
                </c:pt>
                <c:pt idx="223">
                  <c:v>43536</c:v>
                </c:pt>
                <c:pt idx="224">
                  <c:v>43535</c:v>
                </c:pt>
                <c:pt idx="225">
                  <c:v>43532</c:v>
                </c:pt>
                <c:pt idx="226">
                  <c:v>43531</c:v>
                </c:pt>
                <c:pt idx="227">
                  <c:v>43530</c:v>
                </c:pt>
                <c:pt idx="228">
                  <c:v>43529</c:v>
                </c:pt>
                <c:pt idx="229">
                  <c:v>43528</c:v>
                </c:pt>
                <c:pt idx="230">
                  <c:v>43525</c:v>
                </c:pt>
                <c:pt idx="231">
                  <c:v>43524</c:v>
                </c:pt>
                <c:pt idx="232">
                  <c:v>43523</c:v>
                </c:pt>
                <c:pt idx="233">
                  <c:v>43522</c:v>
                </c:pt>
                <c:pt idx="234">
                  <c:v>43521</c:v>
                </c:pt>
                <c:pt idx="235">
                  <c:v>43518</c:v>
                </c:pt>
                <c:pt idx="236">
                  <c:v>43517</c:v>
                </c:pt>
                <c:pt idx="237">
                  <c:v>43516</c:v>
                </c:pt>
                <c:pt idx="238">
                  <c:v>43515</c:v>
                </c:pt>
                <c:pt idx="239">
                  <c:v>43514</c:v>
                </c:pt>
                <c:pt idx="240">
                  <c:v>43511</c:v>
                </c:pt>
                <c:pt idx="241">
                  <c:v>43510</c:v>
                </c:pt>
                <c:pt idx="242">
                  <c:v>43509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3690.5124378109454</c:v>
                </c:pt>
                <c:pt idx="1">
                  <c:v>3697.1144278606967</c:v>
                </c:pt>
                <c:pt idx="2">
                  <c:v>3749.9303482587065</c:v>
                </c:pt>
                <c:pt idx="3">
                  <c:v>3789.5422885572139</c:v>
                </c:pt>
                <c:pt idx="4">
                  <c:v>3802.7462686567164</c:v>
                </c:pt>
                <c:pt idx="5">
                  <c:v>3895.1741293532336</c:v>
                </c:pt>
                <c:pt idx="6">
                  <c:v>3829.1542288557216</c:v>
                </c:pt>
                <c:pt idx="7">
                  <c:v>3789.5422885572139</c:v>
                </c:pt>
                <c:pt idx="8">
                  <c:v>3723.5223880597014</c:v>
                </c:pt>
                <c:pt idx="9">
                  <c:v>3769.7363184079604</c:v>
                </c:pt>
                <c:pt idx="10">
                  <c:v>3716.9203980099501</c:v>
                </c:pt>
                <c:pt idx="11">
                  <c:v>3743.3283582089553</c:v>
                </c:pt>
                <c:pt idx="12">
                  <c:v>3697.1144278606967</c:v>
                </c:pt>
                <c:pt idx="13">
                  <c:v>3710.3184079601992</c:v>
                </c:pt>
                <c:pt idx="14">
                  <c:v>3782.9402985074626</c:v>
                </c:pt>
                <c:pt idx="15">
                  <c:v>3815.950248756219</c:v>
                </c:pt>
                <c:pt idx="16">
                  <c:v>3875.3681592039802</c:v>
                </c:pt>
                <c:pt idx="17">
                  <c:v>3901.7761194029849</c:v>
                </c:pt>
                <c:pt idx="18">
                  <c:v>3908.3781094527362</c:v>
                </c:pt>
                <c:pt idx="19">
                  <c:v>3908.3781094527362</c:v>
                </c:pt>
                <c:pt idx="20">
                  <c:v>3895.1741293532336</c:v>
                </c:pt>
                <c:pt idx="21">
                  <c:v>3941.3880597014927</c:v>
                </c:pt>
                <c:pt idx="22">
                  <c:v>3941.3880597014927</c:v>
                </c:pt>
                <c:pt idx="23">
                  <c:v>4007.4079601990052</c:v>
                </c:pt>
                <c:pt idx="24">
                  <c:v>4040.4179104477612</c:v>
                </c:pt>
                <c:pt idx="25">
                  <c:v>3934.7860696517414</c:v>
                </c:pt>
                <c:pt idx="26">
                  <c:v>4040.4179104477612</c:v>
                </c:pt>
                <c:pt idx="27">
                  <c:v>4000.8059701492539</c:v>
                </c:pt>
                <c:pt idx="28">
                  <c:v>4093.2338308457711</c:v>
                </c:pt>
                <c:pt idx="29">
                  <c:v>4139.4477611940301</c:v>
                </c:pt>
                <c:pt idx="30">
                  <c:v>4047.0199004975125</c:v>
                </c:pt>
                <c:pt idx="31">
                  <c:v>3987.6019900497513</c:v>
                </c:pt>
                <c:pt idx="32">
                  <c:v>4020.6119402985073</c:v>
                </c:pt>
                <c:pt idx="33">
                  <c:v>4040.4179104477612</c:v>
                </c:pt>
                <c:pt idx="34">
                  <c:v>4053.6218905472638</c:v>
                </c:pt>
                <c:pt idx="35">
                  <c:v>4073.4278606965177</c:v>
                </c:pt>
                <c:pt idx="36">
                  <c:v>4099.8358208955224</c:v>
                </c:pt>
                <c:pt idx="37">
                  <c:v>4119.6417910447763</c:v>
                </c:pt>
                <c:pt idx="38">
                  <c:v>4093.2338308457711</c:v>
                </c:pt>
                <c:pt idx="39">
                  <c:v>4139.4477611940301</c:v>
                </c:pt>
                <c:pt idx="40">
                  <c:v>4027.2139303482586</c:v>
                </c:pt>
                <c:pt idx="41">
                  <c:v>4073.4278606965177</c:v>
                </c:pt>
                <c:pt idx="42">
                  <c:v>4086.6318407960198</c:v>
                </c:pt>
                <c:pt idx="43">
                  <c:v>4106.4378109452737</c:v>
                </c:pt>
                <c:pt idx="44">
                  <c:v>4060.2238805970151</c:v>
                </c:pt>
                <c:pt idx="45">
                  <c:v>4000.8059701492539</c:v>
                </c:pt>
                <c:pt idx="46">
                  <c:v>3947.990049751244</c:v>
                </c:pt>
                <c:pt idx="47">
                  <c:v>3941.3880597014927</c:v>
                </c:pt>
                <c:pt idx="48">
                  <c:v>4014.0099502487565</c:v>
                </c:pt>
                <c:pt idx="49">
                  <c:v>3961.1940298507461</c:v>
                </c:pt>
                <c:pt idx="50">
                  <c:v>3954.5920398009948</c:v>
                </c:pt>
                <c:pt idx="51">
                  <c:v>3961.1940298507461</c:v>
                </c:pt>
                <c:pt idx="52">
                  <c:v>3908.3781094527362</c:v>
                </c:pt>
                <c:pt idx="53">
                  <c:v>3967.7960199004974</c:v>
                </c:pt>
                <c:pt idx="54">
                  <c:v>3908.3781094527362</c:v>
                </c:pt>
                <c:pt idx="55">
                  <c:v>3934.7860696517414</c:v>
                </c:pt>
                <c:pt idx="56">
                  <c:v>3908.3781094527362</c:v>
                </c:pt>
                <c:pt idx="57">
                  <c:v>3961.1940298507461</c:v>
                </c:pt>
                <c:pt idx="58">
                  <c:v>4014.0099502487565</c:v>
                </c:pt>
                <c:pt idx="59">
                  <c:v>4020.6119402985073</c:v>
                </c:pt>
                <c:pt idx="60">
                  <c:v>3941.3880597014927</c:v>
                </c:pt>
                <c:pt idx="61">
                  <c:v>4007.4079601990052</c:v>
                </c:pt>
                <c:pt idx="62">
                  <c:v>4040.4179104477612</c:v>
                </c:pt>
                <c:pt idx="63">
                  <c:v>3994.2039800995026</c:v>
                </c:pt>
                <c:pt idx="64">
                  <c:v>3921.5820895522388</c:v>
                </c:pt>
                <c:pt idx="65">
                  <c:v>3901.7761194029849</c:v>
                </c:pt>
                <c:pt idx="66">
                  <c:v>3888.5721393034828</c:v>
                </c:pt>
                <c:pt idx="67">
                  <c:v>3835.7562189054725</c:v>
                </c:pt>
                <c:pt idx="68">
                  <c:v>3782.9402985074626</c:v>
                </c:pt>
                <c:pt idx="69">
                  <c:v>3809.3482587064677</c:v>
                </c:pt>
                <c:pt idx="70">
                  <c:v>3829.1542288557216</c:v>
                </c:pt>
                <c:pt idx="71">
                  <c:v>3862.1641791044776</c:v>
                </c:pt>
                <c:pt idx="72">
                  <c:v>3842.3582089552237</c:v>
                </c:pt>
                <c:pt idx="73">
                  <c:v>3862.1641791044776</c:v>
                </c:pt>
                <c:pt idx="74">
                  <c:v>3862.1641791044776</c:v>
                </c:pt>
                <c:pt idx="75">
                  <c:v>3782.9402985074626</c:v>
                </c:pt>
                <c:pt idx="76">
                  <c:v>3743.3283582089553</c:v>
                </c:pt>
                <c:pt idx="77">
                  <c:v>3743.3283582089553</c:v>
                </c:pt>
                <c:pt idx="78">
                  <c:v>3756.5323383084578</c:v>
                </c:pt>
                <c:pt idx="79">
                  <c:v>3796.1442786069651</c:v>
                </c:pt>
                <c:pt idx="80">
                  <c:v>3749.9303482587065</c:v>
                </c:pt>
                <c:pt idx="81">
                  <c:v>3683.9104477611941</c:v>
                </c:pt>
                <c:pt idx="82">
                  <c:v>3624.4925373134329</c:v>
                </c:pt>
                <c:pt idx="83">
                  <c:v>3683.9104477611941</c:v>
                </c:pt>
                <c:pt idx="84">
                  <c:v>3730.1243781094527</c:v>
                </c:pt>
                <c:pt idx="85">
                  <c:v>3697.1144278606967</c:v>
                </c:pt>
                <c:pt idx="86">
                  <c:v>3723.5223880597014</c:v>
                </c:pt>
                <c:pt idx="87">
                  <c:v>3736.726368159204</c:v>
                </c:pt>
                <c:pt idx="88">
                  <c:v>3855.5621890547263</c:v>
                </c:pt>
                <c:pt idx="89">
                  <c:v>3848.960199004975</c:v>
                </c:pt>
                <c:pt idx="90">
                  <c:v>3730.1243781094527</c:v>
                </c:pt>
                <c:pt idx="91">
                  <c:v>3782.9402985074626</c:v>
                </c:pt>
                <c:pt idx="92">
                  <c:v>3875.3681592039802</c:v>
                </c:pt>
                <c:pt idx="93">
                  <c:v>3822.5522388059703</c:v>
                </c:pt>
                <c:pt idx="94">
                  <c:v>3822.5522388059703</c:v>
                </c:pt>
                <c:pt idx="95">
                  <c:v>3796.1442786069651</c:v>
                </c:pt>
                <c:pt idx="96">
                  <c:v>3756.5323383084578</c:v>
                </c:pt>
                <c:pt idx="97">
                  <c:v>3683.9104477611941</c:v>
                </c:pt>
                <c:pt idx="98">
                  <c:v>3789.5422885572139</c:v>
                </c:pt>
                <c:pt idx="99">
                  <c:v>3657.5024875621889</c:v>
                </c:pt>
                <c:pt idx="100">
                  <c:v>3611.2885572139303</c:v>
                </c:pt>
                <c:pt idx="101">
                  <c:v>3591.4825870646764</c:v>
                </c:pt>
                <c:pt idx="102">
                  <c:v>3472.646766169154</c:v>
                </c:pt>
                <c:pt idx="103">
                  <c:v>3347.2089552238808</c:v>
                </c:pt>
                <c:pt idx="104">
                  <c:v>3281.1890547263683</c:v>
                </c:pt>
                <c:pt idx="105">
                  <c:v>3281.1890547263683</c:v>
                </c:pt>
                <c:pt idx="106">
                  <c:v>3215.1691542288559</c:v>
                </c:pt>
                <c:pt idx="107">
                  <c:v>3274.587064676617</c:v>
                </c:pt>
                <c:pt idx="108">
                  <c:v>3281.1890547263683</c:v>
                </c:pt>
                <c:pt idx="109">
                  <c:v>3347.2089552238808</c:v>
                </c:pt>
                <c:pt idx="110">
                  <c:v>3248.1791044776119</c:v>
                </c:pt>
                <c:pt idx="111">
                  <c:v>3267.9850746268658</c:v>
                </c:pt>
                <c:pt idx="112">
                  <c:v>3300.9950248756218</c:v>
                </c:pt>
                <c:pt idx="113">
                  <c:v>3274.587064676617</c:v>
                </c:pt>
                <c:pt idx="114">
                  <c:v>3340.6069651741295</c:v>
                </c:pt>
                <c:pt idx="115">
                  <c:v>3334.0049751243782</c:v>
                </c:pt>
                <c:pt idx="116">
                  <c:v>3334.0049751243782</c:v>
                </c:pt>
                <c:pt idx="117">
                  <c:v>3360.412935323383</c:v>
                </c:pt>
                <c:pt idx="118">
                  <c:v>3334.0049751243782</c:v>
                </c:pt>
                <c:pt idx="119">
                  <c:v>3294.3930348258705</c:v>
                </c:pt>
                <c:pt idx="120">
                  <c:v>3294.3930348258705</c:v>
                </c:pt>
                <c:pt idx="121">
                  <c:v>3334.0049751243782</c:v>
                </c:pt>
                <c:pt idx="122">
                  <c:v>3294.3930348258705</c:v>
                </c:pt>
                <c:pt idx="123">
                  <c:v>3334.0049751243782</c:v>
                </c:pt>
                <c:pt idx="124">
                  <c:v>3320.8009950248756</c:v>
                </c:pt>
                <c:pt idx="125">
                  <c:v>3327.4029850746269</c:v>
                </c:pt>
                <c:pt idx="126">
                  <c:v>3281.1890547263683</c:v>
                </c:pt>
                <c:pt idx="127">
                  <c:v>3234.9751243781093</c:v>
                </c:pt>
                <c:pt idx="128">
                  <c:v>3334.0049751243782</c:v>
                </c:pt>
                <c:pt idx="129">
                  <c:v>3485.8507462686566</c:v>
                </c:pt>
                <c:pt idx="130">
                  <c:v>3499.0547263681592</c:v>
                </c:pt>
                <c:pt idx="131">
                  <c:v>3551.8706467661691</c:v>
                </c:pt>
                <c:pt idx="132">
                  <c:v>3578.2786069651743</c:v>
                </c:pt>
                <c:pt idx="133">
                  <c:v>3604.686567164179</c:v>
                </c:pt>
                <c:pt idx="134">
                  <c:v>3591.4825870646764</c:v>
                </c:pt>
                <c:pt idx="135">
                  <c:v>3604.686567164179</c:v>
                </c:pt>
                <c:pt idx="136">
                  <c:v>3617.8905472636816</c:v>
                </c:pt>
                <c:pt idx="137">
                  <c:v>3637.6965174129355</c:v>
                </c:pt>
                <c:pt idx="138">
                  <c:v>3650.9004975124381</c:v>
                </c:pt>
                <c:pt idx="139">
                  <c:v>3624.4925373134329</c:v>
                </c:pt>
                <c:pt idx="140">
                  <c:v>3756.5323383084578</c:v>
                </c:pt>
                <c:pt idx="141">
                  <c:v>3776.3383084577113</c:v>
                </c:pt>
                <c:pt idx="142">
                  <c:v>3763.1343283582091</c:v>
                </c:pt>
                <c:pt idx="143">
                  <c:v>3782.9402985074626</c:v>
                </c:pt>
                <c:pt idx="144">
                  <c:v>3730.1243781094527</c:v>
                </c:pt>
                <c:pt idx="145">
                  <c:v>3756.5323383084578</c:v>
                </c:pt>
                <c:pt idx="146">
                  <c:v>3769.7363184079604</c:v>
                </c:pt>
                <c:pt idx="147">
                  <c:v>3776.3383084577113</c:v>
                </c:pt>
                <c:pt idx="148">
                  <c:v>3776.3383084577113</c:v>
                </c:pt>
                <c:pt idx="149">
                  <c:v>3743.3283582089553</c:v>
                </c:pt>
                <c:pt idx="150">
                  <c:v>3716.9203980099501</c:v>
                </c:pt>
                <c:pt idx="151">
                  <c:v>3670.7064676616915</c:v>
                </c:pt>
                <c:pt idx="152">
                  <c:v>3591.4825870646764</c:v>
                </c:pt>
                <c:pt idx="153">
                  <c:v>3637.6965174129355</c:v>
                </c:pt>
                <c:pt idx="154">
                  <c:v>3565.0746268656717</c:v>
                </c:pt>
                <c:pt idx="155">
                  <c:v>3584.8805970149256</c:v>
                </c:pt>
                <c:pt idx="156">
                  <c:v>3624.4925373134329</c:v>
                </c:pt>
                <c:pt idx="157">
                  <c:v>3624.4925373134329</c:v>
                </c:pt>
                <c:pt idx="158">
                  <c:v>3677.3084577114428</c:v>
                </c:pt>
                <c:pt idx="159">
                  <c:v>3710.3184079601992</c:v>
                </c:pt>
                <c:pt idx="160">
                  <c:v>3683.9104477611941</c:v>
                </c:pt>
                <c:pt idx="161">
                  <c:v>3716.9203980099501</c:v>
                </c:pt>
                <c:pt idx="162">
                  <c:v>3763.1343283582091</c:v>
                </c:pt>
                <c:pt idx="163">
                  <c:v>3749.9303482587065</c:v>
                </c:pt>
                <c:pt idx="164">
                  <c:v>3822.5522388059703</c:v>
                </c:pt>
                <c:pt idx="165">
                  <c:v>3855.5621890547263</c:v>
                </c:pt>
                <c:pt idx="166">
                  <c:v>3782.9402985074626</c:v>
                </c:pt>
                <c:pt idx="167">
                  <c:v>3802.7462686567164</c:v>
                </c:pt>
                <c:pt idx="168">
                  <c:v>3736.726368159204</c:v>
                </c:pt>
                <c:pt idx="169">
                  <c:v>3743.3283582089553</c:v>
                </c:pt>
                <c:pt idx="170">
                  <c:v>3670.7064676616915</c:v>
                </c:pt>
                <c:pt idx="171">
                  <c:v>3670.7064676616915</c:v>
                </c:pt>
                <c:pt idx="172">
                  <c:v>3690.5124378109454</c:v>
                </c:pt>
                <c:pt idx="173">
                  <c:v>3769.7363184079604</c:v>
                </c:pt>
                <c:pt idx="174">
                  <c:v>3716.9203980099501</c:v>
                </c:pt>
                <c:pt idx="175">
                  <c:v>3736.726368159204</c:v>
                </c:pt>
                <c:pt idx="176">
                  <c:v>3749.9303482587065</c:v>
                </c:pt>
                <c:pt idx="177">
                  <c:v>3743.3283582089553</c:v>
                </c:pt>
                <c:pt idx="178">
                  <c:v>3763.1343283582091</c:v>
                </c:pt>
                <c:pt idx="179">
                  <c:v>3796.1442786069651</c:v>
                </c:pt>
                <c:pt idx="180">
                  <c:v>3842.3582089552237</c:v>
                </c:pt>
                <c:pt idx="181">
                  <c:v>3835.7562189054725</c:v>
                </c:pt>
                <c:pt idx="182">
                  <c:v>3829.1542288557216</c:v>
                </c:pt>
                <c:pt idx="183">
                  <c:v>3802.7462686567164</c:v>
                </c:pt>
                <c:pt idx="184">
                  <c:v>3868.7661691542289</c:v>
                </c:pt>
                <c:pt idx="185">
                  <c:v>3855.5621890547263</c:v>
                </c:pt>
                <c:pt idx="186">
                  <c:v>3842.3582089552237</c:v>
                </c:pt>
                <c:pt idx="187">
                  <c:v>3815.950248756219</c:v>
                </c:pt>
                <c:pt idx="188">
                  <c:v>3842.3582089552237</c:v>
                </c:pt>
                <c:pt idx="189">
                  <c:v>3941.3880597014927</c:v>
                </c:pt>
                <c:pt idx="190">
                  <c:v>4040.4179104477612</c:v>
                </c:pt>
                <c:pt idx="191">
                  <c:v>4066.8258706467664</c:v>
                </c:pt>
                <c:pt idx="192">
                  <c:v>4040.4179104477612</c:v>
                </c:pt>
                <c:pt idx="193">
                  <c:v>3987.6019900497513</c:v>
                </c:pt>
                <c:pt idx="194">
                  <c:v>4020.6119402985073</c:v>
                </c:pt>
                <c:pt idx="195">
                  <c:v>3974.3980099502487</c:v>
                </c:pt>
                <c:pt idx="196">
                  <c:v>3981</c:v>
                </c:pt>
                <c:pt idx="197">
                  <c:v>4000.8059701492539</c:v>
                </c:pt>
                <c:pt idx="198">
                  <c:v>4060.2238805970151</c:v>
                </c:pt>
                <c:pt idx="199">
                  <c:v>4007.4079601990052</c:v>
                </c:pt>
                <c:pt idx="200">
                  <c:v>4099.8358208955224</c:v>
                </c:pt>
                <c:pt idx="201">
                  <c:v>3987.6019900497513</c:v>
                </c:pt>
                <c:pt idx="202">
                  <c:v>4000.8059701492539</c:v>
                </c:pt>
                <c:pt idx="203">
                  <c:v>3987.6019900497513</c:v>
                </c:pt>
                <c:pt idx="204">
                  <c:v>4027.2139303482586</c:v>
                </c:pt>
                <c:pt idx="205">
                  <c:v>4060.2238805970151</c:v>
                </c:pt>
                <c:pt idx="206">
                  <c:v>4099.8358208955224</c:v>
                </c:pt>
                <c:pt idx="207">
                  <c:v>4066.8258706467664</c:v>
                </c:pt>
                <c:pt idx="208">
                  <c:v>4106.4378109452737</c:v>
                </c:pt>
                <c:pt idx="209">
                  <c:v>4066.8258706467664</c:v>
                </c:pt>
                <c:pt idx="210">
                  <c:v>3981</c:v>
                </c:pt>
                <c:pt idx="211">
                  <c:v>3868.7661691542289</c:v>
                </c:pt>
                <c:pt idx="212">
                  <c:v>3901.7761194029849</c:v>
                </c:pt>
                <c:pt idx="213">
                  <c:v>4027.2139303482586</c:v>
                </c:pt>
                <c:pt idx="214">
                  <c:v>4139.4477611940301</c:v>
                </c:pt>
                <c:pt idx="215">
                  <c:v>3947.990049751244</c:v>
                </c:pt>
                <c:pt idx="216">
                  <c:v>4086.6318407960198</c:v>
                </c:pt>
                <c:pt idx="217">
                  <c:v>4080.0298507462685</c:v>
                </c:pt>
                <c:pt idx="218">
                  <c:v>4080.0298507462685</c:v>
                </c:pt>
                <c:pt idx="219">
                  <c:v>4086.6318407960198</c:v>
                </c:pt>
                <c:pt idx="220">
                  <c:v>4020.6119402985073</c:v>
                </c:pt>
                <c:pt idx="221">
                  <c:v>3967.7960199004974</c:v>
                </c:pt>
                <c:pt idx="222">
                  <c:v>4014.0099502487565</c:v>
                </c:pt>
                <c:pt idx="223">
                  <c:v>4047.0199004975125</c:v>
                </c:pt>
                <c:pt idx="224">
                  <c:v>3954.5920398009948</c:v>
                </c:pt>
                <c:pt idx="225">
                  <c:v>3934.7860696517414</c:v>
                </c:pt>
                <c:pt idx="226">
                  <c:v>4047.0199004975125</c:v>
                </c:pt>
                <c:pt idx="227">
                  <c:v>4106.4378109452737</c:v>
                </c:pt>
                <c:pt idx="228">
                  <c:v>4093.2338308457711</c:v>
                </c:pt>
                <c:pt idx="229">
                  <c:v>4086.6318407960198</c:v>
                </c:pt>
                <c:pt idx="230">
                  <c:v>4106.4378109452737</c:v>
                </c:pt>
                <c:pt idx="231">
                  <c:v>4053.6218905472638</c:v>
                </c:pt>
                <c:pt idx="232">
                  <c:v>4027.2139303482586</c:v>
                </c:pt>
                <c:pt idx="233">
                  <c:v>4047.0199004975125</c:v>
                </c:pt>
                <c:pt idx="234">
                  <c:v>4093.2338308457711</c:v>
                </c:pt>
                <c:pt idx="235">
                  <c:v>4033.8159203980099</c:v>
                </c:pt>
                <c:pt idx="236">
                  <c:v>4086.6318407960198</c:v>
                </c:pt>
                <c:pt idx="237">
                  <c:v>4113.039800995025</c:v>
                </c:pt>
                <c:pt idx="238">
                  <c:v>4093.2338308457711</c:v>
                </c:pt>
                <c:pt idx="239">
                  <c:v>4099.8358208955224</c:v>
                </c:pt>
                <c:pt idx="240">
                  <c:v>4007.4079601990052</c:v>
                </c:pt>
                <c:pt idx="241">
                  <c:v>4000.8059701492539</c:v>
                </c:pt>
                <c:pt idx="242">
                  <c:v>3981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4139.4477611940301"/>
          <c:min val="3215.169154228855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342900</xdr:colOff>
      <xdr:row>9</xdr:row>
      <xdr:rowOff>76200</xdr:rowOff>
    </xdr:from>
    <xdr:to>
      <xdr:col>11</xdr:col>
      <xdr:colOff>485775</xdr:colOff>
      <xdr:row>38</xdr:row>
      <xdr:rowOff>66675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66675</xdr:colOff>
          <xdr:row>0</xdr:row>
          <xdr:rowOff>19050</xdr:rowOff>
        </xdr:from>
        <xdr:to>
          <xdr:col>25</xdr:col>
          <xdr:colOff>28575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36</xdr:row>
      <xdr:rowOff>78442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2:E17"/>
  <sheetViews>
    <sheetView showGridLines="0" workbookViewId="0">
      <selection activeCell="C33" sqref="C33"/>
    </sheetView>
  </sheetViews>
  <sheetFormatPr defaultRowHeight="14.25" x14ac:dyDescent="0.2"/>
  <cols>
    <col min="2" max="2" width="14" customWidth="1"/>
  </cols>
  <sheetData>
    <row r="2" spans="1:5" ht="27" x14ac:dyDescent="0.3">
      <c r="B2" s="220"/>
      <c r="C2" s="56"/>
      <c r="D2" s="56"/>
      <c r="E2" s="410" t="s">
        <v>1114</v>
      </c>
    </row>
    <row r="13" spans="1:5" ht="22.5" x14ac:dyDescent="0.25">
      <c r="A13" s="220"/>
      <c r="B13" s="220" t="s">
        <v>2722</v>
      </c>
    </row>
    <row r="14" spans="1:5" s="106" customFormat="1" ht="22.5" x14ac:dyDescent="0.25">
      <c r="A14" s="220"/>
      <c r="B14" s="220"/>
    </row>
    <row r="15" spans="1:5" ht="15" x14ac:dyDescent="0.2">
      <c r="B15" s="411" t="s">
        <v>2724</v>
      </c>
    </row>
    <row r="16" spans="1:5" ht="15" x14ac:dyDescent="0.2">
      <c r="B16" s="78" t="s">
        <v>2723</v>
      </c>
    </row>
    <row r="17" spans="2:2" ht="15" x14ac:dyDescent="0.2">
      <c r="B17" s="41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17"/>
  <sheetViews>
    <sheetView showGridLines="0" zoomScaleNormal="100" workbookViewId="0">
      <selection activeCell="J17" sqref="J17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8.7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11.375" customWidth="1"/>
    <col min="20" max="20" width="7.375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86</v>
      </c>
      <c r="D1" s="13"/>
      <c r="H1" s="1"/>
      <c r="I1" s="13" t="s">
        <v>23</v>
      </c>
      <c r="J1" s="56"/>
      <c r="K1" s="313">
        <v>43875</v>
      </c>
      <c r="L1" s="314"/>
      <c r="M1" s="23"/>
      <c r="N1" s="13" t="s">
        <v>188</v>
      </c>
      <c r="P1" s="313">
        <f ca="1">TODAY()</f>
        <v>43875</v>
      </c>
      <c r="Q1" s="315"/>
      <c r="U1" s="57" t="s">
        <v>22</v>
      </c>
      <c r="V1" s="57"/>
    </row>
    <row r="2" spans="2:23" ht="16.5" customHeight="1" thickBot="1" x14ac:dyDescent="0.25">
      <c r="J2" s="174">
        <f>SUM(J4:J36)</f>
        <v>12106630</v>
      </c>
      <c r="M2" s="299">
        <f>SUM(M4:M36)</f>
        <v>10780</v>
      </c>
      <c r="N2" s="301">
        <f ca="1">SUM(N4:N36)</f>
        <v>4256.6627671232882</v>
      </c>
      <c r="O2" s="300">
        <f>SUM(O4:O36)</f>
        <v>1300</v>
      </c>
      <c r="R2" s="127">
        <f ca="1">SUM(R4:R36)</f>
        <v>35223.337232876751</v>
      </c>
      <c r="S2" s="91">
        <f ca="1">SUM(S4:S36)</f>
        <v>1.5146541605983641E-2</v>
      </c>
    </row>
    <row r="3" spans="2:23" ht="24.75" thickBot="1" x14ac:dyDescent="0.25">
      <c r="C3" s="58" t="s">
        <v>69</v>
      </c>
      <c r="D3" s="68" t="s">
        <v>93</v>
      </c>
      <c r="E3" s="60"/>
      <c r="F3" s="59" t="s">
        <v>40</v>
      </c>
      <c r="G3" s="61" t="s">
        <v>41</v>
      </c>
      <c r="H3" s="62" t="s">
        <v>70</v>
      </c>
      <c r="I3" s="62" t="s">
        <v>71</v>
      </c>
      <c r="J3" s="60" t="s">
        <v>21</v>
      </c>
      <c r="K3" s="60" t="s">
        <v>72</v>
      </c>
      <c r="L3" s="62" t="s">
        <v>73</v>
      </c>
      <c r="M3" s="63" t="s">
        <v>94</v>
      </c>
      <c r="N3" s="60" t="s">
        <v>74</v>
      </c>
      <c r="O3" s="63" t="s">
        <v>88</v>
      </c>
      <c r="P3" s="60" t="s">
        <v>181</v>
      </c>
      <c r="Q3" s="60" t="s">
        <v>75</v>
      </c>
      <c r="R3" s="63" t="s">
        <v>90</v>
      </c>
      <c r="S3" s="66" t="s">
        <v>91</v>
      </c>
      <c r="T3" s="65"/>
      <c r="U3" s="67" t="s">
        <v>187</v>
      </c>
      <c r="V3" s="67" t="s">
        <v>92</v>
      </c>
      <c r="W3" s="64" t="s">
        <v>89</v>
      </c>
    </row>
    <row r="4" spans="2:23" s="106" customFormat="1" x14ac:dyDescent="0.2">
      <c r="B4" s="124" t="s">
        <v>196</v>
      </c>
      <c r="C4" s="305">
        <f>ROW()/2-1</f>
        <v>1</v>
      </c>
      <c r="D4" s="307">
        <v>43866</v>
      </c>
      <c r="E4" s="33" t="s">
        <v>184</v>
      </c>
      <c r="F4" s="33">
        <v>9501</v>
      </c>
      <c r="G4" s="55" t="s">
        <v>2073</v>
      </c>
      <c r="H4" s="49">
        <v>454</v>
      </c>
      <c r="I4" s="49">
        <v>2300</v>
      </c>
      <c r="J4" s="50">
        <f t="shared" ref="J4:J5" si="0">H4*I4</f>
        <v>1044200</v>
      </c>
      <c r="K4" s="52" t="s">
        <v>2075</v>
      </c>
      <c r="L4" s="49">
        <v>435</v>
      </c>
      <c r="M4" s="33">
        <v>770</v>
      </c>
      <c r="N4" s="144">
        <f ca="1">IF(OR(K4="現物",J4=0),0,IF(E4="売",J4*Fee_Refer!$B$12/365*V4, J4*Fee_Refer!$B$11/365*#REF!))</f>
        <v>283.22136986301365</v>
      </c>
      <c r="O4" s="52">
        <v>100</v>
      </c>
      <c r="P4" s="147">
        <f ca="1">IF(L4 &gt;0,(H4-L4)*I4-M4-N4-O4,0)</f>
        <v>42546.778630136985</v>
      </c>
      <c r="Q4" s="51">
        <f ca="1">IF(L4&gt;0,P4/J4,0)</f>
        <v>4.0745813666095559E-2</v>
      </c>
      <c r="R4" s="309">
        <f ca="1">P4+P5</f>
        <v>33250.811506849313</v>
      </c>
      <c r="S4" s="310">
        <f ca="1">IF(L4&gt;0,R4/(J4+J5),0)</f>
        <v>1.5866207714295612E-2</v>
      </c>
      <c r="U4" s="312">
        <f ca="1">$P$1</f>
        <v>43875</v>
      </c>
      <c r="V4" s="303">
        <f ca="1">IF(U4&gt;D4,DATEDIF(D4,U4,"d"),0)</f>
        <v>9</v>
      </c>
      <c r="W4" s="304"/>
    </row>
    <row r="5" spans="2:23" s="106" customFormat="1" x14ac:dyDescent="0.2">
      <c r="B5" s="124" t="s">
        <v>497</v>
      </c>
      <c r="C5" s="306"/>
      <c r="D5" s="308"/>
      <c r="E5" s="29" t="s">
        <v>186</v>
      </c>
      <c r="F5" s="29">
        <v>8273</v>
      </c>
      <c r="G5" s="54" t="s">
        <v>2074</v>
      </c>
      <c r="H5" s="46">
        <v>3505</v>
      </c>
      <c r="I5" s="46">
        <v>300</v>
      </c>
      <c r="J5" s="47">
        <f t="shared" si="0"/>
        <v>1051500</v>
      </c>
      <c r="K5" s="145" t="s">
        <v>2075</v>
      </c>
      <c r="L5" s="41">
        <v>3480</v>
      </c>
      <c r="M5" s="29">
        <v>770</v>
      </c>
      <c r="N5" s="146">
        <f ca="1">IF(OR(K5="現物",J5=0),0,IF(E5="売",J5*Fee_Refer!$B$12/365*V5, J5*Fee_Refer!$B$11/365*V4))</f>
        <v>725.96712328767126</v>
      </c>
      <c r="O5" s="290">
        <v>300</v>
      </c>
      <c r="P5" s="148">
        <f ca="1">IF(L5&gt;0,(L5-H5)*I5-M5-N5-O5,0)</f>
        <v>-9295.9671232876717</v>
      </c>
      <c r="Q5" s="48">
        <f ca="1">IF(L5&gt;0,P5/J5,0)</f>
        <v>-8.8406724900500916E-3</v>
      </c>
      <c r="R5" s="309"/>
      <c r="S5" s="311"/>
      <c r="U5" s="303"/>
      <c r="V5" s="303"/>
      <c r="W5" s="303"/>
    </row>
    <row r="6" spans="2:23" s="106" customFormat="1" x14ac:dyDescent="0.2">
      <c r="B6" s="124" t="s">
        <v>196</v>
      </c>
      <c r="C6" s="305">
        <f>ROW()/2-1</f>
        <v>2</v>
      </c>
      <c r="D6" s="307">
        <v>43866</v>
      </c>
      <c r="E6" s="33" t="s">
        <v>184</v>
      </c>
      <c r="F6" s="33">
        <v>9201</v>
      </c>
      <c r="G6" s="55" t="s">
        <v>2076</v>
      </c>
      <c r="H6" s="49">
        <v>3112</v>
      </c>
      <c r="I6" s="49">
        <v>300</v>
      </c>
      <c r="J6" s="50">
        <f t="shared" ref="J6:J17" si="1">H6*I6</f>
        <v>933600</v>
      </c>
      <c r="K6" s="52" t="s">
        <v>2078</v>
      </c>
      <c r="L6" s="49">
        <v>3099</v>
      </c>
      <c r="M6" s="33">
        <v>770</v>
      </c>
      <c r="N6" s="144">
        <f ca="1">IF(OR(K6="現物",J6=0),0,IF(E6="売",J6*Fee_Refer!$B$12/365*V6, J6*Fee_Refer!$B$11/365*#REF!))</f>
        <v>253.2230136986301</v>
      </c>
      <c r="O6" s="52">
        <v>200</v>
      </c>
      <c r="P6" s="147">
        <f ca="1">IF(L6 &gt;0,(H6-L6)*I6-M6-N6-O6,0)</f>
        <v>2676.77698630137</v>
      </c>
      <c r="Q6" s="51">
        <f ca="1">IF(L6&gt;0,P6/J6,0)</f>
        <v>2.8671561549928983E-3</v>
      </c>
      <c r="R6" s="309">
        <f ca="1">P6+P7</f>
        <v>-6111.4860273972599</v>
      </c>
      <c r="S6" s="310">
        <f ca="1">IF(L6&gt;0,R6/(J6+J7),0)</f>
        <v>-3.341253090261473E-3</v>
      </c>
      <c r="U6" s="312">
        <f ca="1">$P$1</f>
        <v>43875</v>
      </c>
      <c r="V6" s="303">
        <f ca="1">IF(U6&gt;D6,DATEDIF(D6,U6,"d"),0)</f>
        <v>9</v>
      </c>
      <c r="W6" s="304"/>
    </row>
    <row r="7" spans="2:23" s="106" customFormat="1" x14ac:dyDescent="0.2">
      <c r="B7" s="124" t="s">
        <v>497</v>
      </c>
      <c r="C7" s="306"/>
      <c r="D7" s="308"/>
      <c r="E7" s="29" t="s">
        <v>186</v>
      </c>
      <c r="F7" s="29">
        <v>8242</v>
      </c>
      <c r="G7" s="54" t="s">
        <v>2077</v>
      </c>
      <c r="H7" s="46">
        <v>995</v>
      </c>
      <c r="I7" s="46">
        <v>900</v>
      </c>
      <c r="J7" s="47">
        <f t="shared" si="1"/>
        <v>895500</v>
      </c>
      <c r="K7" s="145" t="s">
        <v>2078</v>
      </c>
      <c r="L7" s="41">
        <v>987</v>
      </c>
      <c r="M7" s="29">
        <v>770</v>
      </c>
      <c r="N7" s="146">
        <f ca="1">IF(OR(K7="現物",J7=0),0,IF(E7="売",J7*Fee_Refer!$B$12/365*V7, J7*Fee_Refer!$B$11/365*V6))</f>
        <v>618.26301369863017</v>
      </c>
      <c r="O7" s="290">
        <v>200</v>
      </c>
      <c r="P7" s="148">
        <f ca="1">IF(L7&gt;0,(L7-H7)*I7-M7-N7-O7,0)</f>
        <v>-8788.2630136986299</v>
      </c>
      <c r="Q7" s="48">
        <f ca="1">IF(L7&gt;0,P7/J7,0)</f>
        <v>-9.8138057104395649E-3</v>
      </c>
      <c r="R7" s="309"/>
      <c r="S7" s="311"/>
      <c r="U7" s="303"/>
      <c r="V7" s="303"/>
      <c r="W7" s="303"/>
    </row>
    <row r="8" spans="2:23" s="106" customFormat="1" x14ac:dyDescent="0.2">
      <c r="B8" s="124" t="s">
        <v>196</v>
      </c>
      <c r="C8" s="305">
        <f>ROW()/2-1</f>
        <v>3</v>
      </c>
      <c r="D8" s="307">
        <v>43867</v>
      </c>
      <c r="E8" s="33" t="s">
        <v>184</v>
      </c>
      <c r="F8" s="33">
        <v>7240</v>
      </c>
      <c r="G8" s="55" t="s">
        <v>2114</v>
      </c>
      <c r="H8" s="49">
        <v>1600</v>
      </c>
      <c r="I8" s="49">
        <v>700</v>
      </c>
      <c r="J8" s="50">
        <f t="shared" si="1"/>
        <v>1120000</v>
      </c>
      <c r="K8" s="52" t="s">
        <v>2116</v>
      </c>
      <c r="L8" s="49">
        <v>1550</v>
      </c>
      <c r="M8" s="33">
        <v>770</v>
      </c>
      <c r="N8" s="144">
        <f ca="1">IF(OR(K8="現物",J8=0),0,IF(E8="売",J8*Fee_Refer!$B$12/365*V8, J8*Fee_Refer!$B$11/365*#REF!))</f>
        <v>270.02739726027397</v>
      </c>
      <c r="O8" s="52">
        <v>200</v>
      </c>
      <c r="P8" s="147">
        <f ca="1">IF(L8 &gt;0,(H8-L8)*I8-M8-N8-O8,0)</f>
        <v>33759.972602739726</v>
      </c>
      <c r="Q8" s="51">
        <f t="shared" ref="Q8:Q15" ca="1" si="2">IF(L8&gt;0,P8/J8,0)</f>
        <v>3.0142832681017612E-2</v>
      </c>
      <c r="R8" s="309">
        <f ca="1">P8+P9</f>
        <v>24706.496438356167</v>
      </c>
      <c r="S8" s="310">
        <f t="shared" ref="S8" ca="1" si="3">IF(L8&gt;0,R8/(J8+J9),0)</f>
        <v>1.1060794394214158E-2</v>
      </c>
      <c r="U8" s="312">
        <f ca="1">$P$1</f>
        <v>43875</v>
      </c>
      <c r="V8" s="303">
        <f ca="1">IF(U8&gt;D8,DATEDIF(D8,U8,"d"),0)</f>
        <v>8</v>
      </c>
      <c r="W8" s="304"/>
    </row>
    <row r="9" spans="2:23" s="106" customFormat="1" x14ac:dyDescent="0.2">
      <c r="B9" s="124" t="s">
        <v>497</v>
      </c>
      <c r="C9" s="306"/>
      <c r="D9" s="308"/>
      <c r="E9" s="29" t="s">
        <v>186</v>
      </c>
      <c r="F9" s="29">
        <v>6472</v>
      </c>
      <c r="G9" s="54" t="s">
        <v>2115</v>
      </c>
      <c r="H9" s="46">
        <v>301</v>
      </c>
      <c r="I9" s="46">
        <v>3700</v>
      </c>
      <c r="J9" s="47">
        <f t="shared" si="1"/>
        <v>1113700</v>
      </c>
      <c r="K9" s="145" t="s">
        <v>2116</v>
      </c>
      <c r="L9" s="41">
        <v>299</v>
      </c>
      <c r="M9" s="29">
        <v>770</v>
      </c>
      <c r="N9" s="146">
        <f ca="1">IF(OR(K9="現物",J9=0),0,IF(E9="売",J9*Fee_Refer!$B$12/365*V9, J9*Fee_Refer!$B$11/365*V8))</f>
        <v>683.4761643835617</v>
      </c>
      <c r="O9" s="291">
        <v>200</v>
      </c>
      <c r="P9" s="148">
        <f ca="1">IF(L9&gt;0,(L9-H9)*I9-M9-N9-O9,0)</f>
        <v>-9053.4761643835609</v>
      </c>
      <c r="Q9" s="48">
        <f t="shared" ca="1" si="2"/>
        <v>-8.1291875409747333E-3</v>
      </c>
      <c r="R9" s="309"/>
      <c r="S9" s="311"/>
      <c r="U9" s="303"/>
      <c r="V9" s="303"/>
      <c r="W9" s="303"/>
    </row>
    <row r="10" spans="2:23" s="106" customFormat="1" x14ac:dyDescent="0.2">
      <c r="B10" s="124" t="s">
        <v>196</v>
      </c>
      <c r="C10" s="305">
        <f>ROW()/2-1</f>
        <v>4</v>
      </c>
      <c r="D10" s="307">
        <v>43868</v>
      </c>
      <c r="E10" s="33" t="s">
        <v>184</v>
      </c>
      <c r="F10" s="33">
        <v>8306</v>
      </c>
      <c r="G10" s="55" t="s">
        <v>2162</v>
      </c>
      <c r="H10" s="49">
        <v>579.9</v>
      </c>
      <c r="I10" s="49">
        <v>1700</v>
      </c>
      <c r="J10" s="50">
        <f t="shared" si="1"/>
        <v>985830</v>
      </c>
      <c r="K10" s="52" t="s">
        <v>2164</v>
      </c>
      <c r="L10" s="49">
        <v>572.29999999999995</v>
      </c>
      <c r="M10" s="33">
        <v>770</v>
      </c>
      <c r="N10" s="144">
        <f ca="1">IF(OR(K10="現物",J10=0),0,IF(E10="売",J10*Fee_Refer!$B$12/365*V10, J10*Fee_Refer!$B$11/365*#REF!))</f>
        <v>207.96961643835616</v>
      </c>
      <c r="O10" s="52">
        <v>0</v>
      </c>
      <c r="P10" s="147">
        <f ca="1">IF(L10 &gt;0,(H10-L10)*I10-M10-N10-O10,0)</f>
        <v>11942.030383561681</v>
      </c>
      <c r="Q10" s="51">
        <f t="shared" ca="1" si="2"/>
        <v>1.2113681246829253E-2</v>
      </c>
      <c r="R10" s="309">
        <f ca="1">P10+P11</f>
        <v>-32349.11482191777</v>
      </c>
      <c r="S10" s="310">
        <f t="shared" ref="S10:S14" ca="1" si="4">IF(L10&gt;0,R10/(J10+J11),0)</f>
        <v>-1.6535612510117297E-2</v>
      </c>
      <c r="U10" s="312">
        <f ca="1">$P$1</f>
        <v>43875</v>
      </c>
      <c r="V10" s="303">
        <f ca="1">IF(U10&gt;D10,DATEDIF(D10,U10,"d"),0)</f>
        <v>7</v>
      </c>
      <c r="W10" s="304"/>
    </row>
    <row r="11" spans="2:23" s="106" customFormat="1" x14ac:dyDescent="0.2">
      <c r="B11" s="124" t="s">
        <v>497</v>
      </c>
      <c r="C11" s="306"/>
      <c r="D11" s="308"/>
      <c r="E11" s="29" t="s">
        <v>186</v>
      </c>
      <c r="F11" s="29">
        <v>6995</v>
      </c>
      <c r="G11" s="54" t="s">
        <v>2163</v>
      </c>
      <c r="H11" s="46">
        <v>1941</v>
      </c>
      <c r="I11" s="46">
        <v>500</v>
      </c>
      <c r="J11" s="47">
        <f t="shared" si="1"/>
        <v>970500</v>
      </c>
      <c r="K11" s="145" t="s">
        <v>2165</v>
      </c>
      <c r="L11" s="41">
        <v>1855</v>
      </c>
      <c r="M11" s="29">
        <v>770</v>
      </c>
      <c r="N11" s="146">
        <f ca="1">IF(OR(K11="現物",J11=0),0,IF(E11="売",J11*Fee_Refer!$B$12/365*V11, J11*Fee_Refer!$B$11/365*V10))</f>
        <v>521.14520547945199</v>
      </c>
      <c r="O11" s="292">
        <v>0</v>
      </c>
      <c r="P11" s="148">
        <f ca="1">IF(L11&gt;0,(L11-H11)*I11-M11-N11-O11,0)</f>
        <v>-44291.14520547945</v>
      </c>
      <c r="Q11" s="48">
        <f t="shared" ca="1" si="2"/>
        <v>-4.5637449979886092E-2</v>
      </c>
      <c r="R11" s="309"/>
      <c r="S11" s="311"/>
      <c r="U11" s="303"/>
      <c r="V11" s="303"/>
      <c r="W11" s="303"/>
    </row>
    <row r="12" spans="2:23" s="106" customFormat="1" x14ac:dyDescent="0.2">
      <c r="B12" s="124" t="s">
        <v>196</v>
      </c>
      <c r="C12" s="305">
        <f>ROW()/2-1</f>
        <v>5</v>
      </c>
      <c r="D12" s="307">
        <v>43869</v>
      </c>
      <c r="E12" s="33" t="s">
        <v>184</v>
      </c>
      <c r="F12" s="33">
        <v>4183</v>
      </c>
      <c r="G12" s="55" t="s">
        <v>2272</v>
      </c>
      <c r="H12" s="49">
        <v>2580</v>
      </c>
      <c r="I12" s="49">
        <v>400</v>
      </c>
      <c r="J12" s="50">
        <f t="shared" si="1"/>
        <v>1032000</v>
      </c>
      <c r="K12" s="52" t="s">
        <v>2274</v>
      </c>
      <c r="L12" s="49">
        <v>2581</v>
      </c>
      <c r="M12" s="33">
        <v>770</v>
      </c>
      <c r="N12" s="144">
        <f ca="1">IF(OR(K12="現物",J12=0),0,IF(E12="売",J12*Fee_Refer!$B$12/365*V12, J12*Fee_Refer!$B$11/365*#REF!))</f>
        <v>186.60821917808218</v>
      </c>
      <c r="O12" s="52">
        <v>0</v>
      </c>
      <c r="P12" s="147">
        <f ca="1">IF(L12 &gt;0,(H12-L12)*I12-M12-N12-O12,0)</f>
        <v>-1356.6082191780822</v>
      </c>
      <c r="Q12" s="51">
        <f t="shared" ca="1" si="2"/>
        <v>-1.3145428480407773E-3</v>
      </c>
      <c r="R12" s="309">
        <f ca="1">P12+P13</f>
        <v>5266.6301369863013</v>
      </c>
      <c r="S12" s="310">
        <f t="shared" ca="1" si="4"/>
        <v>2.4691186765055328E-3</v>
      </c>
      <c r="U12" s="312">
        <f ca="1">$P$1</f>
        <v>43875</v>
      </c>
      <c r="V12" s="303">
        <f ca="1">IF(U12&gt;D12,DATEDIF(D12,U12,"d"),0)</f>
        <v>6</v>
      </c>
      <c r="W12" s="304"/>
    </row>
    <row r="13" spans="2:23" s="106" customFormat="1" x14ac:dyDescent="0.2">
      <c r="B13" s="124" t="s">
        <v>497</v>
      </c>
      <c r="C13" s="306"/>
      <c r="D13" s="308"/>
      <c r="E13" s="29" t="s">
        <v>186</v>
      </c>
      <c r="F13" s="29">
        <v>4208</v>
      </c>
      <c r="G13" s="54" t="s">
        <v>2273</v>
      </c>
      <c r="H13" s="46">
        <v>2202</v>
      </c>
      <c r="I13" s="46">
        <v>500</v>
      </c>
      <c r="J13" s="47">
        <f t="shared" si="1"/>
        <v>1101000</v>
      </c>
      <c r="K13" s="145" t="s">
        <v>2274</v>
      </c>
      <c r="L13" s="41">
        <v>2218</v>
      </c>
      <c r="M13" s="29">
        <v>770</v>
      </c>
      <c r="N13" s="146">
        <f ca="1">IF(OR(K13="現物",J13=0),0,IF(E13="売",J13*Fee_Refer!$B$12/365*V13, J13*Fee_Refer!$B$11/365*V12))</f>
        <v>506.76164383561638</v>
      </c>
      <c r="O13" s="296">
        <v>100</v>
      </c>
      <c r="P13" s="148">
        <f ca="1">IF(L13&gt;0,(L13-H13)*I13-M13-N13-O13,0)</f>
        <v>6623.2383561643837</v>
      </c>
      <c r="Q13" s="48">
        <f t="shared" ca="1" si="2"/>
        <v>6.0156569992410392E-3</v>
      </c>
      <c r="R13" s="309"/>
      <c r="S13" s="311"/>
      <c r="U13" s="303"/>
      <c r="V13" s="303"/>
      <c r="W13" s="303"/>
    </row>
    <row r="14" spans="2:23" s="106" customFormat="1" x14ac:dyDescent="0.2">
      <c r="B14" s="124" t="s">
        <v>196</v>
      </c>
      <c r="C14" s="305">
        <f>ROW()/2-1</f>
        <v>6</v>
      </c>
      <c r="D14" s="307">
        <v>43875</v>
      </c>
      <c r="E14" s="33" t="s">
        <v>184</v>
      </c>
      <c r="F14" s="33">
        <v>6457</v>
      </c>
      <c r="G14" s="55" t="s">
        <v>2502</v>
      </c>
      <c r="H14" s="49">
        <v>3190</v>
      </c>
      <c r="I14" s="49">
        <v>300</v>
      </c>
      <c r="J14" s="50">
        <f t="shared" si="1"/>
        <v>957000</v>
      </c>
      <c r="K14" s="52" t="s">
        <v>2504</v>
      </c>
      <c r="L14" s="49">
        <v>3160</v>
      </c>
      <c r="M14" s="33">
        <v>770</v>
      </c>
      <c r="N14" s="144">
        <f ca="1">IF(OR(K14="現物",J14=0),0,IF(E14="売",J14*Fee_Refer!$B$12/365*V14, J14*Fee_Refer!$B$11/365*#REF!))</f>
        <v>0</v>
      </c>
      <c r="O14" s="52">
        <v>0</v>
      </c>
      <c r="P14" s="147">
        <f ca="1">IF(L14 &gt;0,(H14-L14)*I14-M14-N14-O14,0)</f>
        <v>8230</v>
      </c>
      <c r="Q14" s="51">
        <f t="shared" ca="1" si="2"/>
        <v>8.5997910135841172E-3</v>
      </c>
      <c r="R14" s="309">
        <f ca="1">P14+P15</f>
        <v>10460</v>
      </c>
      <c r="S14" s="310">
        <f t="shared" ca="1" si="4"/>
        <v>5.6272864213471061E-3</v>
      </c>
      <c r="U14" s="312">
        <f ca="1">$P$1</f>
        <v>43875</v>
      </c>
      <c r="V14" s="303">
        <f ca="1">IF(U14&gt;D14,DATEDIF(D14,U14,"d"),0)</f>
        <v>0</v>
      </c>
      <c r="W14" s="304"/>
    </row>
    <row r="15" spans="2:23" s="106" customFormat="1" x14ac:dyDescent="0.2">
      <c r="B15" s="124" t="s">
        <v>497</v>
      </c>
      <c r="C15" s="306"/>
      <c r="D15" s="308"/>
      <c r="E15" s="29" t="s">
        <v>186</v>
      </c>
      <c r="F15" s="29">
        <v>6925</v>
      </c>
      <c r="G15" s="54" t="s">
        <v>2503</v>
      </c>
      <c r="H15" s="46">
        <v>1503</v>
      </c>
      <c r="I15" s="46">
        <v>600</v>
      </c>
      <c r="J15" s="47">
        <f t="shared" si="1"/>
        <v>901800</v>
      </c>
      <c r="K15" s="145" t="s">
        <v>2504</v>
      </c>
      <c r="L15" s="41">
        <v>1508</v>
      </c>
      <c r="M15" s="31">
        <v>770</v>
      </c>
      <c r="N15" s="146">
        <f ca="1">IF(OR(K15="現物",J15=0),0,IF(E15="売",J15*Fee_Refer!$B$12/365*V15, J15*Fee_Refer!$B$11/365*V14))</f>
        <v>0</v>
      </c>
      <c r="O15" s="297">
        <v>0</v>
      </c>
      <c r="P15" s="148">
        <f ca="1">IF(L15&gt;0,(L15-H15)*I15-M15-N15-O15,0)</f>
        <v>2230</v>
      </c>
      <c r="Q15" s="48">
        <f t="shared" ca="1" si="2"/>
        <v>2.4728321135506766E-3</v>
      </c>
      <c r="R15" s="309"/>
      <c r="S15" s="311"/>
      <c r="U15" s="303"/>
      <c r="V15" s="303"/>
      <c r="W15" s="303"/>
    </row>
    <row r="16" spans="2:23" s="106" customFormat="1" x14ac:dyDescent="0.2">
      <c r="B16" s="124" t="s">
        <v>196</v>
      </c>
      <c r="C16" s="305">
        <f>ROW()/2-1</f>
        <v>7</v>
      </c>
      <c r="D16" s="307">
        <v>43878</v>
      </c>
      <c r="E16" s="33" t="s">
        <v>184</v>
      </c>
      <c r="F16" s="33">
        <v>8316</v>
      </c>
      <c r="G16" s="55" t="s">
        <v>2719</v>
      </c>
      <c r="H16" s="49"/>
      <c r="I16" s="49">
        <v>200</v>
      </c>
      <c r="J16" s="50">
        <f t="shared" si="1"/>
        <v>0</v>
      </c>
      <c r="K16" s="52" t="s">
        <v>2721</v>
      </c>
      <c r="L16" s="49"/>
      <c r="M16" s="33">
        <v>770</v>
      </c>
      <c r="N16" s="144">
        <f>IF(OR(K16="現物",J16=0),0,IF(E16="売",J16*Fee_Refer!$B$12/365*V16, J16*Fee_Refer!$B$11/365*#REF!))</f>
        <v>0</v>
      </c>
      <c r="O16" s="52">
        <v>0</v>
      </c>
      <c r="P16" s="147">
        <f>IF(L16 &gt;0,(H16-L16)*I16-M16-N16-O16,0)</f>
        <v>0</v>
      </c>
      <c r="Q16" s="51">
        <f>IF(L16&gt;0,P16/J16,0)</f>
        <v>0</v>
      </c>
      <c r="R16" s="309">
        <f>P16+P17</f>
        <v>0</v>
      </c>
      <c r="S16" s="310">
        <f>IF(L16&gt;0,R16/(J16+J17),0)</f>
        <v>0</v>
      </c>
      <c r="U16" s="312">
        <f ca="1">$P$1</f>
        <v>43875</v>
      </c>
      <c r="V16" s="303">
        <f ca="1">IF(U16&gt;D16,DATEDIF(D16,U16,"d"),0)</f>
        <v>0</v>
      </c>
      <c r="W16" s="304"/>
    </row>
    <row r="17" spans="2:23" s="106" customFormat="1" x14ac:dyDescent="0.2">
      <c r="B17" s="124" t="s">
        <v>497</v>
      </c>
      <c r="C17" s="306"/>
      <c r="D17" s="308"/>
      <c r="E17" s="29" t="s">
        <v>186</v>
      </c>
      <c r="F17" s="29">
        <v>8385</v>
      </c>
      <c r="G17" s="54" t="s">
        <v>2720</v>
      </c>
      <c r="H17" s="46"/>
      <c r="I17" s="46">
        <v>1400</v>
      </c>
      <c r="J17" s="47">
        <f t="shared" si="1"/>
        <v>0</v>
      </c>
      <c r="K17" s="145" t="s">
        <v>2721</v>
      </c>
      <c r="L17" s="41"/>
      <c r="M17" s="29">
        <v>770</v>
      </c>
      <c r="N17" s="146">
        <f>IF(OR(K17="現物",J17=0),0,IF(E17="売",J17*Fee_Refer!$B$12/365*V17, J17*Fee_Refer!$B$11/365*V16))</f>
        <v>0</v>
      </c>
      <c r="O17" s="298">
        <v>0</v>
      </c>
      <c r="P17" s="148">
        <f>IF(L17&gt;0,(L17-H17)*I17-M17-N17-O17,0)</f>
        <v>0</v>
      </c>
      <c r="Q17" s="48">
        <f>IF(L17&gt;0,P17/J17,0)</f>
        <v>0</v>
      </c>
      <c r="R17" s="309"/>
      <c r="S17" s="311"/>
      <c r="U17" s="303"/>
      <c r="V17" s="303"/>
      <c r="W17" s="303"/>
    </row>
  </sheetData>
  <mergeCells count="51">
    <mergeCell ref="V16:V17"/>
    <mergeCell ref="W16:W17"/>
    <mergeCell ref="C16:C17"/>
    <mergeCell ref="D16:D17"/>
    <mergeCell ref="R16:R17"/>
    <mergeCell ref="S16:S17"/>
    <mergeCell ref="U16:U17"/>
    <mergeCell ref="V12:V13"/>
    <mergeCell ref="W12:W13"/>
    <mergeCell ref="C12:C13"/>
    <mergeCell ref="D12:D13"/>
    <mergeCell ref="R12:R13"/>
    <mergeCell ref="S12:S13"/>
    <mergeCell ref="U12:U13"/>
    <mergeCell ref="S8:S9"/>
    <mergeCell ref="U8:U9"/>
    <mergeCell ref="V8:V9"/>
    <mergeCell ref="W8:W9"/>
    <mergeCell ref="K1:L1"/>
    <mergeCell ref="P1:Q1"/>
    <mergeCell ref="U4:U5"/>
    <mergeCell ref="C8:C9"/>
    <mergeCell ref="D8:D9"/>
    <mergeCell ref="R8:R9"/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V10:V11"/>
    <mergeCell ref="W10:W11"/>
    <mergeCell ref="C10:C11"/>
    <mergeCell ref="D10:D11"/>
    <mergeCell ref="R10:R11"/>
    <mergeCell ref="S10:S11"/>
    <mergeCell ref="U10:U11"/>
    <mergeCell ref="V14:V15"/>
    <mergeCell ref="W14:W15"/>
    <mergeCell ref="C14:C15"/>
    <mergeCell ref="D14:D15"/>
    <mergeCell ref="R14:R15"/>
    <mergeCell ref="S14:S15"/>
    <mergeCell ref="U14:U15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  <hyperlink ref="B10" display="Select"/>
    <hyperlink ref="B11" display="Close"/>
    <hyperlink ref="B12" display="Select"/>
    <hyperlink ref="B13" display="Close"/>
    <hyperlink ref="B14" display="Select"/>
    <hyperlink ref="B15" display="Close"/>
    <hyperlink ref="B16" display="Select"/>
    <hyperlink ref="B1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47"/>
  <sheetViews>
    <sheetView showGridLines="0" tabSelected="1" zoomScaleNormal="100" workbookViewId="0">
      <selection activeCell="P12" sqref="P12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4.25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182</v>
      </c>
      <c r="R2" s="93">
        <f>SUM(R4:R1004)</f>
        <v>537358.483287671</v>
      </c>
      <c r="S2" s="175"/>
      <c r="U2" s="57" t="s">
        <v>67</v>
      </c>
      <c r="X2" s="1" t="s">
        <v>1052</v>
      </c>
    </row>
    <row r="3" spans="2:29" ht="30" customHeight="1" thickBot="1" x14ac:dyDescent="0.25">
      <c r="C3" s="58" t="s">
        <v>69</v>
      </c>
      <c r="D3" s="92" t="s">
        <v>93</v>
      </c>
      <c r="E3" s="60"/>
      <c r="F3" s="61" t="s">
        <v>40</v>
      </c>
      <c r="G3" s="61" t="s">
        <v>41</v>
      </c>
      <c r="H3" s="63" t="s">
        <v>195</v>
      </c>
      <c r="I3" s="63" t="s">
        <v>192</v>
      </c>
      <c r="J3" s="60" t="s">
        <v>21</v>
      </c>
      <c r="K3" s="60" t="s">
        <v>72</v>
      </c>
      <c r="L3" s="63" t="s">
        <v>193</v>
      </c>
      <c r="M3" s="63" t="s">
        <v>94</v>
      </c>
      <c r="N3" s="60" t="s">
        <v>74</v>
      </c>
      <c r="O3" s="63" t="s">
        <v>88</v>
      </c>
      <c r="P3" s="62" t="s">
        <v>194</v>
      </c>
      <c r="Q3" s="62" t="s">
        <v>76</v>
      </c>
      <c r="R3" s="63" t="s">
        <v>90</v>
      </c>
      <c r="S3" s="66" t="s">
        <v>91</v>
      </c>
      <c r="T3" s="65"/>
      <c r="U3" s="67" t="s">
        <v>183</v>
      </c>
      <c r="V3" s="67" t="s">
        <v>1047</v>
      </c>
      <c r="W3" s="67" t="s">
        <v>89</v>
      </c>
      <c r="AA3" s="67" t="s">
        <v>189</v>
      </c>
      <c r="AB3" s="67" t="s">
        <v>190</v>
      </c>
      <c r="AC3" s="67" t="s">
        <v>191</v>
      </c>
    </row>
    <row r="4" spans="2:29" x14ac:dyDescent="0.2">
      <c r="B4" s="124" t="s">
        <v>196</v>
      </c>
      <c r="C4" s="331">
        <v>1</v>
      </c>
      <c r="D4" s="332">
        <v>43726</v>
      </c>
      <c r="E4" s="25" t="s">
        <v>184</v>
      </c>
      <c r="F4" s="25">
        <v>6472</v>
      </c>
      <c r="G4" s="53" t="s">
        <v>185</v>
      </c>
      <c r="H4" s="43">
        <v>320</v>
      </c>
      <c r="I4" s="26">
        <v>1200</v>
      </c>
      <c r="J4" s="44">
        <v>384000</v>
      </c>
      <c r="K4" s="37" t="s">
        <v>83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16">
        <f>P4+P5</f>
        <v>159</v>
      </c>
      <c r="S4" s="327">
        <f>R4/(J4+J5)</f>
        <v>2.1406645484409498E-4</v>
      </c>
      <c r="U4" s="336">
        <v>43742</v>
      </c>
      <c r="V4" s="329">
        <f>DATEDIF(D4,U4,"d")</f>
        <v>16</v>
      </c>
      <c r="W4" s="324" t="s">
        <v>560</v>
      </c>
      <c r="X4" s="166"/>
      <c r="AA4" s="316">
        <f>YEAR(U4)</f>
        <v>2019</v>
      </c>
      <c r="AB4" s="316">
        <f>MONTH(U4)</f>
        <v>10</v>
      </c>
      <c r="AC4" s="316" t="str">
        <f>IF(R4&gt;0,"○","☓")</f>
        <v>○</v>
      </c>
    </row>
    <row r="5" spans="2:29" x14ac:dyDescent="0.2">
      <c r="B5" s="106"/>
      <c r="C5" s="306"/>
      <c r="D5" s="307"/>
      <c r="E5" s="29" t="s">
        <v>186</v>
      </c>
      <c r="F5" s="29">
        <v>6752</v>
      </c>
      <c r="G5" s="54" t="s">
        <v>54</v>
      </c>
      <c r="H5" s="46">
        <v>896.9</v>
      </c>
      <c r="I5" s="30">
        <v>400</v>
      </c>
      <c r="J5" s="47">
        <v>358760</v>
      </c>
      <c r="K5" s="38" t="s">
        <v>84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11"/>
      <c r="S5" s="335"/>
      <c r="T5" s="302"/>
      <c r="U5" s="337"/>
      <c r="V5" s="330"/>
      <c r="W5" s="342"/>
      <c r="X5" s="166"/>
      <c r="AA5" s="311"/>
      <c r="AB5" s="311"/>
      <c r="AC5" s="311"/>
    </row>
    <row r="6" spans="2:29" x14ac:dyDescent="0.2">
      <c r="B6" s="124" t="s">
        <v>196</v>
      </c>
      <c r="C6" s="331">
        <v>2</v>
      </c>
      <c r="D6" s="326">
        <v>43732</v>
      </c>
      <c r="E6" s="433" t="s">
        <v>2747</v>
      </c>
      <c r="F6" s="433">
        <v>6305</v>
      </c>
      <c r="G6" s="449" t="s">
        <v>31</v>
      </c>
      <c r="H6" s="445">
        <v>2638</v>
      </c>
      <c r="I6" s="434">
        <v>300</v>
      </c>
      <c r="J6" s="446">
        <v>791400</v>
      </c>
      <c r="K6" s="441" t="s">
        <v>82</v>
      </c>
      <c r="L6" s="443">
        <v>2464</v>
      </c>
      <c r="M6" s="435">
        <v>763</v>
      </c>
      <c r="N6" s="436">
        <v>477</v>
      </c>
      <c r="O6" s="436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16">
        <f>P6+P7</f>
        <v>37649</v>
      </c>
      <c r="S6" s="310">
        <f>R6/(J6+J7)</f>
        <v>2.3845082019127242E-2</v>
      </c>
      <c r="T6" s="302"/>
      <c r="U6" s="333">
        <v>43748</v>
      </c>
      <c r="V6" s="334">
        <f>DATEDIF(D6,U6,"d")</f>
        <v>16</v>
      </c>
      <c r="W6" s="325" t="s">
        <v>560</v>
      </c>
      <c r="X6" s="166"/>
      <c r="AA6" s="316">
        <f>YEAR(U6)</f>
        <v>2019</v>
      </c>
      <c r="AB6" s="316">
        <f>MONTH(U6)</f>
        <v>10</v>
      </c>
      <c r="AC6" s="316" t="str">
        <f>IF(R6&gt;0,"○","☓")</f>
        <v>○</v>
      </c>
    </row>
    <row r="7" spans="2:29" x14ac:dyDescent="0.2">
      <c r="B7" s="106"/>
      <c r="C7" s="306"/>
      <c r="D7" s="308"/>
      <c r="E7" s="437" t="s">
        <v>2748</v>
      </c>
      <c r="F7" s="437">
        <v>3861</v>
      </c>
      <c r="G7" s="450" t="s">
        <v>37</v>
      </c>
      <c r="H7" s="447">
        <v>525</v>
      </c>
      <c r="I7" s="438">
        <v>1500</v>
      </c>
      <c r="J7" s="448">
        <v>787500</v>
      </c>
      <c r="K7" s="442" t="s">
        <v>82</v>
      </c>
      <c r="L7" s="444">
        <v>518</v>
      </c>
      <c r="M7" s="439">
        <v>823</v>
      </c>
      <c r="N7" s="440">
        <v>1208</v>
      </c>
      <c r="O7" s="440">
        <v>750</v>
      </c>
      <c r="P7" s="29">
        <f>IF(L7 &gt;0,(L7-H7)*I7-M7-N7-O7,0)</f>
        <v>-13281</v>
      </c>
      <c r="Q7" s="48">
        <v>3</v>
      </c>
      <c r="R7" s="311"/>
      <c r="S7" s="311"/>
      <c r="T7" s="302">
        <v>0</v>
      </c>
      <c r="U7" s="333"/>
      <c r="V7" s="334"/>
      <c r="W7" s="325"/>
      <c r="X7" s="166"/>
      <c r="AA7" s="311"/>
      <c r="AB7" s="311"/>
      <c r="AC7" s="311"/>
    </row>
    <row r="8" spans="2:29" x14ac:dyDescent="0.2">
      <c r="B8" s="124" t="s">
        <v>196</v>
      </c>
      <c r="C8" s="305">
        <f>ROW()/2-1</f>
        <v>3</v>
      </c>
      <c r="D8" s="326">
        <v>43747</v>
      </c>
      <c r="E8" s="33" t="s">
        <v>85</v>
      </c>
      <c r="F8" s="33">
        <v>3099</v>
      </c>
      <c r="G8" s="55" t="s">
        <v>36</v>
      </c>
      <c r="H8" s="49">
        <v>872</v>
      </c>
      <c r="I8" s="33">
        <v>1200</v>
      </c>
      <c r="J8" s="33">
        <f t="shared" ref="J8:J13" si="1">H8*I8</f>
        <v>1046400</v>
      </c>
      <c r="K8" s="52" t="s">
        <v>82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09">
        <f>P8+P9</f>
        <v>63304</v>
      </c>
      <c r="S8" s="327">
        <f>R8/(J8+J9)</f>
        <v>3.0952474085663994E-2</v>
      </c>
      <c r="T8" s="302"/>
      <c r="U8" s="328">
        <v>43753</v>
      </c>
      <c r="V8" s="306">
        <f>DATEDIF(D8,U8,"d")</f>
        <v>6</v>
      </c>
      <c r="W8" s="318" t="s">
        <v>562</v>
      </c>
      <c r="X8" s="166"/>
      <c r="AA8" s="316">
        <f>YEAR(U8)</f>
        <v>2019</v>
      </c>
      <c r="AB8" s="316">
        <f>MONTH(U8)</f>
        <v>10</v>
      </c>
      <c r="AC8" s="316" t="str">
        <f>IF(R8&gt;0,"○","☓")</f>
        <v>○</v>
      </c>
    </row>
    <row r="9" spans="2:29" x14ac:dyDescent="0.2">
      <c r="B9" s="106"/>
      <c r="C9" s="306"/>
      <c r="D9" s="308">
        <v>43747</v>
      </c>
      <c r="E9" s="29" t="s">
        <v>78</v>
      </c>
      <c r="F9" s="29">
        <v>7211</v>
      </c>
      <c r="G9" s="54" t="s">
        <v>28</v>
      </c>
      <c r="H9" s="46">
        <v>454</v>
      </c>
      <c r="I9" s="46">
        <v>2200</v>
      </c>
      <c r="J9" s="47">
        <f t="shared" si="1"/>
        <v>998800</v>
      </c>
      <c r="K9" s="38" t="s">
        <v>82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09"/>
      <c r="S9" s="311"/>
      <c r="U9" s="312"/>
      <c r="V9" s="303"/>
      <c r="W9" s="303"/>
      <c r="X9" s="166"/>
      <c r="AA9" s="311"/>
      <c r="AB9" s="311"/>
      <c r="AC9" s="311"/>
    </row>
    <row r="10" spans="2:29" x14ac:dyDescent="0.2">
      <c r="B10" s="124" t="s">
        <v>196</v>
      </c>
      <c r="C10" s="305">
        <f>ROW()/2-1</f>
        <v>4</v>
      </c>
      <c r="D10" s="326">
        <v>43753</v>
      </c>
      <c r="E10" s="128" t="s">
        <v>77</v>
      </c>
      <c r="F10" s="33">
        <v>7453</v>
      </c>
      <c r="G10" s="55" t="s">
        <v>53</v>
      </c>
      <c r="H10" s="49">
        <v>2127</v>
      </c>
      <c r="I10" s="33">
        <v>500</v>
      </c>
      <c r="J10" s="33">
        <f t="shared" si="1"/>
        <v>1063500</v>
      </c>
      <c r="K10" s="52" t="s">
        <v>82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09">
        <f>P10+P11</f>
        <v>-93238.000000000029</v>
      </c>
      <c r="S10" s="310">
        <f>R10/(J10+J11)</f>
        <v>-4.3839777316989466E-2</v>
      </c>
      <c r="U10" s="339">
        <v>43759</v>
      </c>
      <c r="V10" s="303">
        <f>DATEDIF(D10,U10,"d")</f>
        <v>6</v>
      </c>
      <c r="W10" s="340" t="s">
        <v>201</v>
      </c>
      <c r="X10" s="166" t="s">
        <v>216</v>
      </c>
      <c r="AA10" s="316">
        <f>YEAR(U10)</f>
        <v>2019</v>
      </c>
      <c r="AB10" s="316">
        <f>MONTH(U10)</f>
        <v>10</v>
      </c>
      <c r="AC10" s="319" t="str">
        <f>IF(R10&gt;0,"○","☓")</f>
        <v>☓</v>
      </c>
    </row>
    <row r="11" spans="2:29" x14ac:dyDescent="0.2">
      <c r="B11" s="106"/>
      <c r="C11" s="306"/>
      <c r="D11" s="308">
        <v>43748</v>
      </c>
      <c r="E11" s="129" t="s">
        <v>78</v>
      </c>
      <c r="F11" s="29">
        <v>8308</v>
      </c>
      <c r="G11" s="54" t="s">
        <v>51</v>
      </c>
      <c r="H11" s="46">
        <v>462.3</v>
      </c>
      <c r="I11" s="46">
        <v>2300</v>
      </c>
      <c r="J11" s="47">
        <f t="shared" si="1"/>
        <v>1063290</v>
      </c>
      <c r="K11" s="38" t="s">
        <v>82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09"/>
      <c r="S11" s="311"/>
      <c r="U11" s="328"/>
      <c r="V11" s="303"/>
      <c r="W11" s="340"/>
      <c r="X11" s="166" t="s">
        <v>217</v>
      </c>
      <c r="AA11" s="311"/>
      <c r="AB11" s="311"/>
      <c r="AC11" s="320"/>
    </row>
    <row r="12" spans="2:29" x14ac:dyDescent="0.2">
      <c r="B12" s="124" t="s">
        <v>196</v>
      </c>
      <c r="C12" s="331">
        <f>ROW()/2-1</f>
        <v>5</v>
      </c>
      <c r="D12" s="307">
        <v>43742</v>
      </c>
      <c r="E12" s="25" t="s">
        <v>77</v>
      </c>
      <c r="F12" s="25">
        <v>8750</v>
      </c>
      <c r="G12" s="53" t="s">
        <v>30</v>
      </c>
      <c r="H12" s="43">
        <v>1635</v>
      </c>
      <c r="I12" s="26">
        <v>600</v>
      </c>
      <c r="J12" s="44">
        <f t="shared" si="1"/>
        <v>981000</v>
      </c>
      <c r="K12" s="37" t="s">
        <v>83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38">
        <f>P12+P13</f>
        <v>-11052.999999999898</v>
      </c>
      <c r="S12" s="327">
        <f>R12/(J12+J13)</f>
        <v>-5.6554672757562954E-3</v>
      </c>
      <c r="U12" s="339">
        <v>43759</v>
      </c>
      <c r="V12" s="303">
        <f>DATEDIF(D12,U12,"d")</f>
        <v>17</v>
      </c>
      <c r="W12" s="323" t="s">
        <v>560</v>
      </c>
      <c r="X12" s="166"/>
      <c r="AA12" s="316">
        <f>YEAR(U12)</f>
        <v>2019</v>
      </c>
      <c r="AB12" s="316">
        <f>MONTH(U12)</f>
        <v>10</v>
      </c>
      <c r="AC12" s="319" t="str">
        <f>IF(R12&gt;0,"○","☓")</f>
        <v>☓</v>
      </c>
    </row>
    <row r="13" spans="2:29" x14ac:dyDescent="0.2">
      <c r="B13" s="106"/>
      <c r="C13" s="306"/>
      <c r="D13" s="308"/>
      <c r="E13" s="29" t="s">
        <v>78</v>
      </c>
      <c r="F13" s="29">
        <v>8002</v>
      </c>
      <c r="G13" s="54" t="s">
        <v>29</v>
      </c>
      <c r="H13" s="46">
        <v>695.28</v>
      </c>
      <c r="I13" s="30">
        <v>1400</v>
      </c>
      <c r="J13" s="47">
        <f t="shared" si="1"/>
        <v>973392</v>
      </c>
      <c r="K13" s="168" t="s">
        <v>565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09"/>
      <c r="S13" s="311"/>
      <c r="U13" s="328"/>
      <c r="V13" s="303"/>
      <c r="W13" s="323"/>
      <c r="AA13" s="311"/>
      <c r="AB13" s="311"/>
      <c r="AC13" s="320"/>
    </row>
    <row r="14" spans="2:29" s="106" customFormat="1" x14ac:dyDescent="0.2">
      <c r="B14" s="124" t="s">
        <v>196</v>
      </c>
      <c r="C14" s="305">
        <f>ROW()/2-1</f>
        <v>6</v>
      </c>
      <c r="D14" s="307">
        <v>43745</v>
      </c>
      <c r="E14" s="33" t="s">
        <v>77</v>
      </c>
      <c r="F14" s="33">
        <v>6770</v>
      </c>
      <c r="G14" s="55" t="s">
        <v>24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83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09">
        <f>P14+P15</f>
        <v>-1197.0000000000437</v>
      </c>
      <c r="S14" s="310">
        <f>R14/(J14+J15)</f>
        <v>-7.1541831052504275E-4</v>
      </c>
      <c r="U14" s="312">
        <v>43761</v>
      </c>
      <c r="V14" s="303">
        <f>DATEDIF(D14,U14,"d")</f>
        <v>16</v>
      </c>
      <c r="W14" s="323" t="s">
        <v>560</v>
      </c>
      <c r="X14" s="166"/>
      <c r="AA14" s="316">
        <f>YEAR(U14)</f>
        <v>2019</v>
      </c>
      <c r="AB14" s="316">
        <f>MONTH(U14)</f>
        <v>10</v>
      </c>
      <c r="AC14" s="319" t="str">
        <f>IF(R14&gt;0,"○","☓")</f>
        <v>☓</v>
      </c>
    </row>
    <row r="15" spans="2:29" s="106" customFormat="1" x14ac:dyDescent="0.2">
      <c r="C15" s="306"/>
      <c r="D15" s="308">
        <v>43745</v>
      </c>
      <c r="E15" s="29" t="s">
        <v>78</v>
      </c>
      <c r="F15" s="29">
        <v>8601</v>
      </c>
      <c r="G15" s="54" t="s">
        <v>25</v>
      </c>
      <c r="H15" s="46">
        <v>488.91</v>
      </c>
      <c r="I15" s="30">
        <v>1700</v>
      </c>
      <c r="J15" s="47">
        <f t="shared" si="2"/>
        <v>831147</v>
      </c>
      <c r="K15" s="168" t="s">
        <v>68</v>
      </c>
      <c r="L15" s="41">
        <v>499</v>
      </c>
      <c r="M15" s="31">
        <f>487+582</f>
        <v>1069</v>
      </c>
      <c r="N15" s="165">
        <v>0</v>
      </c>
      <c r="O15" s="165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09"/>
      <c r="S15" s="311"/>
      <c r="U15" s="303"/>
      <c r="V15" s="303"/>
      <c r="W15" s="323"/>
      <c r="AA15" s="311"/>
      <c r="AB15" s="311"/>
      <c r="AC15" s="320"/>
    </row>
    <row r="16" spans="2:29" s="106" customFormat="1" x14ac:dyDescent="0.2">
      <c r="B16" s="124" t="s">
        <v>196</v>
      </c>
      <c r="C16" s="305">
        <f>ROW()/2-1</f>
        <v>7</v>
      </c>
      <c r="D16" s="307">
        <v>43745</v>
      </c>
      <c r="E16" s="33" t="s">
        <v>77</v>
      </c>
      <c r="F16" s="33">
        <v>5803</v>
      </c>
      <c r="G16" s="55" t="s">
        <v>26</v>
      </c>
      <c r="H16" s="49">
        <v>413</v>
      </c>
      <c r="I16" s="34">
        <v>1700</v>
      </c>
      <c r="J16" s="50">
        <f t="shared" si="2"/>
        <v>702100</v>
      </c>
      <c r="K16" s="39" t="s">
        <v>83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09">
        <f>P16+P17</f>
        <v>-16483</v>
      </c>
      <c r="S16" s="310">
        <f>R16/(J16+J17)</f>
        <v>-1.1926054554663194E-2</v>
      </c>
      <c r="U16" s="312">
        <v>43761</v>
      </c>
      <c r="V16" s="303">
        <f>DATEDIF(D16,U16,"d")</f>
        <v>16</v>
      </c>
      <c r="W16" s="323" t="s">
        <v>560</v>
      </c>
      <c r="X16" s="166"/>
      <c r="AA16" s="316">
        <f>YEAR(U16)</f>
        <v>2019</v>
      </c>
      <c r="AB16" s="316">
        <f>MONTH(U16)</f>
        <v>10</v>
      </c>
      <c r="AC16" s="319" t="str">
        <f>IF(R16&gt;0,"○","☓")</f>
        <v>☓</v>
      </c>
    </row>
    <row r="17" spans="2:29" s="106" customFormat="1" x14ac:dyDescent="0.2">
      <c r="C17" s="306"/>
      <c r="D17" s="308">
        <v>43745</v>
      </c>
      <c r="E17" s="29" t="s">
        <v>78</v>
      </c>
      <c r="F17" s="29">
        <v>7259</v>
      </c>
      <c r="G17" s="54" t="s">
        <v>27</v>
      </c>
      <c r="H17" s="46">
        <v>3400</v>
      </c>
      <c r="I17" s="46">
        <v>200</v>
      </c>
      <c r="J17" s="47">
        <f t="shared" si="2"/>
        <v>680000</v>
      </c>
      <c r="K17" s="168" t="s">
        <v>68</v>
      </c>
      <c r="L17" s="41">
        <v>3720</v>
      </c>
      <c r="M17" s="31">
        <f>487+582</f>
        <v>1069</v>
      </c>
      <c r="N17" s="165">
        <v>0</v>
      </c>
      <c r="O17" s="165">
        <v>0</v>
      </c>
      <c r="P17" s="29">
        <f>IF(L17 &gt;0,(L17-H17)*I17-M17-N17-O17,0)</f>
        <v>62931</v>
      </c>
      <c r="Q17" s="48">
        <f t="shared" si="0"/>
        <v>9.2545588235294116E-2</v>
      </c>
      <c r="R17" s="309"/>
      <c r="S17" s="311"/>
      <c r="U17" s="303"/>
      <c r="V17" s="303"/>
      <c r="W17" s="323"/>
      <c r="AA17" s="311"/>
      <c r="AB17" s="311"/>
      <c r="AC17" s="320"/>
    </row>
    <row r="18" spans="2:29" s="106" customFormat="1" x14ac:dyDescent="0.2">
      <c r="B18" s="124" t="s">
        <v>196</v>
      </c>
      <c r="C18" s="305">
        <f>ROW()/2-1</f>
        <v>8</v>
      </c>
      <c r="D18" s="307">
        <v>43748</v>
      </c>
      <c r="E18" s="33" t="s">
        <v>77</v>
      </c>
      <c r="F18" s="33">
        <v>7186</v>
      </c>
      <c r="G18" s="55" t="s">
        <v>79</v>
      </c>
      <c r="H18" s="49">
        <v>410</v>
      </c>
      <c r="I18" s="33">
        <v>1800</v>
      </c>
      <c r="J18" s="33">
        <f t="shared" si="2"/>
        <v>738000</v>
      </c>
      <c r="K18" s="52" t="s">
        <v>82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09">
        <f>P18+P19</f>
        <v>-4757</v>
      </c>
      <c r="S18" s="310">
        <f>R18/(J18+J19)</f>
        <v>-3.2102847887704143E-3</v>
      </c>
      <c r="U18" s="312">
        <v>43767</v>
      </c>
      <c r="V18" s="303">
        <f>DATEDIF(D18,U18,"d")</f>
        <v>19</v>
      </c>
      <c r="W18" s="323" t="s">
        <v>560</v>
      </c>
      <c r="X18" s="221"/>
      <c r="AA18" s="316">
        <f>YEAR(U18)</f>
        <v>2019</v>
      </c>
      <c r="AB18" s="316">
        <f>MONTH(U18)</f>
        <v>10</v>
      </c>
      <c r="AC18" s="319" t="str">
        <f>IF(R18&gt;0,"○","☓")</f>
        <v>☓</v>
      </c>
    </row>
    <row r="19" spans="2:29" s="106" customFormat="1" x14ac:dyDescent="0.2">
      <c r="C19" s="306"/>
      <c r="D19" s="308">
        <v>43748</v>
      </c>
      <c r="E19" s="29" t="s">
        <v>78</v>
      </c>
      <c r="F19" s="29">
        <v>8309</v>
      </c>
      <c r="G19" s="54" t="s">
        <v>80</v>
      </c>
      <c r="H19" s="46">
        <v>3719</v>
      </c>
      <c r="I19" s="46">
        <v>200</v>
      </c>
      <c r="J19" s="47">
        <f t="shared" si="2"/>
        <v>743800</v>
      </c>
      <c r="K19" s="38" t="s">
        <v>82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09"/>
      <c r="S19" s="311"/>
      <c r="U19" s="303"/>
      <c r="V19" s="303"/>
      <c r="W19" s="323"/>
      <c r="X19" s="221"/>
      <c r="AA19" s="311"/>
      <c r="AB19" s="311"/>
      <c r="AC19" s="320"/>
    </row>
    <row r="20" spans="2:29" x14ac:dyDescent="0.2">
      <c r="B20" s="124" t="s">
        <v>196</v>
      </c>
      <c r="C20" s="305">
        <f>ROW()/2-1</f>
        <v>9</v>
      </c>
      <c r="D20" s="307">
        <v>43782</v>
      </c>
      <c r="E20" s="33" t="s">
        <v>77</v>
      </c>
      <c r="F20" s="33">
        <v>1820</v>
      </c>
      <c r="G20" s="55" t="s">
        <v>61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82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09">
        <f>P20+P21</f>
        <v>485995</v>
      </c>
      <c r="S20" s="310">
        <f>R20/(J20+J21)</f>
        <v>0.25451000559299347</v>
      </c>
      <c r="U20" s="312">
        <v>43789</v>
      </c>
      <c r="V20" s="303">
        <f>DATEDIF(D20,U20,"d")</f>
        <v>7</v>
      </c>
      <c r="W20" s="318" t="s">
        <v>218</v>
      </c>
      <c r="X20" s="221" t="s">
        <v>1115</v>
      </c>
      <c r="AA20" s="316">
        <f>YEAR(U20)</f>
        <v>2019</v>
      </c>
      <c r="AB20" s="316">
        <f>MONTH(U20)</f>
        <v>11</v>
      </c>
      <c r="AC20" s="316" t="str">
        <f>IF(R20&gt;0,"○","☓")</f>
        <v>○</v>
      </c>
    </row>
    <row r="21" spans="2:29" x14ac:dyDescent="0.2">
      <c r="B21" s="106"/>
      <c r="C21" s="306"/>
      <c r="D21" s="308">
        <v>43748</v>
      </c>
      <c r="E21" s="29" t="s">
        <v>78</v>
      </c>
      <c r="F21" s="29">
        <v>4508</v>
      </c>
      <c r="G21" s="54" t="s">
        <v>222</v>
      </c>
      <c r="H21" s="46">
        <v>1338.76</v>
      </c>
      <c r="I21" s="46">
        <v>700</v>
      </c>
      <c r="J21" s="47">
        <f t="shared" si="3"/>
        <v>937132</v>
      </c>
      <c r="K21" s="168" t="s">
        <v>68</v>
      </c>
      <c r="L21" s="41">
        <v>2004</v>
      </c>
      <c r="M21" s="31">
        <f>487+582</f>
        <v>1069</v>
      </c>
      <c r="N21" s="165">
        <v>0</v>
      </c>
      <c r="O21" s="165">
        <v>0</v>
      </c>
      <c r="P21" s="29">
        <f>IF(L21 &gt;0,(L21-H21)*I21-M21-N21-O21,0)</f>
        <v>464599</v>
      </c>
      <c r="Q21" s="48">
        <f t="shared" si="0"/>
        <v>0.49576687168936712</v>
      </c>
      <c r="R21" s="309"/>
      <c r="S21" s="311"/>
      <c r="U21" s="303"/>
      <c r="V21" s="303"/>
      <c r="W21" s="303"/>
      <c r="X21" s="106" t="s">
        <v>485</v>
      </c>
      <c r="AA21" s="311"/>
      <c r="AB21" s="311"/>
      <c r="AC21" s="311"/>
    </row>
    <row r="22" spans="2:29" s="106" customFormat="1" x14ac:dyDescent="0.2">
      <c r="B22" s="124" t="s">
        <v>196</v>
      </c>
      <c r="C22" s="305">
        <f>ROW()/2-1</f>
        <v>10</v>
      </c>
      <c r="D22" s="307">
        <v>43782</v>
      </c>
      <c r="E22" s="33" t="s">
        <v>77</v>
      </c>
      <c r="F22" s="33">
        <v>8002</v>
      </c>
      <c r="G22" s="55" t="s">
        <v>29</v>
      </c>
      <c r="H22" s="49">
        <v>814</v>
      </c>
      <c r="I22" s="33">
        <v>1300</v>
      </c>
      <c r="J22" s="50">
        <f t="shared" si="3"/>
        <v>1058200</v>
      </c>
      <c r="K22" s="52" t="s">
        <v>82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09">
        <f>P22+P23</f>
        <v>60240.999999999913</v>
      </c>
      <c r="S22" s="310">
        <f>R22/(J22+J23)</f>
        <v>2.8847737807914758E-2</v>
      </c>
      <c r="U22" s="312">
        <v>43790</v>
      </c>
      <c r="V22" s="303">
        <f>DATEDIF(D22,U22,"d")</f>
        <v>8</v>
      </c>
      <c r="W22" s="318" t="s">
        <v>218</v>
      </c>
      <c r="X22" s="166"/>
      <c r="AA22" s="316">
        <f>YEAR(U22)</f>
        <v>2019</v>
      </c>
      <c r="AB22" s="316">
        <f>MONTH(U22)</f>
        <v>11</v>
      </c>
      <c r="AC22" s="316" t="str">
        <f>IF(R22&gt;0,"○","☓")</f>
        <v>○</v>
      </c>
    </row>
    <row r="23" spans="2:29" s="106" customFormat="1" x14ac:dyDescent="0.2">
      <c r="C23" s="306"/>
      <c r="D23" s="308">
        <v>43748</v>
      </c>
      <c r="E23" s="29" t="s">
        <v>78</v>
      </c>
      <c r="F23" s="29">
        <v>8601</v>
      </c>
      <c r="G23" s="54" t="s">
        <v>25</v>
      </c>
      <c r="H23" s="46">
        <v>515.02</v>
      </c>
      <c r="I23" s="46">
        <v>2000</v>
      </c>
      <c r="J23" s="47">
        <f t="shared" si="3"/>
        <v>1030040</v>
      </c>
      <c r="K23" s="168" t="s">
        <v>68</v>
      </c>
      <c r="L23" s="41">
        <v>533.29999999999995</v>
      </c>
      <c r="M23" s="31">
        <f>487+582</f>
        <v>1069</v>
      </c>
      <c r="N23" s="130">
        <v>0</v>
      </c>
      <c r="O23" s="165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09"/>
      <c r="S23" s="311"/>
      <c r="U23" s="303"/>
      <c r="V23" s="303"/>
      <c r="W23" s="303"/>
      <c r="AA23" s="311"/>
      <c r="AB23" s="311"/>
      <c r="AC23" s="311"/>
    </row>
    <row r="24" spans="2:29" s="106" customFormat="1" x14ac:dyDescent="0.2">
      <c r="B24" s="124" t="s">
        <v>196</v>
      </c>
      <c r="C24" s="305">
        <f>ROW()/2-1</f>
        <v>11</v>
      </c>
      <c r="D24" s="307">
        <v>43783</v>
      </c>
      <c r="E24" s="33" t="s">
        <v>77</v>
      </c>
      <c r="F24" s="33">
        <v>3105</v>
      </c>
      <c r="G24" s="55" t="s">
        <v>49</v>
      </c>
      <c r="H24" s="49">
        <v>970</v>
      </c>
      <c r="I24" s="33">
        <v>1100</v>
      </c>
      <c r="J24" s="50">
        <f t="shared" si="3"/>
        <v>1067000</v>
      </c>
      <c r="K24" s="52" t="s">
        <v>82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09">
        <f>P24+P25</f>
        <v>-59214</v>
      </c>
      <c r="S24" s="310">
        <f>R24/(J24+J25)</f>
        <v>-2.7894290559638213E-2</v>
      </c>
      <c r="U24" s="312">
        <v>43798</v>
      </c>
      <c r="V24" s="303">
        <f>DATEDIF(D24,U24,"d")</f>
        <v>15</v>
      </c>
      <c r="W24" s="321" t="s">
        <v>201</v>
      </c>
      <c r="X24" s="166"/>
      <c r="AA24" s="316">
        <f>YEAR(U24)</f>
        <v>2019</v>
      </c>
      <c r="AB24" s="316">
        <f>MONTH(U24)</f>
        <v>11</v>
      </c>
      <c r="AC24" s="316" t="str">
        <f>IF(R24&gt;0,"○","☓")</f>
        <v>☓</v>
      </c>
    </row>
    <row r="25" spans="2:29" s="106" customFormat="1" x14ac:dyDescent="0.2">
      <c r="C25" s="306"/>
      <c r="D25" s="308">
        <v>43748</v>
      </c>
      <c r="E25" s="29" t="s">
        <v>78</v>
      </c>
      <c r="F25" s="29">
        <v>6301</v>
      </c>
      <c r="G25" s="54" t="s">
        <v>55</v>
      </c>
      <c r="H25" s="46">
        <v>2639.5</v>
      </c>
      <c r="I25" s="46">
        <v>400</v>
      </c>
      <c r="J25" s="47">
        <f t="shared" si="3"/>
        <v>1055800</v>
      </c>
      <c r="K25" s="38" t="s">
        <v>68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09"/>
      <c r="S25" s="311"/>
      <c r="U25" s="303"/>
      <c r="V25" s="303"/>
      <c r="W25" s="322"/>
      <c r="X25" s="166"/>
      <c r="AA25" s="311"/>
      <c r="AB25" s="311"/>
      <c r="AC25" s="311"/>
    </row>
    <row r="26" spans="2:29" s="106" customFormat="1" x14ac:dyDescent="0.2">
      <c r="B26" s="124" t="s">
        <v>196</v>
      </c>
      <c r="C26" s="305">
        <f>ROW()/2-1</f>
        <v>12</v>
      </c>
      <c r="D26" s="307">
        <v>43784</v>
      </c>
      <c r="E26" s="33" t="s">
        <v>77</v>
      </c>
      <c r="F26" s="33">
        <v>6770</v>
      </c>
      <c r="G26" s="55" t="s">
        <v>24</v>
      </c>
      <c r="H26" s="49">
        <v>2386</v>
      </c>
      <c r="I26" s="33">
        <v>400</v>
      </c>
      <c r="J26" s="50">
        <f t="shared" si="3"/>
        <v>954400</v>
      </c>
      <c r="K26" s="52" t="s">
        <v>566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09">
        <f>P26+P27</f>
        <v>-23558</v>
      </c>
      <c r="S26" s="310">
        <f>R26/(J26+J27)</f>
        <v>-1.2410704878305763E-2</v>
      </c>
      <c r="U26" s="312">
        <v>43802</v>
      </c>
      <c r="V26" s="303">
        <f>DATEDIF(D26,U26,"d")</f>
        <v>18</v>
      </c>
      <c r="W26" s="341" t="s">
        <v>560</v>
      </c>
      <c r="X26" s="166"/>
      <c r="AA26" s="316">
        <f>YEAR(U26)</f>
        <v>2019</v>
      </c>
      <c r="AB26" s="316">
        <f>MONTH(U26)</f>
        <v>12</v>
      </c>
      <c r="AC26" s="316" t="str">
        <f>IF(R26&gt;0,"○","☓")</f>
        <v>☓</v>
      </c>
    </row>
    <row r="27" spans="2:29" s="106" customFormat="1" x14ac:dyDescent="0.2">
      <c r="C27" s="306"/>
      <c r="D27" s="308">
        <v>43748</v>
      </c>
      <c r="E27" s="29" t="s">
        <v>78</v>
      </c>
      <c r="F27" s="29">
        <v>1911</v>
      </c>
      <c r="G27" s="54" t="s">
        <v>52</v>
      </c>
      <c r="H27" s="46">
        <v>1573</v>
      </c>
      <c r="I27" s="46">
        <v>600</v>
      </c>
      <c r="J27" s="47">
        <f t="shared" si="3"/>
        <v>943800</v>
      </c>
      <c r="K27" s="167" t="s">
        <v>83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09"/>
      <c r="S27" s="311"/>
      <c r="U27" s="303"/>
      <c r="V27" s="303"/>
      <c r="W27" s="342"/>
      <c r="X27" s="166"/>
      <c r="AA27" s="311"/>
      <c r="AB27" s="311"/>
      <c r="AC27" s="311"/>
    </row>
    <row r="28" spans="2:29" s="106" customFormat="1" x14ac:dyDescent="0.2">
      <c r="B28" s="124" t="s">
        <v>196</v>
      </c>
      <c r="C28" s="305">
        <v>13</v>
      </c>
      <c r="D28" s="307">
        <v>43789</v>
      </c>
      <c r="E28" s="33" t="s">
        <v>77</v>
      </c>
      <c r="F28" s="33">
        <v>4182</v>
      </c>
      <c r="G28" s="55" t="s">
        <v>47</v>
      </c>
      <c r="H28" s="49">
        <v>1627</v>
      </c>
      <c r="I28" s="33">
        <v>600</v>
      </c>
      <c r="J28" s="50">
        <v>976200</v>
      </c>
      <c r="K28" s="52" t="s">
        <v>82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09">
        <v>54150</v>
      </c>
      <c r="S28" s="310">
        <v>2.7799999999999998E-2</v>
      </c>
      <c r="U28" s="312">
        <v>43805</v>
      </c>
      <c r="V28" s="303">
        <v>15</v>
      </c>
      <c r="W28" s="318" t="s">
        <v>537</v>
      </c>
      <c r="X28" s="166"/>
      <c r="AA28" s="316">
        <f>YEAR(U28)</f>
        <v>2019</v>
      </c>
      <c r="AB28" s="316">
        <f>MONTH(U28)</f>
        <v>12</v>
      </c>
      <c r="AC28" s="316" t="str">
        <f>IF(R28&gt;0,"○","☓")</f>
        <v>○</v>
      </c>
    </row>
    <row r="29" spans="2:29" s="106" customFormat="1" x14ac:dyDescent="0.2">
      <c r="C29" s="306"/>
      <c r="D29" s="308">
        <v>43748</v>
      </c>
      <c r="E29" s="29" t="s">
        <v>78</v>
      </c>
      <c r="F29" s="29">
        <v>1824</v>
      </c>
      <c r="G29" s="54" t="s">
        <v>224</v>
      </c>
      <c r="H29" s="46">
        <v>973</v>
      </c>
      <c r="I29" s="46">
        <v>1000</v>
      </c>
      <c r="J29" s="47">
        <v>973000</v>
      </c>
      <c r="K29" s="145" t="s">
        <v>82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09"/>
      <c r="S29" s="311"/>
      <c r="U29" s="303"/>
      <c r="V29" s="303"/>
      <c r="W29" s="303"/>
      <c r="X29" s="166"/>
      <c r="AA29" s="311"/>
      <c r="AB29" s="311"/>
      <c r="AC29" s="311"/>
    </row>
    <row r="30" spans="2:29" s="106" customFormat="1" x14ac:dyDescent="0.2">
      <c r="B30" s="124" t="s">
        <v>196</v>
      </c>
      <c r="C30" s="305">
        <v>14</v>
      </c>
      <c r="D30" s="307">
        <v>43790</v>
      </c>
      <c r="E30" s="33" t="s">
        <v>77</v>
      </c>
      <c r="F30" s="33">
        <v>6995</v>
      </c>
      <c r="G30" s="55" t="s">
        <v>50</v>
      </c>
      <c r="H30" s="49">
        <v>2050</v>
      </c>
      <c r="I30" s="33">
        <v>500</v>
      </c>
      <c r="J30" s="50">
        <f t="shared" ref="J30:J47" si="5">H30*I30</f>
        <v>1025000</v>
      </c>
      <c r="K30" s="52" t="s">
        <v>82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09">
        <f>P30+P31</f>
        <v>33712.972602739726</v>
      </c>
      <c r="S30" s="310">
        <f>R30/(J30+J31)</f>
        <v>1.6402146834066229E-2</v>
      </c>
      <c r="U30" s="312">
        <v>43808</v>
      </c>
      <c r="V30" s="303">
        <f>IF(U30&gt;D30,DATEDIF(D30,U30,"d"),0)</f>
        <v>18</v>
      </c>
      <c r="W30" s="317" t="s">
        <v>561</v>
      </c>
      <c r="AA30" s="316">
        <f>YEAR(U30)</f>
        <v>2019</v>
      </c>
      <c r="AB30" s="316">
        <f>MONTH(U30)</f>
        <v>12</v>
      </c>
      <c r="AC30" s="316" t="str">
        <f>IF(R30&gt;0,"○","☓")</f>
        <v>○</v>
      </c>
    </row>
    <row r="31" spans="2:29" s="106" customFormat="1" x14ac:dyDescent="0.2">
      <c r="C31" s="306"/>
      <c r="D31" s="308">
        <v>43748</v>
      </c>
      <c r="E31" s="29" t="s">
        <v>78</v>
      </c>
      <c r="F31" s="29">
        <v>6472</v>
      </c>
      <c r="G31" s="54" t="s">
        <v>62</v>
      </c>
      <c r="H31" s="46">
        <v>322</v>
      </c>
      <c r="I31" s="46">
        <v>3200</v>
      </c>
      <c r="J31" s="47">
        <f t="shared" si="5"/>
        <v>1030400</v>
      </c>
      <c r="K31" s="168" t="s">
        <v>68</v>
      </c>
      <c r="L31" s="41">
        <v>353</v>
      </c>
      <c r="M31" s="31">
        <f>487+582</f>
        <v>1069</v>
      </c>
      <c r="N31" s="165">
        <v>0</v>
      </c>
      <c r="O31" s="165">
        <v>0</v>
      </c>
      <c r="P31" s="29">
        <f>IF(L31 &gt;0,(L31-H31)*I31-M31-N31-O31,0)</f>
        <v>98131</v>
      </c>
      <c r="Q31" s="48">
        <f t="shared" si="0"/>
        <v>9.5235830745341615E-2</v>
      </c>
      <c r="R31" s="309"/>
      <c r="S31" s="311"/>
      <c r="U31" s="303"/>
      <c r="V31" s="303"/>
      <c r="W31" s="303"/>
      <c r="AA31" s="311"/>
      <c r="AB31" s="311"/>
      <c r="AC31" s="311"/>
    </row>
    <row r="32" spans="2:29" s="106" customFormat="1" x14ac:dyDescent="0.2">
      <c r="B32" s="124" t="s">
        <v>196</v>
      </c>
      <c r="C32" s="305">
        <v>15</v>
      </c>
      <c r="D32" s="307">
        <v>43791</v>
      </c>
      <c r="E32" s="33" t="s">
        <v>77</v>
      </c>
      <c r="F32" s="33">
        <v>8601</v>
      </c>
      <c r="G32" s="55" t="s">
        <v>25</v>
      </c>
      <c r="H32" s="49">
        <v>533.79999999999995</v>
      </c>
      <c r="I32" s="33">
        <v>2000</v>
      </c>
      <c r="J32" s="50">
        <f t="shared" si="5"/>
        <v>1067600</v>
      </c>
      <c r="K32" s="52" t="s">
        <v>82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09">
        <f>P32+P33</f>
        <v>-7387.9621917808836</v>
      </c>
      <c r="S32" s="310">
        <f>R32/(J32+J33)</f>
        <v>-3.4469872261972761E-3</v>
      </c>
      <c r="U32" s="312">
        <v>43808</v>
      </c>
      <c r="V32" s="303">
        <f>IF(U32&gt;D32,DATEDIF(D32,U32,"d"),0)</f>
        <v>17</v>
      </c>
      <c r="W32" s="317" t="s">
        <v>561</v>
      </c>
      <c r="AA32" s="316">
        <f>YEAR(U32)</f>
        <v>2019</v>
      </c>
      <c r="AB32" s="316">
        <f>MONTH(U32)</f>
        <v>12</v>
      </c>
      <c r="AC32" s="316" t="str">
        <f>IF(R32&gt;0,"○","☓")</f>
        <v>☓</v>
      </c>
    </row>
    <row r="33" spans="2:29" s="106" customFormat="1" x14ac:dyDescent="0.2">
      <c r="C33" s="306"/>
      <c r="D33" s="308">
        <v>43748</v>
      </c>
      <c r="E33" s="29" t="s">
        <v>78</v>
      </c>
      <c r="F33" s="29">
        <v>8308</v>
      </c>
      <c r="G33" s="54" t="s">
        <v>51</v>
      </c>
      <c r="H33" s="46">
        <v>467.7</v>
      </c>
      <c r="I33" s="46">
        <v>2300</v>
      </c>
      <c r="J33" s="47">
        <f t="shared" si="5"/>
        <v>1075710</v>
      </c>
      <c r="K33" s="168" t="s">
        <v>68</v>
      </c>
      <c r="L33" s="41">
        <v>484</v>
      </c>
      <c r="M33" s="31">
        <f>487+582</f>
        <v>1069</v>
      </c>
      <c r="N33" s="165">
        <v>0</v>
      </c>
      <c r="O33" s="165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09"/>
      <c r="S33" s="311"/>
      <c r="U33" s="303"/>
      <c r="V33" s="303"/>
      <c r="W33" s="303"/>
      <c r="AA33" s="311"/>
      <c r="AB33" s="311"/>
      <c r="AC33" s="311"/>
    </row>
    <row r="34" spans="2:29" s="106" customFormat="1" x14ac:dyDescent="0.2">
      <c r="B34" s="124" t="s">
        <v>196</v>
      </c>
      <c r="C34" s="305">
        <v>16</v>
      </c>
      <c r="D34" s="307">
        <v>43802</v>
      </c>
      <c r="E34" s="33" t="s">
        <v>184</v>
      </c>
      <c r="F34" s="33">
        <v>3861</v>
      </c>
      <c r="G34" s="55" t="s">
        <v>37</v>
      </c>
      <c r="H34" s="49">
        <v>616</v>
      </c>
      <c r="I34" s="49">
        <v>1700</v>
      </c>
      <c r="J34" s="50">
        <f t="shared" si="5"/>
        <v>1047200</v>
      </c>
      <c r="K34" s="52" t="s">
        <v>82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09">
        <f>P34+P35</f>
        <v>29274.382465753424</v>
      </c>
      <c r="S34" s="310">
        <f>R34/(J34+J35)</f>
        <v>1.4002861602292846E-2</v>
      </c>
      <c r="U34" s="312">
        <v>43818</v>
      </c>
      <c r="V34" s="303">
        <f>IF(U34&gt;D34,DATEDIF(D34,U34,"d"),0)</f>
        <v>16</v>
      </c>
      <c r="W34" s="304" t="s">
        <v>561</v>
      </c>
      <c r="AA34" s="316">
        <f>YEAR(U34)</f>
        <v>2019</v>
      </c>
      <c r="AB34" s="316">
        <f>MONTH(U34)</f>
        <v>12</v>
      </c>
      <c r="AC34" s="316" t="str">
        <f>IF(R34&gt;0,"○","☓")</f>
        <v>○</v>
      </c>
    </row>
    <row r="35" spans="2:29" s="106" customFormat="1" x14ac:dyDescent="0.2">
      <c r="C35" s="306"/>
      <c r="D35" s="308">
        <v>43748</v>
      </c>
      <c r="E35" s="29" t="s">
        <v>186</v>
      </c>
      <c r="F35" s="29">
        <v>5703</v>
      </c>
      <c r="G35" s="54" t="s">
        <v>221</v>
      </c>
      <c r="H35" s="46">
        <v>222</v>
      </c>
      <c r="I35" s="46">
        <v>4700</v>
      </c>
      <c r="J35" s="47">
        <f t="shared" si="5"/>
        <v>1043400</v>
      </c>
      <c r="K35" s="145" t="s">
        <v>82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5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09"/>
      <c r="S35" s="311"/>
      <c r="U35" s="303"/>
      <c r="V35" s="303"/>
      <c r="W35" s="303"/>
      <c r="AA35" s="311"/>
      <c r="AB35" s="311"/>
      <c r="AC35" s="311"/>
    </row>
    <row r="36" spans="2:29" s="106" customFormat="1" x14ac:dyDescent="0.2">
      <c r="B36" s="124" t="s">
        <v>196</v>
      </c>
      <c r="C36" s="305">
        <v>17</v>
      </c>
      <c r="D36" s="307">
        <v>43808</v>
      </c>
      <c r="E36" s="33" t="s">
        <v>184</v>
      </c>
      <c r="F36" s="33">
        <v>5991</v>
      </c>
      <c r="G36" s="55" t="s">
        <v>1163</v>
      </c>
      <c r="H36" s="49">
        <v>1013</v>
      </c>
      <c r="I36" s="49">
        <v>900</v>
      </c>
      <c r="J36" s="50">
        <f t="shared" si="5"/>
        <v>911700</v>
      </c>
      <c r="K36" s="52" t="s">
        <v>82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09">
        <f>P36+P37</f>
        <v>-25646.869041095888</v>
      </c>
      <c r="S36" s="310">
        <f>R36/(J36+J37)</f>
        <v>-1.376865251575449E-2</v>
      </c>
      <c r="U36" s="312">
        <v>43824</v>
      </c>
      <c r="V36" s="303">
        <f>IF(U36&gt;D36,DATEDIF(D36,U36,"d"),0)</f>
        <v>16</v>
      </c>
      <c r="W36" s="304" t="s">
        <v>561</v>
      </c>
      <c r="AA36" s="316">
        <f>YEAR(U36)</f>
        <v>2019</v>
      </c>
      <c r="AB36" s="316">
        <f>MONTH(U36)</f>
        <v>12</v>
      </c>
      <c r="AC36" s="316" t="str">
        <f>IF(R36&gt;0,"○","☓")</f>
        <v>☓</v>
      </c>
    </row>
    <row r="37" spans="2:29" s="106" customFormat="1" x14ac:dyDescent="0.2">
      <c r="B37" s="124"/>
      <c r="C37" s="306"/>
      <c r="D37" s="308">
        <v>43748</v>
      </c>
      <c r="E37" s="29" t="s">
        <v>186</v>
      </c>
      <c r="F37" s="29">
        <v>7267</v>
      </c>
      <c r="G37" s="54" t="s">
        <v>60</v>
      </c>
      <c r="H37" s="46">
        <v>3170</v>
      </c>
      <c r="I37" s="46">
        <v>300</v>
      </c>
      <c r="J37" s="47">
        <f t="shared" si="5"/>
        <v>951000</v>
      </c>
      <c r="K37" s="145" t="s">
        <v>82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76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09"/>
      <c r="S37" s="311"/>
      <c r="U37" s="303"/>
      <c r="V37" s="303"/>
      <c r="W37" s="303"/>
      <c r="AA37" s="311"/>
      <c r="AB37" s="311"/>
      <c r="AC37" s="311"/>
    </row>
    <row r="38" spans="2:29" s="106" customFormat="1" x14ac:dyDescent="0.2">
      <c r="B38" s="124" t="s">
        <v>196</v>
      </c>
      <c r="C38" s="305">
        <v>18</v>
      </c>
      <c r="D38" s="307">
        <v>43809</v>
      </c>
      <c r="E38" s="33" t="s">
        <v>184</v>
      </c>
      <c r="F38" s="33">
        <v>6471</v>
      </c>
      <c r="G38" s="55" t="s">
        <v>1191</v>
      </c>
      <c r="H38" s="49">
        <v>1067</v>
      </c>
      <c r="I38" s="49">
        <v>1000</v>
      </c>
      <c r="J38" s="50">
        <f t="shared" si="5"/>
        <v>1067000</v>
      </c>
      <c r="K38" s="52" t="s">
        <v>82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09">
        <f>P38+P39</f>
        <v>-12105.526027397262</v>
      </c>
      <c r="S38" s="310">
        <f>R38/(J38+J39)</f>
        <v>-5.6174134697899126E-3</v>
      </c>
      <c r="U38" s="312">
        <v>43826</v>
      </c>
      <c r="V38" s="303">
        <f>IF(U38&gt;D38,DATEDIF(D38,U38,"d"),0)</f>
        <v>17</v>
      </c>
      <c r="W38" s="304" t="s">
        <v>561</v>
      </c>
      <c r="X38" s="274" t="s">
        <v>1193</v>
      </c>
      <c r="AA38" s="316">
        <f>YEAR(U38)</f>
        <v>2019</v>
      </c>
      <c r="AB38" s="316">
        <f>MONTH(U38)</f>
        <v>12</v>
      </c>
      <c r="AC38" s="316" t="str">
        <f>IF(R38&gt;0,"○","☓")</f>
        <v>☓</v>
      </c>
    </row>
    <row r="39" spans="2:29" s="106" customFormat="1" x14ac:dyDescent="0.2">
      <c r="B39" s="124"/>
      <c r="C39" s="306"/>
      <c r="D39" s="308">
        <v>43748</v>
      </c>
      <c r="E39" s="29" t="s">
        <v>186</v>
      </c>
      <c r="F39" s="29">
        <v>6473</v>
      </c>
      <c r="G39" s="54" t="s">
        <v>1192</v>
      </c>
      <c r="H39" s="46">
        <v>1360</v>
      </c>
      <c r="I39" s="46">
        <v>800</v>
      </c>
      <c r="J39" s="47">
        <f t="shared" si="5"/>
        <v>1088000</v>
      </c>
      <c r="K39" s="145" t="s">
        <v>82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77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09"/>
      <c r="S39" s="311"/>
      <c r="U39" s="303"/>
      <c r="V39" s="303"/>
      <c r="W39" s="303"/>
      <c r="AA39" s="311"/>
      <c r="AB39" s="311"/>
      <c r="AC39" s="311"/>
    </row>
    <row r="40" spans="2:29" s="106" customFormat="1" x14ac:dyDescent="0.2">
      <c r="B40" s="124" t="s">
        <v>196</v>
      </c>
      <c r="C40" s="305">
        <v>19</v>
      </c>
      <c r="D40" s="307">
        <v>43811</v>
      </c>
      <c r="E40" s="33" t="s">
        <v>184</v>
      </c>
      <c r="F40" s="33">
        <v>1860</v>
      </c>
      <c r="G40" s="55" t="s">
        <v>56</v>
      </c>
      <c r="H40" s="49">
        <v>730</v>
      </c>
      <c r="I40" s="49">
        <v>1400</v>
      </c>
      <c r="J40" s="50">
        <f t="shared" si="5"/>
        <v>1022000</v>
      </c>
      <c r="K40" s="52" t="s">
        <v>82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09">
        <f>P40+P41</f>
        <v>-63666.936986301371</v>
      </c>
      <c r="S40" s="310">
        <f>R40/(J40+J41)</f>
        <v>-3.158082191780822E-2</v>
      </c>
      <c r="U40" s="312">
        <v>43829</v>
      </c>
      <c r="V40" s="303">
        <f>IF(U40&gt;D40,DATEDIF(D40,U40,"d"),0)</f>
        <v>18</v>
      </c>
      <c r="W40" s="304" t="s">
        <v>561</v>
      </c>
      <c r="AA40" s="316">
        <f>YEAR(U40)</f>
        <v>2019</v>
      </c>
      <c r="AB40" s="316">
        <f>MONTH(U40)</f>
        <v>12</v>
      </c>
      <c r="AC40" s="316" t="str">
        <f>IF(R40&gt;0,"○","☓")</f>
        <v>☓</v>
      </c>
    </row>
    <row r="41" spans="2:29" s="106" customFormat="1" x14ac:dyDescent="0.2">
      <c r="B41" s="124"/>
      <c r="C41" s="306"/>
      <c r="D41" s="308">
        <v>43748</v>
      </c>
      <c r="E41" s="29" t="s">
        <v>186</v>
      </c>
      <c r="F41" s="29">
        <v>5110</v>
      </c>
      <c r="G41" s="54" t="s">
        <v>1194</v>
      </c>
      <c r="H41" s="46">
        <v>1420</v>
      </c>
      <c r="I41" s="46">
        <v>700</v>
      </c>
      <c r="J41" s="47">
        <f t="shared" si="5"/>
        <v>994000</v>
      </c>
      <c r="K41" s="145" t="s">
        <v>82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78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09"/>
      <c r="S41" s="311"/>
      <c r="U41" s="303"/>
      <c r="V41" s="303"/>
      <c r="W41" s="303"/>
      <c r="AA41" s="311"/>
      <c r="AB41" s="311"/>
      <c r="AC41" s="311"/>
    </row>
    <row r="42" spans="2:29" s="106" customFormat="1" x14ac:dyDescent="0.2">
      <c r="B42" s="124" t="s">
        <v>196</v>
      </c>
      <c r="C42" s="305">
        <v>20</v>
      </c>
      <c r="D42" s="307">
        <v>43847</v>
      </c>
      <c r="E42" s="33" t="s">
        <v>184</v>
      </c>
      <c r="F42" s="33">
        <v>8572</v>
      </c>
      <c r="G42" s="55" t="s">
        <v>1647</v>
      </c>
      <c r="H42" s="49">
        <v>513</v>
      </c>
      <c r="I42" s="49">
        <v>2000</v>
      </c>
      <c r="J42" s="50">
        <f t="shared" si="5"/>
        <v>1026000</v>
      </c>
      <c r="K42" s="52" t="s">
        <v>82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09">
        <f>P42+P43</f>
        <v>46995.551780821916</v>
      </c>
      <c r="S42" s="310">
        <f>R42/(J42+J43)</f>
        <v>2.2895621056621806E-2</v>
      </c>
      <c r="U42" s="312">
        <v>43864</v>
      </c>
      <c r="V42" s="303">
        <f>IF(U42&gt;D42,DATEDIF(D42,U42,"d"),0)</f>
        <v>17</v>
      </c>
      <c r="W42" s="304" t="s">
        <v>561</v>
      </c>
      <c r="AA42" s="316">
        <f>YEAR(U42)</f>
        <v>2020</v>
      </c>
      <c r="AB42" s="316">
        <f>MONTH(U42)</f>
        <v>2</v>
      </c>
      <c r="AC42" s="316" t="str">
        <f>IF(R42&gt;0,"○","☓")</f>
        <v>○</v>
      </c>
    </row>
    <row r="43" spans="2:29" s="106" customFormat="1" x14ac:dyDescent="0.2">
      <c r="B43" s="124"/>
      <c r="C43" s="306"/>
      <c r="D43" s="308"/>
      <c r="E43" s="29" t="s">
        <v>186</v>
      </c>
      <c r="F43" s="29">
        <v>8804</v>
      </c>
      <c r="G43" s="54" t="s">
        <v>969</v>
      </c>
      <c r="H43" s="46">
        <v>1711</v>
      </c>
      <c r="I43" s="46">
        <v>600</v>
      </c>
      <c r="J43" s="47">
        <f t="shared" si="5"/>
        <v>1026600</v>
      </c>
      <c r="K43" s="145" t="s">
        <v>82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80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09"/>
      <c r="S43" s="311"/>
      <c r="U43" s="303"/>
      <c r="V43" s="303"/>
      <c r="W43" s="303"/>
      <c r="X43" s="106" t="s">
        <v>1877</v>
      </c>
      <c r="AA43" s="311"/>
      <c r="AB43" s="311"/>
      <c r="AC43" s="311"/>
    </row>
    <row r="44" spans="2:29" s="106" customFormat="1" x14ac:dyDescent="0.2">
      <c r="B44" s="124" t="s">
        <v>196</v>
      </c>
      <c r="C44" s="305">
        <v>21</v>
      </c>
      <c r="D44" s="307">
        <v>43846</v>
      </c>
      <c r="E44" s="33" t="s">
        <v>184</v>
      </c>
      <c r="F44" s="33">
        <v>5333</v>
      </c>
      <c r="G44" s="55" t="s">
        <v>237</v>
      </c>
      <c r="H44" s="49">
        <v>1958</v>
      </c>
      <c r="I44" s="49">
        <v>500</v>
      </c>
      <c r="J44" s="50">
        <f t="shared" si="5"/>
        <v>979000</v>
      </c>
      <c r="K44" s="52" t="s">
        <v>82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09">
        <f>P44+P45</f>
        <v>18014.964383561644</v>
      </c>
      <c r="S44" s="310">
        <f>R44/(J44+J45)</f>
        <v>8.9939912049733627E-3</v>
      </c>
      <c r="U44" s="312">
        <v>43864</v>
      </c>
      <c r="V44" s="303">
        <f>IF(U44&gt;D44,DATEDIF(D44,U44,"d"),0)</f>
        <v>18</v>
      </c>
      <c r="W44" s="304" t="s">
        <v>561</v>
      </c>
      <c r="AA44" s="316">
        <f>YEAR(U44)</f>
        <v>2020</v>
      </c>
      <c r="AB44" s="316">
        <f>MONTH(U44)</f>
        <v>2</v>
      </c>
      <c r="AC44" s="316" t="str">
        <f>IF(R44&gt;0,"○","☓")</f>
        <v>○</v>
      </c>
    </row>
    <row r="45" spans="2:29" s="106" customFormat="1" x14ac:dyDescent="0.2">
      <c r="B45" s="124"/>
      <c r="C45" s="306"/>
      <c r="D45" s="308"/>
      <c r="E45" s="29" t="s">
        <v>186</v>
      </c>
      <c r="F45" s="29">
        <v>9810</v>
      </c>
      <c r="G45" s="54" t="s">
        <v>1646</v>
      </c>
      <c r="H45" s="46">
        <v>5120</v>
      </c>
      <c r="I45" s="46">
        <v>200</v>
      </c>
      <c r="J45" s="47">
        <f t="shared" si="5"/>
        <v>1024000</v>
      </c>
      <c r="K45" s="145" t="s">
        <v>82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80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09"/>
      <c r="S45" s="311"/>
      <c r="U45" s="303"/>
      <c r="V45" s="303"/>
      <c r="W45" s="303"/>
      <c r="AA45" s="311"/>
      <c r="AB45" s="311"/>
      <c r="AC45" s="311"/>
    </row>
    <row r="46" spans="2:29" s="106" customFormat="1" x14ac:dyDescent="0.2">
      <c r="B46" s="124" t="s">
        <v>196</v>
      </c>
      <c r="C46" s="305">
        <v>22</v>
      </c>
      <c r="D46" s="307">
        <v>43845</v>
      </c>
      <c r="E46" s="33" t="s">
        <v>184</v>
      </c>
      <c r="F46" s="33">
        <v>3105</v>
      </c>
      <c r="G46" s="55" t="s">
        <v>49</v>
      </c>
      <c r="H46" s="49">
        <v>1037</v>
      </c>
      <c r="I46" s="49">
        <v>1000</v>
      </c>
      <c r="J46" s="50">
        <f t="shared" si="5"/>
        <v>1037000</v>
      </c>
      <c r="K46" s="52" t="s">
        <v>82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09">
        <f>P46+P47</f>
        <v>26169.906301369861</v>
      </c>
      <c r="S46" s="310">
        <f>R46/(J46+J47)</f>
        <v>1.2681675858388187E-2</v>
      </c>
      <c r="U46" s="312">
        <v>43864</v>
      </c>
      <c r="V46" s="303">
        <f>IF(U46&gt;D46,DATEDIF(D46,U46,"d"),0)</f>
        <v>19</v>
      </c>
      <c r="W46" s="304" t="s">
        <v>561</v>
      </c>
      <c r="AA46" s="316">
        <f>YEAR(U46)</f>
        <v>2020</v>
      </c>
      <c r="AB46" s="316">
        <f>MONTH(U46)</f>
        <v>2</v>
      </c>
      <c r="AC46" s="316" t="str">
        <f>IF(R46&gt;0,"○","☓")</f>
        <v>○</v>
      </c>
    </row>
    <row r="47" spans="2:29" s="106" customFormat="1" x14ac:dyDescent="0.2">
      <c r="B47" s="124"/>
      <c r="C47" s="306"/>
      <c r="D47" s="308"/>
      <c r="E47" s="29" t="s">
        <v>186</v>
      </c>
      <c r="F47" s="29">
        <v>3116</v>
      </c>
      <c r="G47" s="54" t="s">
        <v>1889</v>
      </c>
      <c r="H47" s="46">
        <v>1711</v>
      </c>
      <c r="I47" s="46">
        <v>600</v>
      </c>
      <c r="J47" s="47">
        <f t="shared" si="5"/>
        <v>1026600</v>
      </c>
      <c r="K47" s="145" t="s">
        <v>82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89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09"/>
      <c r="S47" s="311"/>
      <c r="U47" s="303"/>
      <c r="V47" s="303"/>
      <c r="W47" s="303"/>
      <c r="AA47" s="311"/>
      <c r="AB47" s="311"/>
      <c r="AC47" s="311"/>
    </row>
  </sheetData>
  <autoFilter ref="B3:AC23"/>
  <mergeCells count="220">
    <mergeCell ref="D6:D7"/>
    <mergeCell ref="AC42:AC43"/>
    <mergeCell ref="AA44:AA45"/>
    <mergeCell ref="AB44:AB45"/>
    <mergeCell ref="AC44:AC45"/>
    <mergeCell ref="AA46:AA47"/>
    <mergeCell ref="AB46:AB47"/>
    <mergeCell ref="AC46:AC4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  <mergeCell ref="R26:R27"/>
    <mergeCell ref="S26:S27"/>
    <mergeCell ref="U26:U27"/>
    <mergeCell ref="V30:V31"/>
    <mergeCell ref="W30:W31"/>
    <mergeCell ref="C32:C33"/>
    <mergeCell ref="D32:D33"/>
    <mergeCell ref="R32:R33"/>
    <mergeCell ref="AA40:AA41"/>
    <mergeCell ref="AA28:AA29"/>
    <mergeCell ref="AA38:AA39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U30:U31"/>
    <mergeCell ref="C26:C27"/>
    <mergeCell ref="D26:D27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R6:R7"/>
    <mergeCell ref="S6:S7"/>
    <mergeCell ref="U6:U7"/>
    <mergeCell ref="V6:V7"/>
    <mergeCell ref="C4:C5"/>
    <mergeCell ref="D4:D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D44:D45"/>
    <mergeCell ref="R44:R45"/>
    <mergeCell ref="S44:S45"/>
    <mergeCell ref="U44:U45"/>
    <mergeCell ref="V44:V45"/>
    <mergeCell ref="W44:W45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:W121"/>
  <sheetViews>
    <sheetView showGridLines="0" workbookViewId="0">
      <selection activeCell="P17" sqref="P17"/>
    </sheetView>
  </sheetViews>
  <sheetFormatPr defaultRowHeight="14.25" x14ac:dyDescent="0.2"/>
  <cols>
    <col min="1" max="1" width="6.5" customWidth="1"/>
    <col min="2" max="2" width="12.25" customWidth="1"/>
    <col min="3" max="3" width="12.75" customWidth="1"/>
    <col min="4" max="4" width="16.625" customWidth="1"/>
    <col min="22" max="22" width="10.5" bestFit="1" customWidth="1"/>
    <col min="23" max="23" width="15.625" customWidth="1"/>
  </cols>
  <sheetData>
    <row r="2" spans="2:23" hidden="1" x14ac:dyDescent="0.2"/>
    <row r="3" spans="2:23" hidden="1" x14ac:dyDescent="0.2"/>
    <row r="4" spans="2:23" ht="15" thickBot="1" x14ac:dyDescent="0.25">
      <c r="B4" s="4" t="s">
        <v>2735</v>
      </c>
      <c r="C4" s="421">
        <f>SUM(W6:W30)</f>
        <v>5000000</v>
      </c>
      <c r="V4" s="416" t="s">
        <v>2736</v>
      </c>
      <c r="W4" s="106"/>
    </row>
    <row r="5" spans="2:23" x14ac:dyDescent="0.2">
      <c r="B5" s="4" t="s">
        <v>2742</v>
      </c>
      <c r="C5" s="422">
        <v>5537358.4699999997</v>
      </c>
      <c r="V5" s="153" t="s">
        <v>2738</v>
      </c>
      <c r="W5" s="153" t="s">
        <v>2737</v>
      </c>
    </row>
    <row r="6" spans="2:23" x14ac:dyDescent="0.2">
      <c r="B6" s="4" t="s">
        <v>2743</v>
      </c>
      <c r="C6" s="422">
        <f>C5-C4</f>
        <v>537358.46999999974</v>
      </c>
      <c r="V6" s="417">
        <v>43720</v>
      </c>
      <c r="W6" s="415">
        <v>3000000</v>
      </c>
    </row>
    <row r="7" spans="2:23" x14ac:dyDescent="0.2">
      <c r="B7" s="4" t="s">
        <v>2744</v>
      </c>
      <c r="C7" s="423">
        <f>C6/C5</f>
        <v>9.7042384543328974E-2</v>
      </c>
      <c r="V7" s="417">
        <v>43732</v>
      </c>
      <c r="W7" s="415">
        <v>2000000</v>
      </c>
    </row>
    <row r="8" spans="2:23" ht="15" thickBot="1" x14ac:dyDescent="0.25">
      <c r="V8" s="4"/>
      <c r="W8" s="5"/>
    </row>
    <row r="9" spans="2:23" x14ac:dyDescent="0.2">
      <c r="B9" s="94"/>
      <c r="C9" s="95"/>
      <c r="D9" s="95"/>
      <c r="E9" s="95"/>
      <c r="F9" s="95"/>
      <c r="G9" s="95"/>
      <c r="H9" s="95"/>
      <c r="I9" s="95"/>
      <c r="J9" s="95"/>
      <c r="K9" s="95"/>
      <c r="L9" s="96"/>
      <c r="V9" s="4"/>
      <c r="W9" s="5"/>
    </row>
    <row r="10" spans="2:23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98"/>
      <c r="V10" s="4"/>
      <c r="W10" s="5"/>
    </row>
    <row r="11" spans="2:23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98"/>
    </row>
    <row r="12" spans="2:23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98"/>
    </row>
    <row r="13" spans="2:23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98"/>
    </row>
    <row r="14" spans="2:23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98"/>
    </row>
    <row r="15" spans="2:23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98"/>
    </row>
    <row r="16" spans="2:23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98"/>
    </row>
    <row r="17" spans="1:12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98"/>
    </row>
    <row r="18" spans="1:12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98"/>
    </row>
    <row r="19" spans="1:12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98"/>
    </row>
    <row r="20" spans="1:12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98"/>
    </row>
    <row r="21" spans="1:12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98"/>
    </row>
    <row r="22" spans="1:12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98"/>
    </row>
    <row r="23" spans="1:12" x14ac:dyDescent="0.2">
      <c r="A23" s="16"/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98"/>
    </row>
    <row r="24" spans="1:12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98"/>
    </row>
    <row r="25" spans="1:12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98"/>
    </row>
    <row r="26" spans="1:12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98"/>
    </row>
    <row r="27" spans="1:12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98"/>
    </row>
    <row r="28" spans="1:12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98"/>
    </row>
    <row r="29" spans="1:12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98"/>
    </row>
    <row r="30" spans="1:12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98"/>
    </row>
    <row r="31" spans="1:12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98"/>
    </row>
    <row r="32" spans="1:12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98"/>
    </row>
    <row r="33" spans="2:12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98"/>
    </row>
    <row r="34" spans="2:12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98"/>
    </row>
    <row r="35" spans="2:12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98"/>
    </row>
    <row r="36" spans="2:12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98"/>
    </row>
    <row r="37" spans="2:12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98"/>
    </row>
    <row r="38" spans="2:12" x14ac:dyDescent="0.2"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98"/>
    </row>
    <row r="39" spans="2:12" x14ac:dyDescent="0.2"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98"/>
    </row>
    <row r="40" spans="2:12" ht="15" thickBot="1" x14ac:dyDescent="0.2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1"/>
    </row>
    <row r="98" spans="1:12" x14ac:dyDescent="0.2">
      <c r="A98" s="104"/>
      <c r="B98" s="104"/>
      <c r="C98" s="104"/>
      <c r="D98" s="104"/>
      <c r="E98" s="104"/>
      <c r="F98" s="104"/>
      <c r="G98" s="104"/>
      <c r="H98" s="104"/>
      <c r="I98" s="104"/>
      <c r="J98" s="104"/>
      <c r="K98" s="104"/>
      <c r="L98" s="104"/>
    </row>
    <row r="99" spans="1:12" x14ac:dyDescent="0.2">
      <c r="A99" s="104"/>
      <c r="B99" s="420" t="s">
        <v>2741</v>
      </c>
      <c r="C99" s="420" t="s">
        <v>2739</v>
      </c>
      <c r="D99" s="420" t="s">
        <v>2740</v>
      </c>
      <c r="E99" s="104"/>
      <c r="F99" s="104"/>
      <c r="G99" s="104"/>
      <c r="H99" s="104"/>
      <c r="I99" s="104"/>
      <c r="J99" s="104"/>
      <c r="K99" s="104"/>
      <c r="L99" s="104"/>
    </row>
    <row r="100" spans="1:12" x14ac:dyDescent="0.2">
      <c r="B100" s="432">
        <v>43742</v>
      </c>
      <c r="C100">
        <v>159</v>
      </c>
      <c r="D100" s="419">
        <v>5000159</v>
      </c>
    </row>
    <row r="101" spans="1:12" x14ac:dyDescent="0.2">
      <c r="B101" s="432">
        <v>43748</v>
      </c>
      <c r="C101">
        <v>37649</v>
      </c>
      <c r="D101" s="419">
        <v>5037808</v>
      </c>
    </row>
    <row r="102" spans="1:12" x14ac:dyDescent="0.2">
      <c r="B102" s="432">
        <v>43753</v>
      </c>
      <c r="C102">
        <v>63304</v>
      </c>
      <c r="D102" s="419">
        <v>5101112</v>
      </c>
    </row>
    <row r="103" spans="1:12" x14ac:dyDescent="0.2">
      <c r="B103" s="432">
        <v>43759</v>
      </c>
      <c r="C103">
        <v>-93238.000000000029</v>
      </c>
      <c r="D103" s="419">
        <v>5007874</v>
      </c>
    </row>
    <row r="104" spans="1:12" x14ac:dyDescent="0.2">
      <c r="B104" s="432">
        <v>43759</v>
      </c>
      <c r="C104">
        <v>-11052.999999999898</v>
      </c>
      <c r="D104" s="419">
        <v>4996821</v>
      </c>
    </row>
    <row r="105" spans="1:12" x14ac:dyDescent="0.2">
      <c r="B105" s="432">
        <v>43761</v>
      </c>
      <c r="C105">
        <v>-1197.0000000000437</v>
      </c>
      <c r="D105" s="419">
        <v>4995624</v>
      </c>
    </row>
    <row r="106" spans="1:12" x14ac:dyDescent="0.2">
      <c r="B106" s="432">
        <v>43761</v>
      </c>
      <c r="C106">
        <v>-16483</v>
      </c>
      <c r="D106" s="419">
        <v>4979141</v>
      </c>
    </row>
    <row r="107" spans="1:12" x14ac:dyDescent="0.2">
      <c r="B107" s="432">
        <v>43767</v>
      </c>
      <c r="C107">
        <v>-4757</v>
      </c>
      <c r="D107" s="419">
        <v>4974384</v>
      </c>
    </row>
    <row r="108" spans="1:12" x14ac:dyDescent="0.2">
      <c r="B108" s="432">
        <v>43789</v>
      </c>
      <c r="C108">
        <v>485995</v>
      </c>
      <c r="D108" s="419">
        <v>5460379</v>
      </c>
    </row>
    <row r="109" spans="1:12" x14ac:dyDescent="0.2">
      <c r="B109" s="432">
        <v>43790</v>
      </c>
      <c r="C109">
        <v>60240.999999999913</v>
      </c>
      <c r="D109" s="419">
        <v>5520620</v>
      </c>
    </row>
    <row r="110" spans="1:12" x14ac:dyDescent="0.2">
      <c r="B110" s="432">
        <v>43798</v>
      </c>
      <c r="C110">
        <v>-59214</v>
      </c>
      <c r="D110" s="419">
        <v>5461406</v>
      </c>
    </row>
    <row r="111" spans="1:12" x14ac:dyDescent="0.2">
      <c r="B111" s="432">
        <v>43802</v>
      </c>
      <c r="C111">
        <v>-23558</v>
      </c>
      <c r="D111" s="419">
        <v>5437848</v>
      </c>
    </row>
    <row r="112" spans="1:12" x14ac:dyDescent="0.2">
      <c r="B112" s="432">
        <v>43805</v>
      </c>
      <c r="C112">
        <v>54150</v>
      </c>
      <c r="D112" s="419">
        <v>5491998</v>
      </c>
    </row>
    <row r="113" spans="2:4" x14ac:dyDescent="0.2">
      <c r="B113" s="432">
        <v>43808</v>
      </c>
      <c r="C113">
        <v>33712.972602739726</v>
      </c>
      <c r="D113" s="419">
        <v>5525710.9699999997</v>
      </c>
    </row>
    <row r="114" spans="2:4" x14ac:dyDescent="0.2">
      <c r="B114" s="432">
        <v>43808</v>
      </c>
      <c r="C114">
        <v>-7387.9621917808836</v>
      </c>
      <c r="D114" s="419">
        <v>5518323.0099999998</v>
      </c>
    </row>
    <row r="115" spans="2:4" x14ac:dyDescent="0.2">
      <c r="B115" s="432">
        <v>43818</v>
      </c>
      <c r="C115">
        <v>29274.382465753424</v>
      </c>
      <c r="D115" s="419">
        <v>5547597.3899999997</v>
      </c>
    </row>
    <row r="116" spans="2:4" x14ac:dyDescent="0.2">
      <c r="B116" s="432">
        <v>43824</v>
      </c>
      <c r="C116">
        <v>-25646.869041095888</v>
      </c>
      <c r="D116" s="419">
        <v>5521950.5199999996</v>
      </c>
    </row>
    <row r="117" spans="2:4" x14ac:dyDescent="0.2">
      <c r="B117" s="432">
        <v>43826</v>
      </c>
      <c r="C117">
        <v>-12105.526027397262</v>
      </c>
      <c r="D117" s="419">
        <v>5509844.9900000002</v>
      </c>
    </row>
    <row r="118" spans="2:4" x14ac:dyDescent="0.2">
      <c r="B118" s="432">
        <v>43829</v>
      </c>
      <c r="C118">
        <v>-63666.936986301371</v>
      </c>
      <c r="D118" s="419">
        <v>5446178.0499999998</v>
      </c>
    </row>
    <row r="119" spans="2:4" x14ac:dyDescent="0.2">
      <c r="B119" s="432">
        <v>43864</v>
      </c>
      <c r="C119">
        <v>46995.551780821916</v>
      </c>
      <c r="D119" s="419">
        <v>5493173.5999999996</v>
      </c>
    </row>
    <row r="120" spans="2:4" x14ac:dyDescent="0.2">
      <c r="B120" s="432">
        <v>43864</v>
      </c>
      <c r="C120">
        <v>18014.964383561644</v>
      </c>
      <c r="D120" s="419">
        <v>5511188.5599999996</v>
      </c>
    </row>
    <row r="121" spans="2:4" x14ac:dyDescent="0.2">
      <c r="B121" s="432">
        <v>43864</v>
      </c>
      <c r="C121">
        <v>26169.906301369861</v>
      </c>
      <c r="D121" s="419">
        <v>5537358.4699999997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3"/>
  <sheetViews>
    <sheetView showGridLines="0" topLeftCell="B1" zoomScaleNormal="100" workbookViewId="0">
      <selection activeCell="N13" sqref="N13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8" width="9" style="106"/>
    <col min="19" max="19" width="10.25" style="106" customWidth="1"/>
    <col min="20" max="20" width="8.5" style="106" customWidth="1"/>
    <col min="21" max="16384" width="9" style="106"/>
  </cols>
  <sheetData>
    <row r="1" spans="1:23" ht="21" customHeight="1" thickBot="1" x14ac:dyDescent="0.25">
      <c r="A1" s="164" t="s">
        <v>559</v>
      </c>
      <c r="D1" s="428">
        <f>SUM(D3:D100)</f>
        <v>537358.483287671</v>
      </c>
      <c r="E1" s="429">
        <f>SUM(E3:E100)</f>
        <v>0.10673660366498888</v>
      </c>
      <c r="H1" s="22">
        <f>SUM(H3:H100)</f>
        <v>22</v>
      </c>
      <c r="I1" s="22">
        <f>SUM(I3:I100)</f>
        <v>11</v>
      </c>
      <c r="J1" s="22">
        <f>SUM(J3:J100)</f>
        <v>11</v>
      </c>
      <c r="K1" s="429">
        <f>I1/H1</f>
        <v>0.5</v>
      </c>
      <c r="O1" s="425">
        <f>MIN(O3:O100)</f>
        <v>-93238.000000000029</v>
      </c>
      <c r="P1" s="431">
        <f>MIN(P3:P100)</f>
        <v>-1.8647600000000007E-2</v>
      </c>
      <c r="Q1" s="106">
        <f>MAX(Q3:Q100)</f>
        <v>3</v>
      </c>
      <c r="R1" s="106">
        <f>MAX(R3:R100)</f>
        <v>5</v>
      </c>
      <c r="S1" s="22">
        <f>SUM(S3:S100)</f>
        <v>4</v>
      </c>
      <c r="T1" s="22">
        <f>SUM(T3:T100)</f>
        <v>2</v>
      </c>
      <c r="U1" s="22">
        <f>SUM(U3:U100)</f>
        <v>16</v>
      </c>
      <c r="V1" s="22">
        <f>SUM(V3:V100)</f>
        <v>0</v>
      </c>
      <c r="W1" s="430">
        <f>SUM(D3:D100)/SUM(H3:H100)</f>
        <v>24425.385603985047</v>
      </c>
    </row>
    <row r="2" spans="1:23" ht="59.25" customHeight="1" x14ac:dyDescent="0.2">
      <c r="A2" s="151" t="s">
        <v>538</v>
      </c>
      <c r="B2" s="152" t="s">
        <v>539</v>
      </c>
      <c r="C2" s="153" t="s">
        <v>546</v>
      </c>
      <c r="D2" s="152" t="s">
        <v>547</v>
      </c>
      <c r="E2" s="152" t="s">
        <v>548</v>
      </c>
      <c r="F2" s="153" t="s">
        <v>555</v>
      </c>
      <c r="G2" s="153" t="s">
        <v>556</v>
      </c>
      <c r="H2" s="153" t="s">
        <v>549</v>
      </c>
      <c r="I2" s="153" t="s">
        <v>550</v>
      </c>
      <c r="J2" s="153" t="s">
        <v>551</v>
      </c>
      <c r="K2" s="153" t="s">
        <v>557</v>
      </c>
      <c r="L2" s="153" t="s">
        <v>2745</v>
      </c>
      <c r="M2" s="153" t="s">
        <v>540</v>
      </c>
      <c r="N2" s="153" t="s">
        <v>541</v>
      </c>
      <c r="O2" s="153" t="s">
        <v>542</v>
      </c>
      <c r="P2" s="153" t="s">
        <v>552</v>
      </c>
      <c r="Q2" s="154" t="s">
        <v>553</v>
      </c>
      <c r="R2" s="154" t="s">
        <v>543</v>
      </c>
      <c r="S2" s="155" t="s">
        <v>544</v>
      </c>
      <c r="T2" s="155" t="s">
        <v>545</v>
      </c>
      <c r="U2" s="155" t="s">
        <v>558</v>
      </c>
      <c r="V2" s="156" t="s">
        <v>554</v>
      </c>
      <c r="W2" s="156" t="s">
        <v>2746</v>
      </c>
    </row>
    <row r="3" spans="1:23" x14ac:dyDescent="0.2">
      <c r="A3" s="412">
        <v>2019</v>
      </c>
      <c r="B3" s="412">
        <v>10</v>
      </c>
      <c r="C3" s="418">
        <f>Asset!C4</f>
        <v>5000000</v>
      </c>
      <c r="D3" s="413">
        <v>-25615.999999999971</v>
      </c>
      <c r="E3" s="158">
        <f>IF(D3 &lt;&gt; 0,D3/C3, 0)</f>
        <v>-5.1231999999999944E-3</v>
      </c>
      <c r="F3" s="413">
        <v>101112</v>
      </c>
      <c r="G3" s="413">
        <v>-126727.99999999997</v>
      </c>
      <c r="H3" s="412">
        <v>8</v>
      </c>
      <c r="I3" s="412">
        <v>3</v>
      </c>
      <c r="J3" s="412">
        <v>5</v>
      </c>
      <c r="K3" s="159">
        <f>IF(H3&lt;&gt;0,I3/H3,0)</f>
        <v>0.375</v>
      </c>
      <c r="L3" s="160">
        <f t="shared" ref="L3:M6" si="0">IF(I3&lt;&gt;0,F3/I3,0)</f>
        <v>33704</v>
      </c>
      <c r="M3" s="161">
        <f t="shared" si="0"/>
        <v>-25345.599999999995</v>
      </c>
      <c r="N3" s="424">
        <v>14</v>
      </c>
      <c r="O3" s="424">
        <v>-93238.000000000029</v>
      </c>
      <c r="P3" s="162">
        <f>IF(C3&lt;&gt;0,O3/C3,0)</f>
        <v>-1.8647600000000007E-2</v>
      </c>
      <c r="Q3" s="414">
        <v>3</v>
      </c>
      <c r="R3" s="414">
        <v>5</v>
      </c>
      <c r="S3" s="414">
        <v>1</v>
      </c>
      <c r="T3" s="414">
        <v>1</v>
      </c>
      <c r="U3" s="414">
        <v>6</v>
      </c>
      <c r="V3" s="163">
        <f>IF(H3&lt;&gt;0,H3-S3-T3-U3,0)</f>
        <v>0</v>
      </c>
      <c r="W3" s="426">
        <f>IF(H3&lt;&gt;0,D3/H3,0)</f>
        <v>-3201.9999999999964</v>
      </c>
    </row>
    <row r="4" spans="1:23" x14ac:dyDescent="0.2">
      <c r="A4" s="412">
        <v>2019</v>
      </c>
      <c r="B4" s="412">
        <v>11</v>
      </c>
      <c r="C4" s="157">
        <f>C3+D3</f>
        <v>4974384</v>
      </c>
      <c r="D4" s="413">
        <v>487021.99999999988</v>
      </c>
      <c r="E4" s="158">
        <f>IF(D4 &lt;&gt; 0,D4/C4, 0)</f>
        <v>9.7905991978102194E-2</v>
      </c>
      <c r="F4" s="413">
        <v>546235.99999999988</v>
      </c>
      <c r="G4" s="413">
        <v>-59214</v>
      </c>
      <c r="H4" s="412">
        <v>3</v>
      </c>
      <c r="I4" s="412">
        <v>2</v>
      </c>
      <c r="J4" s="412">
        <v>1</v>
      </c>
      <c r="K4" s="159">
        <f>IF(H4&lt;&gt;0,I4/H4,0)</f>
        <v>0.66666666666666663</v>
      </c>
      <c r="L4" s="160">
        <f t="shared" si="0"/>
        <v>273117.99999999994</v>
      </c>
      <c r="M4" s="161">
        <f t="shared" si="0"/>
        <v>-59214</v>
      </c>
      <c r="N4" s="424">
        <v>10</v>
      </c>
      <c r="O4" s="424">
        <v>-59214</v>
      </c>
      <c r="P4" s="162">
        <f>IF(C4&lt;&gt;0,O4/C4,0)</f>
        <v>-1.190378547373906E-2</v>
      </c>
      <c r="Q4" s="414">
        <v>2</v>
      </c>
      <c r="R4" s="414">
        <v>1</v>
      </c>
      <c r="S4" s="414">
        <v>2</v>
      </c>
      <c r="T4" s="414">
        <v>1</v>
      </c>
      <c r="U4" s="414">
        <v>0</v>
      </c>
      <c r="V4" s="163">
        <f>IF(H4&lt;&gt;0,H4-S4-T4-U4,0)</f>
        <v>0</v>
      </c>
      <c r="W4" s="426">
        <f t="shared" ref="W4:W7" si="1">IF(H4&lt;&gt;0,D4/H4,0)</f>
        <v>162340.66666666663</v>
      </c>
    </row>
    <row r="5" spans="1:23" x14ac:dyDescent="0.2">
      <c r="A5" s="412">
        <v>2019</v>
      </c>
      <c r="B5" s="412">
        <v>12</v>
      </c>
      <c r="C5" s="157">
        <f t="shared" ref="C5:C7" si="2">C4+D4</f>
        <v>5461406</v>
      </c>
      <c r="D5" s="413">
        <v>-15227.939178082248</v>
      </c>
      <c r="E5" s="158">
        <f>IF(D5 &lt;&gt; 0,D5/C5, 0)</f>
        <v>-2.788281841357747E-3</v>
      </c>
      <c r="F5" s="413">
        <v>117137.35506849315</v>
      </c>
      <c r="G5" s="413">
        <v>-132365.29424657539</v>
      </c>
      <c r="H5" s="412">
        <v>8</v>
      </c>
      <c r="I5" s="412">
        <v>3</v>
      </c>
      <c r="J5" s="412">
        <v>5</v>
      </c>
      <c r="K5" s="159">
        <f>IF(H5&lt;&gt;0,I5/H5,0)</f>
        <v>0.375</v>
      </c>
      <c r="L5" s="160">
        <f t="shared" si="0"/>
        <v>39045.785022831049</v>
      </c>
      <c r="M5" s="161">
        <f t="shared" si="0"/>
        <v>-26473.058849315079</v>
      </c>
      <c r="N5" s="424">
        <v>16.875</v>
      </c>
      <c r="O5" s="424">
        <v>-63666.936986301371</v>
      </c>
      <c r="P5" s="162">
        <f>IF(C5&lt;&gt;0,O5/C5,0)</f>
        <v>-1.1657609228521259E-2</v>
      </c>
      <c r="Q5" s="414">
        <v>2</v>
      </c>
      <c r="R5" s="414">
        <v>3</v>
      </c>
      <c r="S5" s="414">
        <v>1</v>
      </c>
      <c r="T5" s="414">
        <v>0</v>
      </c>
      <c r="U5" s="414">
        <v>7</v>
      </c>
      <c r="V5" s="163">
        <f>IF(H5&lt;&gt;0,H5-S5-T5-U5,0)</f>
        <v>0</v>
      </c>
      <c r="W5" s="426">
        <f t="shared" si="1"/>
        <v>-1903.492397260281</v>
      </c>
    </row>
    <row r="6" spans="1:23" x14ac:dyDescent="0.2">
      <c r="A6" s="412">
        <v>2020</v>
      </c>
      <c r="B6" s="412">
        <v>1</v>
      </c>
      <c r="C6" s="157">
        <f t="shared" si="2"/>
        <v>5446178.0608219178</v>
      </c>
      <c r="D6" s="413">
        <v>0</v>
      </c>
      <c r="E6" s="158">
        <f>IF(D6 &lt;&gt; 0,D6/C6, 0)</f>
        <v>0</v>
      </c>
      <c r="F6" s="413">
        <v>0</v>
      </c>
      <c r="G6" s="413">
        <v>0</v>
      </c>
      <c r="H6" s="412">
        <v>0</v>
      </c>
      <c r="I6" s="412">
        <v>0</v>
      </c>
      <c r="J6" s="412">
        <v>0</v>
      </c>
      <c r="K6" s="159">
        <f>IF(H6&lt;&gt;0,I6/H6,0)</f>
        <v>0</v>
      </c>
      <c r="L6" s="160">
        <f t="shared" si="0"/>
        <v>0</v>
      </c>
      <c r="M6" s="161">
        <f t="shared" si="0"/>
        <v>0</v>
      </c>
      <c r="N6" s="424">
        <v>0</v>
      </c>
      <c r="O6" s="424">
        <v>0</v>
      </c>
      <c r="P6" s="162">
        <f>IF(C6&lt;&gt;0,O6/C6,0)</f>
        <v>0</v>
      </c>
      <c r="Q6" s="414">
        <v>0</v>
      </c>
      <c r="R6" s="414">
        <v>0</v>
      </c>
      <c r="S6" s="414">
        <v>0</v>
      </c>
      <c r="T6" s="414">
        <v>0</v>
      </c>
      <c r="U6" s="414">
        <v>0</v>
      </c>
      <c r="V6" s="163">
        <f>IF(H6&lt;&gt;0,H6-S6-T6-U6,0)</f>
        <v>0</v>
      </c>
      <c r="W6" s="426">
        <f t="shared" si="1"/>
        <v>0</v>
      </c>
    </row>
    <row r="7" spans="1:23" x14ac:dyDescent="0.2">
      <c r="A7" s="412">
        <v>2020</v>
      </c>
      <c r="B7" s="412">
        <v>2</v>
      </c>
      <c r="C7" s="157">
        <f t="shared" si="2"/>
        <v>5446178.0608219178</v>
      </c>
      <c r="D7" s="413">
        <v>91180.422465753421</v>
      </c>
      <c r="E7" s="158">
        <f>IF(D7 &lt;&gt; 0,D7/C7, 0)</f>
        <v>1.6742093528244427E-2</v>
      </c>
      <c r="F7" s="413">
        <v>91180.422465753421</v>
      </c>
      <c r="G7" s="413">
        <v>0</v>
      </c>
      <c r="H7" s="412">
        <v>3</v>
      </c>
      <c r="I7" s="412">
        <v>3</v>
      </c>
      <c r="J7" s="412">
        <v>0</v>
      </c>
      <c r="K7" s="159">
        <f>IF(H7&lt;&gt;0,I7/H7,0)</f>
        <v>1</v>
      </c>
      <c r="L7" s="160">
        <f t="shared" ref="L7" si="3">IF(I7&lt;&gt;0,F7/I7,0)</f>
        <v>30393.47415525114</v>
      </c>
      <c r="M7" s="161">
        <f t="shared" ref="M7" si="4">IF(J7&lt;&gt;0,G7/J7,0)</f>
        <v>0</v>
      </c>
      <c r="N7" s="424">
        <v>18</v>
      </c>
      <c r="O7" s="424">
        <v>0</v>
      </c>
      <c r="P7" s="162">
        <f>IF(C7&lt;&gt;0,O7/C7,0)</f>
        <v>0</v>
      </c>
      <c r="Q7" s="414">
        <v>3</v>
      </c>
      <c r="R7" s="414">
        <v>0</v>
      </c>
      <c r="S7" s="414">
        <v>0</v>
      </c>
      <c r="T7" s="414">
        <v>0</v>
      </c>
      <c r="U7" s="414">
        <v>3</v>
      </c>
      <c r="V7" s="163">
        <f>IF(H7&lt;&gt;0,H7-S7-T7-U7,0)</f>
        <v>0</v>
      </c>
      <c r="W7" s="426">
        <f t="shared" si="1"/>
        <v>30393.47415525114</v>
      </c>
    </row>
    <row r="10" spans="1:23" x14ac:dyDescent="0.2">
      <c r="W10" s="427"/>
    </row>
    <row r="13" spans="1:23" x14ac:dyDescent="0.2">
      <c r="A13" s="16"/>
    </row>
  </sheetData>
  <dataConsolidate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7.update_trade_report">
                <anchor moveWithCells="1" sizeWithCells="1">
                  <from>
                    <xdr:col>23</xdr:col>
                    <xdr:colOff>66675</xdr:colOff>
                    <xdr:row>0</xdr:row>
                    <xdr:rowOff>19050</xdr:rowOff>
                  </from>
                  <to>
                    <xdr:col>25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38"/>
  <sheetViews>
    <sheetView showGridLines="0" zoomScale="70" zoomScaleNormal="70" workbookViewId="0">
      <selection activeCell="AG15" sqref="AG15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7" width="9" style="106"/>
    <col min="8" max="8" width="9.875" style="106" customWidth="1"/>
    <col min="9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87"/>
      <c r="C1" s="185"/>
      <c r="D1" s="237">
        <v>4</v>
      </c>
      <c r="E1" s="238" t="s">
        <v>1118</v>
      </c>
      <c r="F1" s="239">
        <v>22</v>
      </c>
      <c r="G1" s="184"/>
      <c r="H1" s="188"/>
      <c r="I1" s="136"/>
      <c r="J1" s="137"/>
      <c r="N1" s="169"/>
      <c r="O1" s="189"/>
      <c r="P1" s="135"/>
      <c r="Q1" s="210"/>
      <c r="R1" s="211"/>
      <c r="S1" s="10"/>
      <c r="T1" s="212"/>
      <c r="U1" s="135"/>
    </row>
    <row r="2" spans="1:31" ht="33" customHeight="1" thickBot="1" x14ac:dyDescent="0.25">
      <c r="A2" s="134"/>
      <c r="B2" s="68" t="s">
        <v>1046</v>
      </c>
      <c r="C2" s="60"/>
      <c r="D2" s="59" t="s">
        <v>40</v>
      </c>
      <c r="E2" s="61" t="s">
        <v>41</v>
      </c>
      <c r="F2" s="62" t="s">
        <v>70</v>
      </c>
      <c r="G2" s="62" t="s">
        <v>71</v>
      </c>
      <c r="H2" s="60" t="s">
        <v>21</v>
      </c>
      <c r="I2" s="60" t="s">
        <v>72</v>
      </c>
      <c r="J2" s="62" t="s">
        <v>73</v>
      </c>
      <c r="K2" s="63" t="s">
        <v>94</v>
      </c>
      <c r="L2" s="60" t="s">
        <v>74</v>
      </c>
      <c r="M2" s="63" t="s">
        <v>88</v>
      </c>
      <c r="N2" s="60" t="s">
        <v>181</v>
      </c>
      <c r="O2" s="60" t="s">
        <v>75</v>
      </c>
      <c r="P2" s="63" t="s">
        <v>90</v>
      </c>
      <c r="Q2" s="66" t="s">
        <v>91</v>
      </c>
      <c r="R2" s="66" t="s">
        <v>1047</v>
      </c>
      <c r="S2" s="10"/>
      <c r="T2" s="10"/>
      <c r="U2" s="344" t="s">
        <v>1151</v>
      </c>
      <c r="V2" s="345"/>
      <c r="W2" s="346"/>
      <c r="X2" s="275" t="s">
        <v>1152</v>
      </c>
      <c r="Y2" s="275" t="s">
        <v>1153</v>
      </c>
      <c r="Z2" s="275" t="s">
        <v>1154</v>
      </c>
    </row>
    <row r="3" spans="1:31" ht="22.5" customHeight="1" x14ac:dyDescent="0.2">
      <c r="A3" s="134"/>
      <c r="B3" s="228">
        <v>43753</v>
      </c>
      <c r="C3" s="36" t="s">
        <v>77</v>
      </c>
      <c r="D3" s="36">
        <v>7453</v>
      </c>
      <c r="E3" s="226" t="s">
        <v>2725</v>
      </c>
      <c r="F3" s="229">
        <v>2127</v>
      </c>
      <c r="G3" s="229">
        <v>500</v>
      </c>
      <c r="H3" s="230">
        <f>F3*G3</f>
        <v>1063500</v>
      </c>
      <c r="I3" s="226" t="s">
        <v>84</v>
      </c>
      <c r="J3" s="229">
        <v>2298</v>
      </c>
      <c r="K3" s="36">
        <v>770</v>
      </c>
      <c r="L3" s="231">
        <f>IF(OR(I3="現物",H3=0),0,IF(C3="売",H3*Fee_Refer!$B$12/365*T3, H3*Fee_Refer!$B$11/365*#REF!))</f>
        <v>0</v>
      </c>
      <c r="M3" s="226">
        <v>92</v>
      </c>
      <c r="N3" s="232">
        <v>-86526</v>
      </c>
      <c r="O3" s="233">
        <v>-8.1359661495063476E-2</v>
      </c>
      <c r="P3" s="343">
        <v>-93238.000000000029</v>
      </c>
      <c r="Q3" s="310">
        <v>-4.3839777316989466E-2</v>
      </c>
      <c r="R3" s="309">
        <v>6</v>
      </c>
      <c r="S3" s="10"/>
      <c r="T3" s="10"/>
      <c r="U3" s="347" t="s">
        <v>2734</v>
      </c>
      <c r="V3" s="348"/>
      <c r="W3" s="349"/>
      <c r="X3" s="353">
        <v>2.9523899446567401</v>
      </c>
      <c r="Y3" s="353">
        <v>3.7678808820868599</v>
      </c>
      <c r="Z3" s="353">
        <v>0.71142262820660196</v>
      </c>
    </row>
    <row r="4" spans="1:31" ht="22.5" customHeight="1" x14ac:dyDescent="0.2">
      <c r="A4" s="134"/>
      <c r="B4" s="219">
        <v>43759</v>
      </c>
      <c r="C4" s="218" t="s">
        <v>78</v>
      </c>
      <c r="D4" s="218">
        <v>8308</v>
      </c>
      <c r="E4" s="227" t="s">
        <v>2726</v>
      </c>
      <c r="F4" s="234">
        <v>462.3</v>
      </c>
      <c r="G4" s="234">
        <v>2300</v>
      </c>
      <c r="H4" s="235">
        <f>F4*G4</f>
        <v>1063290</v>
      </c>
      <c r="I4" s="227" t="s">
        <v>84</v>
      </c>
      <c r="J4" s="236">
        <v>460</v>
      </c>
      <c r="K4" s="31">
        <v>770</v>
      </c>
      <c r="L4" s="146">
        <f>IF(OR(I4="現物",H4=0),0,IF(C4="売",H4*Fee_Refer!$B$12/365*T4, H4*Fee_Refer!$B$11/365*T3))</f>
        <v>0</v>
      </c>
      <c r="M4" s="218">
        <v>408</v>
      </c>
      <c r="N4" s="216">
        <v>-6712.0000000000264</v>
      </c>
      <c r="O4" s="217">
        <v>-6.3124829538508086E-3</v>
      </c>
      <c r="P4" s="343"/>
      <c r="Q4" s="310"/>
      <c r="R4" s="309"/>
      <c r="S4" s="10"/>
      <c r="T4" s="10"/>
      <c r="U4" s="350"/>
      <c r="V4" s="351"/>
      <c r="W4" s="352"/>
      <c r="X4" s="353"/>
      <c r="Y4" s="353"/>
      <c r="Z4" s="353"/>
    </row>
    <row r="5" spans="1:31" ht="22.5" customHeight="1" thickBot="1" x14ac:dyDescent="0.25">
      <c r="A5" s="134"/>
      <c r="B5" s="187"/>
      <c r="C5" s="185"/>
      <c r="D5" s="186"/>
      <c r="E5" s="184"/>
      <c r="F5" s="184"/>
      <c r="G5" s="184"/>
      <c r="H5" s="188"/>
      <c r="I5" s="136"/>
      <c r="J5" s="137"/>
      <c r="N5" s="169"/>
      <c r="O5" s="189"/>
      <c r="P5" s="135"/>
      <c r="Q5" s="210"/>
    </row>
    <row r="6" spans="1:31" x14ac:dyDescent="0.2">
      <c r="A6" s="200" t="s">
        <v>1117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2727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0" t="s">
        <v>1119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0" t="s">
        <v>1039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14" t="s">
        <v>2695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0" t="s">
        <v>1027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1">
        <v>5.9043261430165419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0" t="s">
        <v>1028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1">
        <v>3.6466909327038097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0" t="s">
        <v>1120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2">
        <f>B3</f>
        <v>43753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2">
        <f>B3</f>
        <v>43753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3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24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5">
        <f>B4</f>
        <v>43759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5">
        <f>B4</f>
        <v>43759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1" t="s">
        <v>1121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0" t="s">
        <v>1116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4.3681818181818182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0" t="s">
        <v>1027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2552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0" t="s">
        <v>1028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1738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3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531</v>
      </c>
      <c r="B81" s="106" t="s">
        <v>2728</v>
      </c>
      <c r="C81" s="106" t="s">
        <v>2729</v>
      </c>
      <c r="D81" s="106" t="s">
        <v>2730</v>
      </c>
      <c r="E81" s="106" t="s">
        <v>2731</v>
      </c>
      <c r="F81" s="106" t="s">
        <v>532</v>
      </c>
      <c r="G81" s="106" t="s">
        <v>533</v>
      </c>
      <c r="H81" s="106" t="s">
        <v>534</v>
      </c>
      <c r="I81" s="106" t="s">
        <v>535</v>
      </c>
      <c r="J81" s="106" t="s">
        <v>536</v>
      </c>
      <c r="K81" s="106" t="s">
        <v>32</v>
      </c>
      <c r="L81" s="106" t="s">
        <v>34</v>
      </c>
      <c r="M81" s="106" t="s">
        <v>33</v>
      </c>
      <c r="N81" s="106" t="s">
        <v>35</v>
      </c>
      <c r="P81" s="106" t="s">
        <v>197</v>
      </c>
      <c r="Q81" s="106" t="s">
        <v>198</v>
      </c>
      <c r="R81" s="106" t="s">
        <v>199</v>
      </c>
      <c r="S81" s="106" t="s">
        <v>200</v>
      </c>
      <c r="U81" s="106" t="s">
        <v>1048</v>
      </c>
      <c r="V81" s="106" t="s">
        <v>1049</v>
      </c>
      <c r="W81" s="106" t="s">
        <v>1050</v>
      </c>
      <c r="X81" s="106" t="s">
        <v>1051</v>
      </c>
      <c r="Y81" s="106" t="s">
        <v>531</v>
      </c>
      <c r="AA81" s="106" t="s">
        <v>2732</v>
      </c>
      <c r="AB81" s="106" t="s">
        <v>2733</v>
      </c>
    </row>
    <row r="82" spans="1:28" x14ac:dyDescent="0.2">
      <c r="A82" s="14">
        <v>43817</v>
      </c>
      <c r="B82" s="106">
        <v>2555</v>
      </c>
      <c r="C82" s="106">
        <v>2530</v>
      </c>
      <c r="D82" s="106">
        <v>494.6</v>
      </c>
      <c r="E82" s="106">
        <v>491</v>
      </c>
      <c r="F82" s="106">
        <v>5.1527494908350304</v>
      </c>
      <c r="G82" s="106">
        <v>4.8747875752255103</v>
      </c>
      <c r="H82" s="106">
        <v>0.390712783918921</v>
      </c>
      <c r="I82" s="106">
        <v>0.71142262820660196</v>
      </c>
      <c r="J82" s="106">
        <v>5.39</v>
      </c>
      <c r="K82" s="106">
        <v>0.565307102200997</v>
      </c>
      <c r="L82" s="106">
        <v>0.97335417836136895</v>
      </c>
      <c r="M82" s="106">
        <v>0.76569734614115004</v>
      </c>
      <c r="N82" s="106">
        <v>0.52745255302029304</v>
      </c>
      <c r="P82" s="106">
        <v>5.2655003591444309</v>
      </c>
      <c r="Q82" s="106">
        <v>4.4840747913065897</v>
      </c>
      <c r="R82" s="106">
        <v>5.6562131430633524</v>
      </c>
      <c r="S82" s="106">
        <v>4.0933620073876682</v>
      </c>
      <c r="U82" s="106">
        <v>-202270</v>
      </c>
      <c r="V82" s="106">
        <v>65239.999999999971</v>
      </c>
      <c r="W82" s="106">
        <v>-137030.00000000003</v>
      </c>
      <c r="X82" s="106">
        <v>-6.4430432717851804</v>
      </c>
      <c r="Y82" s="14">
        <v>43817</v>
      </c>
      <c r="AA82" s="106">
        <v>2530</v>
      </c>
      <c r="AB82" s="106">
        <v>2144.7772727272727</v>
      </c>
    </row>
    <row r="83" spans="1:28" x14ac:dyDescent="0.2">
      <c r="A83" s="14">
        <v>43816</v>
      </c>
      <c r="B83" s="106">
        <v>2534</v>
      </c>
      <c r="C83" s="106">
        <v>2544</v>
      </c>
      <c r="D83" s="106">
        <v>490.4</v>
      </c>
      <c r="E83" s="106">
        <v>492.7</v>
      </c>
      <c r="F83" s="106">
        <v>5.16338542723767</v>
      </c>
      <c r="G83" s="106">
        <v>4.86547938998</v>
      </c>
      <c r="H83" s="106">
        <v>0.39229245295325499</v>
      </c>
      <c r="I83" s="106">
        <v>0.75939782938715406</v>
      </c>
      <c r="J83" s="106">
        <v>5.77</v>
      </c>
      <c r="K83" s="106">
        <v>0.52842033698235202</v>
      </c>
      <c r="L83" s="106">
        <v>0.98166057906625104</v>
      </c>
      <c r="M83" s="106">
        <v>0.76884434081938402</v>
      </c>
      <c r="N83" s="106">
        <v>0.48732963285928899</v>
      </c>
      <c r="P83" s="106">
        <v>5.2577718429332547</v>
      </c>
      <c r="Q83" s="106">
        <v>4.4731869370267452</v>
      </c>
      <c r="R83" s="106">
        <v>5.6500642958865104</v>
      </c>
      <c r="S83" s="106">
        <v>4.0808944840734895</v>
      </c>
      <c r="U83" s="106">
        <v>-209270</v>
      </c>
      <c r="V83" s="106">
        <v>69149.999999999942</v>
      </c>
      <c r="W83" s="106">
        <v>-140120.00000000006</v>
      </c>
      <c r="X83" s="106">
        <v>-6.5883326515546932</v>
      </c>
      <c r="Y83" s="14">
        <v>43816</v>
      </c>
      <c r="AA83" s="106">
        <v>2544</v>
      </c>
      <c r="AB83" s="106">
        <v>2152.2031818181817</v>
      </c>
    </row>
    <row r="84" spans="1:28" x14ac:dyDescent="0.2">
      <c r="A84" s="14">
        <v>43815</v>
      </c>
      <c r="B84" s="106">
        <v>2540</v>
      </c>
      <c r="C84" s="106">
        <v>2532</v>
      </c>
      <c r="D84" s="106">
        <v>491.4</v>
      </c>
      <c r="E84" s="106">
        <v>486.9</v>
      </c>
      <c r="F84" s="106">
        <v>5.2002464571780598</v>
      </c>
      <c r="G84" s="106">
        <v>4.8549903021686696</v>
      </c>
      <c r="H84" s="106">
        <v>0.39469658567798799</v>
      </c>
      <c r="I84" s="106">
        <v>0.87473813439842496</v>
      </c>
      <c r="J84" s="106">
        <v>6.64</v>
      </c>
      <c r="K84" s="106">
        <v>0.48507958914264498</v>
      </c>
      <c r="L84" s="106">
        <v>0.98488247071131396</v>
      </c>
      <c r="M84" s="106">
        <v>0.773235725964179</v>
      </c>
      <c r="N84" s="106">
        <v>0.51360175657099205</v>
      </c>
      <c r="P84" s="106">
        <v>5.2496868878466572</v>
      </c>
      <c r="Q84" s="106">
        <v>4.460293716490682</v>
      </c>
      <c r="R84" s="106">
        <v>5.6443834735246456</v>
      </c>
      <c r="S84" s="106">
        <v>4.0655971308126935</v>
      </c>
      <c r="U84" s="106">
        <v>-203270</v>
      </c>
      <c r="V84" s="106">
        <v>55809.99999999992</v>
      </c>
      <c r="W84" s="106">
        <v>-147460.00000000009</v>
      </c>
      <c r="X84" s="106">
        <v>-6.9334537025282277</v>
      </c>
      <c r="Y84" s="14">
        <v>43815</v>
      </c>
      <c r="AA84" s="106">
        <v>2532</v>
      </c>
      <c r="AB84" s="106">
        <v>2126.8677272727273</v>
      </c>
    </row>
    <row r="85" spans="1:28" x14ac:dyDescent="0.2">
      <c r="A85" s="14">
        <v>43812</v>
      </c>
      <c r="B85" s="106">
        <v>2559</v>
      </c>
      <c r="C85" s="106">
        <v>2543</v>
      </c>
      <c r="D85" s="106">
        <v>491</v>
      </c>
      <c r="E85" s="106">
        <v>493.8</v>
      </c>
      <c r="F85" s="106">
        <v>5.1498582422033197</v>
      </c>
      <c r="G85" s="106">
        <v>4.8433418413986598</v>
      </c>
      <c r="H85" s="106">
        <v>0.39721883191305501</v>
      </c>
      <c r="I85" s="106">
        <v>0.77165626646761498</v>
      </c>
      <c r="J85" s="106">
        <v>5.95</v>
      </c>
      <c r="K85" s="106">
        <v>0.46848537807407498</v>
      </c>
      <c r="L85" s="106">
        <v>0.98399649537543299</v>
      </c>
      <c r="M85" s="106">
        <v>0.77672437776557302</v>
      </c>
      <c r="N85" s="106">
        <v>0.47622093247102498</v>
      </c>
      <c r="P85" s="106">
        <v>5.2405606733117152</v>
      </c>
      <c r="Q85" s="106">
        <v>4.4461230094856043</v>
      </c>
      <c r="R85" s="106">
        <v>5.6377795052247697</v>
      </c>
      <c r="S85" s="106">
        <v>4.0489041775725498</v>
      </c>
      <c r="U85" s="106">
        <v>-208770</v>
      </c>
      <c r="V85" s="106">
        <v>71680</v>
      </c>
      <c r="W85" s="106">
        <v>-137090</v>
      </c>
      <c r="X85" s="106">
        <v>-6.445864424790412</v>
      </c>
      <c r="Y85" s="14">
        <v>43812</v>
      </c>
      <c r="AA85" s="106">
        <v>2543</v>
      </c>
      <c r="AB85" s="106">
        <v>2157.008181818182</v>
      </c>
    </row>
    <row r="86" spans="1:28" x14ac:dyDescent="0.2">
      <c r="A86" s="14">
        <v>43811</v>
      </c>
      <c r="B86" s="106">
        <v>2535</v>
      </c>
      <c r="C86" s="106">
        <v>2521</v>
      </c>
      <c r="D86" s="106">
        <v>484.6</v>
      </c>
      <c r="E86" s="106">
        <v>482.2</v>
      </c>
      <c r="F86" s="106">
        <v>5.2281211115719604</v>
      </c>
      <c r="G86" s="106">
        <v>4.8329739018189199</v>
      </c>
      <c r="H86" s="106">
        <v>0.39922610390910801</v>
      </c>
      <c r="I86" s="106">
        <v>0.98978299736382203</v>
      </c>
      <c r="J86" s="106">
        <v>7.56</v>
      </c>
      <c r="K86" s="106">
        <v>0.432188608388764</v>
      </c>
      <c r="L86" s="106">
        <v>0.98083416350308505</v>
      </c>
      <c r="M86" s="106">
        <v>0.781673496664684</v>
      </c>
      <c r="N86" s="106">
        <v>0.47057079412921599</v>
      </c>
      <c r="P86" s="106">
        <v>5.2322000057280276</v>
      </c>
      <c r="Q86" s="106">
        <v>4.4337477979098123</v>
      </c>
      <c r="R86" s="106">
        <v>5.6314261096371361</v>
      </c>
      <c r="S86" s="106">
        <v>4.0345216940007038</v>
      </c>
      <c r="U86" s="106">
        <v>-197770</v>
      </c>
      <c r="V86" s="106">
        <v>44999.999999999949</v>
      </c>
      <c r="W86" s="106">
        <v>-152770.00000000006</v>
      </c>
      <c r="X86" s="106">
        <v>-7.1831257434913667</v>
      </c>
      <c r="Y86" s="14">
        <v>43811</v>
      </c>
      <c r="AA86" s="106">
        <v>2521</v>
      </c>
      <c r="AB86" s="106">
        <v>2106.3372727272726</v>
      </c>
    </row>
    <row r="87" spans="1:28" x14ac:dyDescent="0.2">
      <c r="A87" s="14">
        <v>43810</v>
      </c>
      <c r="B87" s="106">
        <v>2529</v>
      </c>
      <c r="C87" s="106">
        <v>2536</v>
      </c>
      <c r="D87" s="106">
        <v>485.8</v>
      </c>
      <c r="E87" s="106">
        <v>485.2</v>
      </c>
      <c r="F87" s="106">
        <v>5.2267106347897698</v>
      </c>
      <c r="G87" s="106">
        <v>4.8222519463773104</v>
      </c>
      <c r="H87" s="106">
        <v>0.399268136468649</v>
      </c>
      <c r="I87" s="106">
        <v>1.01300016572753</v>
      </c>
      <c r="J87" s="106">
        <v>7.74</v>
      </c>
      <c r="K87" s="106">
        <v>0.39775241316628401</v>
      </c>
      <c r="L87" s="106">
        <v>0.97476749395566198</v>
      </c>
      <c r="M87" s="106">
        <v>0.78625997078419396</v>
      </c>
      <c r="N87" s="106">
        <v>0.45169818397412798</v>
      </c>
      <c r="P87" s="106">
        <v>5.2215200828459594</v>
      </c>
      <c r="Q87" s="106">
        <v>4.4229838099086614</v>
      </c>
      <c r="R87" s="106">
        <v>5.6207882193146084</v>
      </c>
      <c r="S87" s="106">
        <v>4.0237156734400124</v>
      </c>
      <c r="U87" s="106">
        <v>-205270</v>
      </c>
      <c r="V87" s="106">
        <v>51899.999999999949</v>
      </c>
      <c r="W87" s="106">
        <v>-153370.00000000006</v>
      </c>
      <c r="X87" s="106">
        <v>-7.2113372735437</v>
      </c>
      <c r="Y87" s="14">
        <v>43810</v>
      </c>
      <c r="AA87" s="106">
        <v>2536</v>
      </c>
      <c r="AB87" s="106">
        <v>2119.4418181818182</v>
      </c>
    </row>
    <row r="88" spans="1:28" x14ac:dyDescent="0.2">
      <c r="A88" s="14">
        <v>43809</v>
      </c>
      <c r="B88" s="106">
        <v>2521</v>
      </c>
      <c r="C88" s="106">
        <v>2552</v>
      </c>
      <c r="D88" s="106">
        <v>484.1</v>
      </c>
      <c r="E88" s="106">
        <v>483.3</v>
      </c>
      <c r="F88" s="106">
        <v>5.2803641630457196</v>
      </c>
      <c r="G88" s="106">
        <v>4.8116903352526901</v>
      </c>
      <c r="H88" s="106">
        <v>0.398906127578535</v>
      </c>
      <c r="I88" s="106">
        <v>1.1748975395239001</v>
      </c>
      <c r="J88" s="106">
        <v>8.8800000000000008</v>
      </c>
      <c r="K88" s="106">
        <v>0.36339300090757398</v>
      </c>
      <c r="L88" s="106">
        <v>0.97548475764433595</v>
      </c>
      <c r="M88" s="106">
        <v>0.79073349006079197</v>
      </c>
      <c r="N88" s="106">
        <v>0.51768413945450698</v>
      </c>
      <c r="P88" s="106">
        <v>5.2105964628312247</v>
      </c>
      <c r="Q88" s="106">
        <v>4.4127842076741555</v>
      </c>
      <c r="R88" s="106">
        <v>5.6095025904097602</v>
      </c>
      <c r="S88" s="106">
        <v>4.01387808009562</v>
      </c>
      <c r="U88" s="106">
        <v>-213270</v>
      </c>
      <c r="V88" s="106">
        <v>47530</v>
      </c>
      <c r="W88" s="106">
        <v>-165740</v>
      </c>
      <c r="X88" s="106">
        <v>-7.7929649847892826</v>
      </c>
      <c r="Y88" s="14">
        <v>43809</v>
      </c>
      <c r="AA88" s="106">
        <v>2552</v>
      </c>
      <c r="AB88" s="106">
        <v>2111.1422727272729</v>
      </c>
    </row>
    <row r="89" spans="1:28" x14ac:dyDescent="0.2">
      <c r="A89" s="14">
        <v>43808</v>
      </c>
      <c r="B89" s="106">
        <v>2529</v>
      </c>
      <c r="C89" s="106">
        <v>2492</v>
      </c>
      <c r="D89" s="106">
        <v>484.6</v>
      </c>
      <c r="E89" s="106">
        <v>485.7</v>
      </c>
      <c r="F89" s="106">
        <v>5.1307391393864501</v>
      </c>
      <c r="G89" s="106">
        <v>4.8001624677363299</v>
      </c>
      <c r="H89" s="106">
        <v>0.39768639279018703</v>
      </c>
      <c r="I89" s="106">
        <v>0.831249642037729</v>
      </c>
      <c r="J89" s="106">
        <v>6.44</v>
      </c>
      <c r="K89" s="106">
        <v>0.37898987162583597</v>
      </c>
      <c r="L89" s="106">
        <v>0.91754576919138997</v>
      </c>
      <c r="M89" s="106">
        <v>0.79477267447966404</v>
      </c>
      <c r="N89" s="106">
        <v>0.449168829436981</v>
      </c>
      <c r="P89" s="106">
        <v>5.1978488605265172</v>
      </c>
      <c r="Q89" s="106">
        <v>4.4024760749461427</v>
      </c>
      <c r="R89" s="106">
        <v>5.5955352533167044</v>
      </c>
      <c r="S89" s="106">
        <v>4.0047896821559554</v>
      </c>
      <c r="U89" s="106">
        <v>-183270</v>
      </c>
      <c r="V89" s="106">
        <v>53049.999999999949</v>
      </c>
      <c r="W89" s="106">
        <v>-130220.00000000006</v>
      </c>
      <c r="X89" s="106">
        <v>-6.122842405691209</v>
      </c>
      <c r="Y89" s="14">
        <v>43808</v>
      </c>
      <c r="AA89" s="106">
        <v>2492</v>
      </c>
      <c r="AB89" s="106">
        <v>2121.6259090909089</v>
      </c>
    </row>
    <row r="90" spans="1:28" ht="15" customHeight="1" x14ac:dyDescent="0.2">
      <c r="A90" s="14">
        <v>43805</v>
      </c>
      <c r="B90" s="106">
        <v>2509</v>
      </c>
      <c r="C90" s="106">
        <v>2502</v>
      </c>
      <c r="D90" s="106">
        <v>472.3</v>
      </c>
      <c r="E90" s="106">
        <v>475.5</v>
      </c>
      <c r="F90" s="106">
        <v>5.2618296529968402</v>
      </c>
      <c r="G90" s="106">
        <v>4.7895454489433504</v>
      </c>
      <c r="H90" s="106">
        <v>0.399344901126017</v>
      </c>
      <c r="I90" s="106">
        <v>1.18264738756351</v>
      </c>
      <c r="J90" s="106">
        <v>8.98</v>
      </c>
      <c r="K90" s="106">
        <v>0.41836283819534797</v>
      </c>
      <c r="L90" s="106">
        <v>0.82887237566866101</v>
      </c>
      <c r="M90" s="106">
        <v>0.80033076821781901</v>
      </c>
      <c r="N90" s="106">
        <v>0.430718576698293</v>
      </c>
      <c r="P90" s="106">
        <v>5.1888903500693671</v>
      </c>
      <c r="Q90" s="106">
        <v>4.3902005478173338</v>
      </c>
      <c r="R90" s="106">
        <v>5.5882352511953846</v>
      </c>
      <c r="S90" s="106">
        <v>3.9908556466913163</v>
      </c>
      <c r="U90" s="106">
        <v>-188270</v>
      </c>
      <c r="V90" s="106">
        <v>29589.999999999975</v>
      </c>
      <c r="W90" s="106">
        <v>-158680.00000000003</v>
      </c>
      <c r="X90" s="106">
        <v>-7.4610093145068408</v>
      </c>
      <c r="Y90" s="14">
        <v>43805</v>
      </c>
      <c r="AA90" s="106">
        <v>2502</v>
      </c>
      <c r="AB90" s="106">
        <v>2077.0704545454546</v>
      </c>
    </row>
    <row r="91" spans="1:28" x14ac:dyDescent="0.2">
      <c r="A91" s="14">
        <v>43804</v>
      </c>
      <c r="B91" s="106">
        <v>2471</v>
      </c>
      <c r="C91" s="106">
        <v>2509</v>
      </c>
      <c r="D91" s="106">
        <v>468.5</v>
      </c>
      <c r="E91" s="106">
        <v>469.6</v>
      </c>
      <c r="F91" s="106">
        <v>5.3428449744463302</v>
      </c>
      <c r="G91" s="106">
        <v>4.7778253480485802</v>
      </c>
      <c r="H91" s="106">
        <v>0.39820925355785303</v>
      </c>
      <c r="I91" s="106">
        <v>1.4189012971182899</v>
      </c>
      <c r="J91" s="106">
        <v>10.58</v>
      </c>
      <c r="K91" s="106">
        <v>0.45930246409428299</v>
      </c>
      <c r="L91" s="106">
        <v>0.82544395509261503</v>
      </c>
      <c r="M91" s="106">
        <v>0.80592918811654302</v>
      </c>
      <c r="N91" s="106">
        <v>0.39220025512957202</v>
      </c>
      <c r="P91" s="106">
        <v>5.1760346016064336</v>
      </c>
      <c r="Q91" s="106">
        <v>4.3796160944907268</v>
      </c>
      <c r="R91" s="106">
        <v>5.5742438551642861</v>
      </c>
      <c r="S91" s="106">
        <v>3.9814068409328742</v>
      </c>
      <c r="U91" s="106">
        <v>-191770</v>
      </c>
      <c r="V91" s="106">
        <v>16020.000000000025</v>
      </c>
      <c r="W91" s="106">
        <v>-175749.99999999997</v>
      </c>
      <c r="X91" s="106">
        <v>-8.2636273444956938</v>
      </c>
      <c r="Y91" s="14">
        <v>43804</v>
      </c>
      <c r="AA91" s="106">
        <v>2509</v>
      </c>
      <c r="AB91" s="106">
        <v>2051.298181818182</v>
      </c>
    </row>
    <row r="92" spans="1:28" x14ac:dyDescent="0.2">
      <c r="A92" s="14">
        <v>43803</v>
      </c>
      <c r="B92" s="106">
        <v>2499</v>
      </c>
      <c r="C92" s="106">
        <v>2476</v>
      </c>
      <c r="D92" s="106">
        <v>463</v>
      </c>
      <c r="E92" s="106">
        <v>466.2</v>
      </c>
      <c r="F92" s="106">
        <v>5.3110253110253103</v>
      </c>
      <c r="G92" s="106">
        <v>4.7660165441118298</v>
      </c>
      <c r="H92" s="106">
        <v>0.394392366270999</v>
      </c>
      <c r="I92" s="106">
        <v>1.3818948172515499</v>
      </c>
      <c r="J92" s="106">
        <v>10.26</v>
      </c>
      <c r="K92" s="106">
        <v>0.50138946196490197</v>
      </c>
      <c r="L92" s="106">
        <v>0.79702658363144396</v>
      </c>
      <c r="M92" s="106">
        <v>0.81241008477189502</v>
      </c>
      <c r="N92" s="106">
        <v>0.37947563555948599</v>
      </c>
      <c r="P92" s="106">
        <v>5.160408910382829</v>
      </c>
      <c r="Q92" s="106">
        <v>4.3716241778408307</v>
      </c>
      <c r="R92" s="106">
        <v>5.5548012766538282</v>
      </c>
      <c r="S92" s="106">
        <v>3.977231811569832</v>
      </c>
      <c r="U92" s="106">
        <v>-175270</v>
      </c>
      <c r="V92" s="106">
        <v>8199.9999999999472</v>
      </c>
      <c r="W92" s="106">
        <v>-167070.00000000006</v>
      </c>
      <c r="X92" s="106">
        <v>-7.8555005430719564</v>
      </c>
      <c r="Y92" s="14">
        <v>43803</v>
      </c>
      <c r="AA92" s="106">
        <v>2476</v>
      </c>
      <c r="AB92" s="106">
        <v>2036.4463636363637</v>
      </c>
    </row>
    <row r="93" spans="1:28" x14ac:dyDescent="0.2">
      <c r="A93" s="14">
        <v>43802</v>
      </c>
      <c r="B93" s="106">
        <v>2496</v>
      </c>
      <c r="C93" s="106">
        <v>2506</v>
      </c>
      <c r="D93" s="106">
        <v>462.5</v>
      </c>
      <c r="E93" s="106">
        <v>468.3</v>
      </c>
      <c r="F93" s="106">
        <v>5.3512705530642704</v>
      </c>
      <c r="G93" s="106">
        <v>4.7533742195904596</v>
      </c>
      <c r="H93" s="106">
        <v>0.39190851292704398</v>
      </c>
      <c r="I93" s="106">
        <v>1.5256018018294799</v>
      </c>
      <c r="J93" s="106">
        <v>11.17</v>
      </c>
      <c r="K93" s="106">
        <v>0.54232132042725001</v>
      </c>
      <c r="L93" s="106">
        <v>0.78001665711836599</v>
      </c>
      <c r="M93" s="106">
        <v>0.81767688140855599</v>
      </c>
      <c r="N93" s="106">
        <v>0.34117040410136101</v>
      </c>
      <c r="P93" s="106">
        <v>5.1452827325175035</v>
      </c>
      <c r="Q93" s="106">
        <v>4.3614657066634157</v>
      </c>
      <c r="R93" s="106">
        <v>5.5371912454445473</v>
      </c>
      <c r="S93" s="106">
        <v>3.9695571937363718</v>
      </c>
      <c r="U93" s="106">
        <v>-190270</v>
      </c>
      <c r="V93" s="106">
        <v>13030</v>
      </c>
      <c r="W93" s="106">
        <v>-177240</v>
      </c>
      <c r="X93" s="106">
        <v>-8.3336859774589875</v>
      </c>
      <c r="Y93" s="14">
        <v>43802</v>
      </c>
      <c r="AA93" s="106">
        <v>2506</v>
      </c>
      <c r="AB93" s="106">
        <v>2045.6195454545455</v>
      </c>
    </row>
    <row r="94" spans="1:28" x14ac:dyDescent="0.2">
      <c r="A94" s="14">
        <v>43801</v>
      </c>
      <c r="B94" s="106">
        <v>2500</v>
      </c>
      <c r="C94" s="106">
        <v>2498</v>
      </c>
      <c r="D94" s="106">
        <v>463.4</v>
      </c>
      <c r="E94" s="106">
        <v>466.8</v>
      </c>
      <c r="F94" s="106">
        <v>5.3513281919451501</v>
      </c>
      <c r="G94" s="106">
        <v>4.7404530643235496</v>
      </c>
      <c r="H94" s="106">
        <v>0.387938168452091</v>
      </c>
      <c r="I94" s="106">
        <v>1.57467137110806</v>
      </c>
      <c r="J94" s="106">
        <v>11.42</v>
      </c>
      <c r="K94" s="106">
        <v>0.58538251737523295</v>
      </c>
      <c r="L94" s="106">
        <v>0.75657957708687096</v>
      </c>
      <c r="M94" s="106">
        <v>0.823548562177149</v>
      </c>
      <c r="N94" s="106">
        <v>0.33361451547898302</v>
      </c>
      <c r="P94" s="106">
        <v>5.1283912327756402</v>
      </c>
      <c r="Q94" s="106">
        <v>4.352514895871459</v>
      </c>
      <c r="R94" s="106">
        <v>5.5163294012277317</v>
      </c>
      <c r="S94" s="106">
        <v>3.9645767274193675</v>
      </c>
      <c r="U94" s="106">
        <v>-186270</v>
      </c>
      <c r="V94" s="106">
        <v>9580</v>
      </c>
      <c r="W94" s="106">
        <v>-176690</v>
      </c>
      <c r="X94" s="106">
        <v>-8.3078254082443497</v>
      </c>
      <c r="Y94" s="14">
        <v>43801</v>
      </c>
      <c r="AA94" s="106">
        <v>2498</v>
      </c>
      <c r="AB94" s="106">
        <v>2039.0672727272727</v>
      </c>
    </row>
    <row r="95" spans="1:28" x14ac:dyDescent="0.2">
      <c r="A95" s="14">
        <v>43798</v>
      </c>
      <c r="B95" s="106">
        <v>2555</v>
      </c>
      <c r="C95" s="106">
        <v>2493</v>
      </c>
      <c r="D95" s="106">
        <v>464.9</v>
      </c>
      <c r="E95" s="106">
        <v>464.1</v>
      </c>
      <c r="F95" s="106">
        <v>5.3716871363930103</v>
      </c>
      <c r="G95" s="106">
        <v>4.7275787961099498</v>
      </c>
      <c r="H95" s="106">
        <v>0.38344770691264701</v>
      </c>
      <c r="I95" s="106">
        <v>1.6797814373937301</v>
      </c>
      <c r="J95" s="106">
        <v>11.99</v>
      </c>
      <c r="K95" s="106">
        <v>0.64936611592925297</v>
      </c>
      <c r="L95" s="106">
        <v>0.582771854305137</v>
      </c>
      <c r="M95" s="106">
        <v>0.829228870918153</v>
      </c>
      <c r="N95" s="106">
        <v>0.26521293896769399</v>
      </c>
      <c r="P95" s="106">
        <v>5.1110265030225968</v>
      </c>
      <c r="Q95" s="106">
        <v>4.3441310891973028</v>
      </c>
      <c r="R95" s="106">
        <v>5.4944742099352437</v>
      </c>
      <c r="S95" s="106">
        <v>3.9606833822846559</v>
      </c>
      <c r="U95" s="106">
        <v>-183770</v>
      </c>
      <c r="V95" s="106">
        <v>3370.0000000000264</v>
      </c>
      <c r="W95" s="106">
        <v>-180399.99999999997</v>
      </c>
      <c r="X95" s="106">
        <v>-8.4822667024012706</v>
      </c>
      <c r="Y95" s="14">
        <v>43798</v>
      </c>
      <c r="AA95" s="106">
        <v>2493</v>
      </c>
      <c r="AB95" s="106">
        <v>2027.2731818181819</v>
      </c>
    </row>
    <row r="96" spans="1:28" x14ac:dyDescent="0.2">
      <c r="A96" s="14">
        <v>43797</v>
      </c>
      <c r="B96" s="106">
        <v>2501</v>
      </c>
      <c r="C96" s="106">
        <v>2539</v>
      </c>
      <c r="D96" s="106">
        <v>464.5</v>
      </c>
      <c r="E96" s="106">
        <v>463.2</v>
      </c>
      <c r="F96" s="106">
        <v>5.4814335060449002</v>
      </c>
      <c r="G96" s="106">
        <v>4.7139766175183997</v>
      </c>
      <c r="H96" s="106">
        <v>0.37841910100203302</v>
      </c>
      <c r="I96" s="106">
        <v>2.02806065152184</v>
      </c>
      <c r="J96" s="106">
        <v>14</v>
      </c>
      <c r="K96" s="106">
        <v>0.68490594882712597</v>
      </c>
      <c r="L96" s="106">
        <v>0.63471478590828401</v>
      </c>
      <c r="M96" s="106">
        <v>0.83631721753886901</v>
      </c>
      <c r="N96" s="106">
        <v>0.32276326774367903</v>
      </c>
      <c r="P96" s="106">
        <v>5.0923957185204323</v>
      </c>
      <c r="Q96" s="106">
        <v>4.3355575165163671</v>
      </c>
      <c r="R96" s="106">
        <v>5.4708148195224657</v>
      </c>
      <c r="S96" s="106">
        <v>3.9571384155143337</v>
      </c>
      <c r="U96" s="106">
        <v>-206770</v>
      </c>
      <c r="V96" s="106">
        <v>1299.9999999999477</v>
      </c>
      <c r="W96" s="106">
        <v>-205470.00000000006</v>
      </c>
      <c r="X96" s="106">
        <v>-9.6610384664212283</v>
      </c>
      <c r="Y96" s="14">
        <v>43797</v>
      </c>
      <c r="AA96" s="106">
        <v>2539</v>
      </c>
      <c r="AB96" s="106">
        <v>2023.3418181818181</v>
      </c>
    </row>
    <row r="97" spans="1:28" x14ac:dyDescent="0.2">
      <c r="A97" s="14">
        <v>43796</v>
      </c>
      <c r="B97" s="106">
        <v>2462</v>
      </c>
      <c r="C97" s="106">
        <v>2465</v>
      </c>
      <c r="D97" s="106">
        <v>461.7</v>
      </c>
      <c r="E97" s="106">
        <v>464.3</v>
      </c>
      <c r="F97" s="106">
        <v>5.3090674133103599</v>
      </c>
      <c r="G97" s="106">
        <v>4.6990438962886998</v>
      </c>
      <c r="H97" s="106">
        <v>0.36983990123403698</v>
      </c>
      <c r="I97" s="106">
        <v>1.64942591371617</v>
      </c>
      <c r="J97" s="106">
        <v>11.49</v>
      </c>
      <c r="K97" s="106">
        <v>0.70941002464529601</v>
      </c>
      <c r="L97" s="106">
        <v>0.60665440620036803</v>
      </c>
      <c r="M97" s="106">
        <v>0.84186267759987399</v>
      </c>
      <c r="N97" s="106">
        <v>0.29510803600229901</v>
      </c>
      <c r="P97" s="106">
        <v>5.0688837975227372</v>
      </c>
      <c r="Q97" s="106">
        <v>4.3292039950546624</v>
      </c>
      <c r="R97" s="106">
        <v>5.4387236987567738</v>
      </c>
      <c r="S97" s="106">
        <v>3.9593640938206258</v>
      </c>
      <c r="U97" s="106">
        <v>-169770</v>
      </c>
      <c r="V97" s="106">
        <v>3830</v>
      </c>
      <c r="W97" s="106">
        <v>-165940</v>
      </c>
      <c r="X97" s="106">
        <v>-7.8023688281400609</v>
      </c>
      <c r="Y97" s="14">
        <v>43796</v>
      </c>
      <c r="AA97" s="106">
        <v>2465</v>
      </c>
      <c r="AB97" s="106">
        <v>2028.1468181818182</v>
      </c>
    </row>
    <row r="98" spans="1:28" x14ac:dyDescent="0.2">
      <c r="A98" s="14">
        <v>43795</v>
      </c>
      <c r="B98" s="106">
        <v>2496</v>
      </c>
      <c r="C98" s="106">
        <v>2480</v>
      </c>
      <c r="D98" s="106">
        <v>465</v>
      </c>
      <c r="E98" s="106">
        <v>463.1</v>
      </c>
      <c r="F98" s="106">
        <v>5.3552148564025002</v>
      </c>
      <c r="G98" s="106">
        <v>4.6869353574291104</v>
      </c>
      <c r="H98" s="106">
        <v>0.36449719122074398</v>
      </c>
      <c r="I98" s="106">
        <v>1.8334283914102001</v>
      </c>
      <c r="J98" s="106">
        <v>12.48</v>
      </c>
      <c r="K98" s="106">
        <v>0.73505075999488301</v>
      </c>
      <c r="L98" s="106">
        <v>0.61460194724502404</v>
      </c>
      <c r="M98" s="106">
        <v>0.84671496802473201</v>
      </c>
      <c r="N98" s="106">
        <v>0.27972055355048497</v>
      </c>
      <c r="P98" s="106">
        <v>5.0514325486498546</v>
      </c>
      <c r="Q98" s="106">
        <v>4.3224381662083662</v>
      </c>
      <c r="R98" s="106">
        <v>5.4159297398705988</v>
      </c>
      <c r="S98" s="106">
        <v>3.9579409749876224</v>
      </c>
      <c r="U98" s="106">
        <v>-177270</v>
      </c>
      <c r="V98" s="106">
        <v>1070.0000000000261</v>
      </c>
      <c r="W98" s="106">
        <v>-176199.99999999997</v>
      </c>
      <c r="X98" s="106">
        <v>-8.2847859920349425</v>
      </c>
      <c r="Y98" s="14">
        <v>43795</v>
      </c>
      <c r="AA98" s="106">
        <v>2480</v>
      </c>
      <c r="AB98" s="106">
        <v>2022.9050000000002</v>
      </c>
    </row>
    <row r="99" spans="1:28" x14ac:dyDescent="0.2">
      <c r="A99" s="14">
        <v>43794</v>
      </c>
      <c r="B99" s="106">
        <v>2496</v>
      </c>
      <c r="C99" s="106">
        <v>2496</v>
      </c>
      <c r="D99" s="106">
        <v>467</v>
      </c>
      <c r="E99" s="106">
        <v>464.7</v>
      </c>
      <c r="F99" s="106">
        <v>5.3712072304712697</v>
      </c>
      <c r="G99" s="106">
        <v>4.6722818039718499</v>
      </c>
      <c r="H99" s="106">
        <v>0.35939203416750398</v>
      </c>
      <c r="I99" s="106">
        <v>1.94474378965691</v>
      </c>
      <c r="J99" s="106">
        <v>13.01</v>
      </c>
      <c r="K99" s="106">
        <v>0.759017211908802</v>
      </c>
      <c r="L99" s="106">
        <v>0.81347181186040496</v>
      </c>
      <c r="M99" s="106">
        <v>0.85112760581924596</v>
      </c>
      <c r="N99" s="106">
        <v>0.30196634845252401</v>
      </c>
      <c r="P99" s="106">
        <v>5.031673838139354</v>
      </c>
      <c r="Q99" s="106">
        <v>4.3128897698043458</v>
      </c>
      <c r="R99" s="106">
        <v>5.3910658723068581</v>
      </c>
      <c r="S99" s="106">
        <v>3.9534977356368417</v>
      </c>
      <c r="U99" s="106">
        <v>-185270</v>
      </c>
      <c r="V99" s="106">
        <v>4749.9999999999472</v>
      </c>
      <c r="W99" s="106">
        <v>-180520.00000000006</v>
      </c>
      <c r="X99" s="106">
        <v>-8.4879090084117408</v>
      </c>
      <c r="Y99" s="14">
        <v>43794</v>
      </c>
      <c r="AA99" s="106">
        <v>2496</v>
      </c>
      <c r="AB99" s="106">
        <v>2029.8940909090909</v>
      </c>
    </row>
    <row r="100" spans="1:28" x14ac:dyDescent="0.2">
      <c r="A100" s="14">
        <v>43791</v>
      </c>
      <c r="B100" s="106">
        <v>2394</v>
      </c>
      <c r="C100" s="106">
        <v>2451</v>
      </c>
      <c r="D100" s="106">
        <v>467.7</v>
      </c>
      <c r="E100" s="106">
        <v>462.8</v>
      </c>
      <c r="F100" s="106">
        <v>5.2960242005185796</v>
      </c>
      <c r="G100" s="106">
        <v>4.6568265085817799</v>
      </c>
      <c r="H100" s="106">
        <v>0.35388491334426397</v>
      </c>
      <c r="I100" s="106">
        <v>1.80623040947489</v>
      </c>
      <c r="J100" s="106">
        <v>12.07</v>
      </c>
      <c r="K100" s="106">
        <v>0.77560844035335497</v>
      </c>
      <c r="L100" s="106">
        <v>0.72088709588373101</v>
      </c>
      <c r="M100" s="106">
        <v>0.85257443883559803</v>
      </c>
      <c r="N100" s="15">
        <v>0.39424062953838901</v>
      </c>
      <c r="P100" s="106">
        <v>5.010711421926044</v>
      </c>
      <c r="Q100" s="106">
        <v>4.3029415952375158</v>
      </c>
      <c r="R100" s="106">
        <v>5.3645963352703081</v>
      </c>
      <c r="S100" s="106">
        <v>3.9490566818932518</v>
      </c>
      <c r="U100" s="106">
        <v>-162770</v>
      </c>
      <c r="V100" s="106">
        <v>380</v>
      </c>
      <c r="W100" s="106">
        <v>-162390</v>
      </c>
      <c r="X100" s="106">
        <v>-7.6354506086637599</v>
      </c>
      <c r="Y100" s="14">
        <v>43791</v>
      </c>
      <c r="AA100" s="106">
        <v>2451</v>
      </c>
      <c r="AB100" s="106">
        <v>2021.5945454545456</v>
      </c>
    </row>
    <row r="101" spans="1:28" x14ac:dyDescent="0.2">
      <c r="A101" s="14">
        <v>43790</v>
      </c>
      <c r="B101" s="106">
        <v>2395</v>
      </c>
      <c r="C101" s="106">
        <v>2362</v>
      </c>
      <c r="D101" s="106">
        <v>468.7</v>
      </c>
      <c r="E101" s="106">
        <v>466.8</v>
      </c>
      <c r="F101" s="106">
        <v>5.0599828620394103</v>
      </c>
      <c r="G101" s="106">
        <v>4.64341896282503</v>
      </c>
      <c r="H101" s="106">
        <v>0.34842043029421299</v>
      </c>
      <c r="I101" s="106">
        <v>1.19557828128111</v>
      </c>
      <c r="J101" s="106">
        <v>8.23</v>
      </c>
      <c r="K101" s="106">
        <v>0.78517073864235498</v>
      </c>
      <c r="L101" s="106">
        <v>0.77030699532090896</v>
      </c>
      <c r="M101" s="106">
        <v>0.85540452196413397</v>
      </c>
      <c r="N101" s="15">
        <v>0.35499279221270003</v>
      </c>
      <c r="P101" s="106">
        <v>4.9918393931192426</v>
      </c>
      <c r="Q101" s="106">
        <v>4.2949985325308173</v>
      </c>
      <c r="R101" s="106">
        <v>5.3402598234134562</v>
      </c>
      <c r="S101" s="106">
        <v>3.9465781022366038</v>
      </c>
      <c r="U101" s="106">
        <v>-118270</v>
      </c>
      <c r="V101" s="106">
        <v>9580</v>
      </c>
      <c r="W101" s="106">
        <v>-108690</v>
      </c>
      <c r="X101" s="106">
        <v>-5.1105186689800126</v>
      </c>
      <c r="Y101" s="14">
        <v>43790</v>
      </c>
      <c r="AA101" s="106">
        <v>2362</v>
      </c>
      <c r="AB101" s="106">
        <v>2039.0672727272727</v>
      </c>
    </row>
    <row r="102" spans="1:28" ht="15" customHeight="1" x14ac:dyDescent="0.2">
      <c r="A102" s="14">
        <v>43789</v>
      </c>
      <c r="B102" s="106">
        <v>2400</v>
      </c>
      <c r="C102" s="106">
        <v>2422</v>
      </c>
      <c r="D102" s="106">
        <v>475.3</v>
      </c>
      <c r="E102" s="106">
        <v>468.7</v>
      </c>
      <c r="F102" s="106">
        <v>5.16748453168338</v>
      </c>
      <c r="G102" s="106">
        <v>4.6342483542474602</v>
      </c>
      <c r="H102" s="106">
        <v>0.34638116559140802</v>
      </c>
      <c r="I102" s="106">
        <v>1.5394491109973201</v>
      </c>
      <c r="J102" s="106">
        <v>10.32</v>
      </c>
      <c r="K102" s="106">
        <v>0.79430848409751598</v>
      </c>
      <c r="L102" s="106">
        <v>0.82194023936278404</v>
      </c>
      <c r="M102" s="106">
        <v>0.85803581409297103</v>
      </c>
      <c r="N102" s="15">
        <v>0.38749598490009701</v>
      </c>
      <c r="P102" s="106">
        <v>4.9806295198388684</v>
      </c>
      <c r="Q102" s="106">
        <v>4.287867188656052</v>
      </c>
      <c r="R102" s="106">
        <v>5.3270106854302766</v>
      </c>
      <c r="S102" s="106">
        <v>3.9414860230646442</v>
      </c>
      <c r="U102" s="106">
        <v>-148270</v>
      </c>
      <c r="V102" s="106">
        <v>13949.999999999947</v>
      </c>
      <c r="W102" s="106">
        <v>-134320.00000000006</v>
      </c>
      <c r="X102" s="106">
        <v>-6.315621194382147</v>
      </c>
      <c r="Y102" s="14">
        <v>43789</v>
      </c>
      <c r="AA102" s="106">
        <v>2422</v>
      </c>
      <c r="AB102" s="106">
        <v>2047.3668181818182</v>
      </c>
    </row>
    <row r="103" spans="1:28" x14ac:dyDescent="0.2">
      <c r="A103" s="14">
        <v>43788</v>
      </c>
      <c r="B103" s="106">
        <v>2449</v>
      </c>
      <c r="C103" s="106">
        <v>2438</v>
      </c>
      <c r="D103" s="106">
        <v>476</v>
      </c>
      <c r="E103" s="106">
        <v>477.8</v>
      </c>
      <c r="F103" s="106">
        <v>5.1025533696107104</v>
      </c>
      <c r="G103" s="106">
        <v>4.6237418458633899</v>
      </c>
      <c r="H103" s="106">
        <v>0.341970215518897</v>
      </c>
      <c r="I103" s="106">
        <v>1.4001556334980401</v>
      </c>
      <c r="J103" s="106">
        <v>9.3800000000000008</v>
      </c>
      <c r="K103" s="106">
        <v>0.79863627011389904</v>
      </c>
      <c r="L103" s="15">
        <v>0.79314817007758298</v>
      </c>
      <c r="M103" s="106">
        <v>0.860084045690507</v>
      </c>
      <c r="N103" s="15">
        <v>0.37651649806177301</v>
      </c>
      <c r="P103" s="106">
        <v>4.9657120613822867</v>
      </c>
      <c r="Q103" s="106">
        <v>4.281771630344493</v>
      </c>
      <c r="R103" s="106">
        <v>5.3076822769011835</v>
      </c>
      <c r="S103" s="106">
        <v>3.9398014148255958</v>
      </c>
      <c r="U103" s="106">
        <v>-156270</v>
      </c>
      <c r="V103" s="106">
        <v>34880</v>
      </c>
      <c r="W103" s="106">
        <v>-121390</v>
      </c>
      <c r="X103" s="106">
        <v>-5.7076627217543807</v>
      </c>
      <c r="Y103" s="14">
        <v>43788</v>
      </c>
      <c r="AA103" s="106">
        <v>2438</v>
      </c>
      <c r="AB103" s="106">
        <v>2087.1172727272728</v>
      </c>
    </row>
    <row r="104" spans="1:28" x14ac:dyDescent="0.2">
      <c r="A104" s="14">
        <v>43787</v>
      </c>
      <c r="B104" s="106">
        <v>2424</v>
      </c>
      <c r="C104" s="106">
        <v>2439</v>
      </c>
      <c r="D104" s="106">
        <v>476.1</v>
      </c>
      <c r="E104" s="106">
        <v>475</v>
      </c>
      <c r="F104" s="106">
        <v>5.1347368421052604</v>
      </c>
      <c r="G104" s="106">
        <v>4.6153181221569399</v>
      </c>
      <c r="H104" s="106">
        <v>0.33782813869648198</v>
      </c>
      <c r="I104" s="106">
        <v>1.5375235525155</v>
      </c>
      <c r="J104" s="106">
        <v>10.119999999999999</v>
      </c>
      <c r="K104" s="106">
        <v>0.80402621743110103</v>
      </c>
      <c r="L104" s="15">
        <v>0.70169530574607697</v>
      </c>
      <c r="M104" s="106">
        <v>0.86262977882746295</v>
      </c>
      <c r="N104" s="106">
        <v>0.35260023490828901</v>
      </c>
      <c r="P104" s="106">
        <v>4.9531462608534218</v>
      </c>
      <c r="Q104" s="106">
        <v>4.2774899834604581</v>
      </c>
      <c r="R104" s="106">
        <v>5.2909743995499037</v>
      </c>
      <c r="S104" s="106">
        <v>3.9396618447639762</v>
      </c>
      <c r="U104" s="106">
        <v>-156770</v>
      </c>
      <c r="V104" s="106">
        <v>28439.999999999975</v>
      </c>
      <c r="W104" s="106">
        <v>-128330.00000000003</v>
      </c>
      <c r="X104" s="106">
        <v>-6.0339760860263603</v>
      </c>
      <c r="Y104" s="14">
        <v>43787</v>
      </c>
      <c r="AA104" s="106">
        <v>2439</v>
      </c>
      <c r="AB104" s="106">
        <v>2074.8863636363635</v>
      </c>
    </row>
    <row r="105" spans="1:28" x14ac:dyDescent="0.2">
      <c r="A105" s="14">
        <v>43784</v>
      </c>
      <c r="B105" s="106">
        <v>2460</v>
      </c>
      <c r="C105" s="106">
        <v>2467</v>
      </c>
      <c r="D105" s="106">
        <v>473.8</v>
      </c>
      <c r="E105" s="106">
        <v>477.4</v>
      </c>
      <c r="F105" s="106">
        <v>5.1675743611227398</v>
      </c>
      <c r="G105" s="106">
        <v>4.60546894420533</v>
      </c>
      <c r="H105" s="106">
        <v>0.33327859690453898</v>
      </c>
      <c r="I105" s="106">
        <v>1.6865932050188599</v>
      </c>
      <c r="J105" s="106">
        <v>10.88</v>
      </c>
      <c r="K105" s="106">
        <v>0.80871982275828502</v>
      </c>
      <c r="L105" s="106">
        <v>0.745831449776723</v>
      </c>
      <c r="M105" s="106">
        <v>0.86507184390846703</v>
      </c>
      <c r="N105" s="106">
        <v>0.34556192205227598</v>
      </c>
      <c r="P105" s="106">
        <v>4.9387475411098691</v>
      </c>
      <c r="Q105" s="106">
        <v>4.2721903473007909</v>
      </c>
      <c r="R105" s="106">
        <v>5.2720261380144082</v>
      </c>
      <c r="S105" s="106">
        <v>3.9389117503962519</v>
      </c>
      <c r="U105" s="106">
        <v>-170770</v>
      </c>
      <c r="V105" s="106">
        <v>33959.99999999992</v>
      </c>
      <c r="W105" s="106">
        <v>-136810.00000000009</v>
      </c>
      <c r="X105" s="106">
        <v>-6.4326990440993272</v>
      </c>
      <c r="Y105" s="14">
        <v>43784</v>
      </c>
      <c r="AA105" s="106">
        <v>2467</v>
      </c>
      <c r="AB105" s="106">
        <v>2085.37</v>
      </c>
    </row>
    <row r="106" spans="1:28" x14ac:dyDescent="0.2">
      <c r="A106" s="14">
        <v>43783</v>
      </c>
      <c r="B106" s="106">
        <v>2510</v>
      </c>
      <c r="C106" s="106">
        <v>2451</v>
      </c>
      <c r="D106" s="106">
        <v>478</v>
      </c>
      <c r="E106" s="106">
        <v>474.5</v>
      </c>
      <c r="F106" s="106">
        <v>5.1654373024235998</v>
      </c>
      <c r="G106" s="106">
        <v>4.5945570872031096</v>
      </c>
      <c r="H106" s="106">
        <v>0.32805254672846801</v>
      </c>
      <c r="I106" s="106">
        <v>1.74020967346127</v>
      </c>
      <c r="J106" s="106">
        <v>11.05</v>
      </c>
      <c r="K106" s="106">
        <v>0.81232961871909004</v>
      </c>
      <c r="L106" s="106">
        <v>0.63416039559681403</v>
      </c>
      <c r="M106" s="106">
        <v>0.86773079007878295</v>
      </c>
      <c r="N106" s="106">
        <v>0.30778833985925902</v>
      </c>
      <c r="P106" s="106">
        <v>4.9226096339315779</v>
      </c>
      <c r="Q106" s="106">
        <v>4.2665045404746413</v>
      </c>
      <c r="R106" s="106">
        <v>5.2506621806600453</v>
      </c>
      <c r="S106" s="106">
        <v>3.9384519937461735</v>
      </c>
      <c r="U106" s="106">
        <v>-162770</v>
      </c>
      <c r="V106" s="106">
        <v>27289.999999999975</v>
      </c>
      <c r="W106" s="106">
        <v>-135480.00000000003</v>
      </c>
      <c r="X106" s="106">
        <v>-6.3701634858166543</v>
      </c>
      <c r="Y106" s="14">
        <v>43783</v>
      </c>
      <c r="AA106" s="106">
        <v>2451</v>
      </c>
      <c r="AB106" s="106">
        <v>2072.7022727272729</v>
      </c>
    </row>
    <row r="107" spans="1:28" x14ac:dyDescent="0.2">
      <c r="A107" s="14">
        <v>43782</v>
      </c>
      <c r="B107" s="106">
        <v>2525</v>
      </c>
      <c r="C107" s="106">
        <v>2535</v>
      </c>
      <c r="D107" s="106">
        <v>484.6</v>
      </c>
      <c r="E107" s="106">
        <v>479.8</v>
      </c>
      <c r="F107" s="106">
        <v>5.2834514380991999</v>
      </c>
      <c r="G107" s="106">
        <v>4.5839197532071001</v>
      </c>
      <c r="H107" s="106">
        <v>0.32225222899021599</v>
      </c>
      <c r="I107" s="106">
        <v>2.1707582507158998</v>
      </c>
      <c r="J107" s="106">
        <v>13.24</v>
      </c>
      <c r="K107" s="106">
        <v>0.81540415346698603</v>
      </c>
      <c r="L107" s="106">
        <v>0.68396969573750099</v>
      </c>
      <c r="M107" s="106">
        <v>0.86970264530606101</v>
      </c>
      <c r="N107" s="106">
        <v>0.360689240460561</v>
      </c>
      <c r="P107" s="106">
        <v>4.906171982197316</v>
      </c>
      <c r="Q107" s="106">
        <v>4.2616675242168842</v>
      </c>
      <c r="R107" s="106">
        <v>5.2284242111875319</v>
      </c>
      <c r="S107" s="106">
        <v>3.9394152952266683</v>
      </c>
      <c r="U107" s="106">
        <v>-204770</v>
      </c>
      <c r="V107" s="106">
        <v>39480</v>
      </c>
      <c r="W107" s="106">
        <v>-165290</v>
      </c>
      <c r="X107" s="106">
        <v>-7.7718063372500339</v>
      </c>
      <c r="Y107" s="14">
        <v>43782</v>
      </c>
      <c r="AA107" s="106">
        <v>2535</v>
      </c>
      <c r="AB107" s="106">
        <v>2095.8536363636363</v>
      </c>
    </row>
    <row r="108" spans="1:28" x14ac:dyDescent="0.2">
      <c r="A108" s="14">
        <v>43781</v>
      </c>
      <c r="B108" s="106">
        <v>2509</v>
      </c>
      <c r="C108" s="106">
        <v>2509</v>
      </c>
      <c r="D108" s="106">
        <v>479.8</v>
      </c>
      <c r="E108" s="106">
        <v>481.2</v>
      </c>
      <c r="F108" s="106">
        <v>5.2140482128013304</v>
      </c>
      <c r="G108" s="106">
        <v>4.5718739719152897</v>
      </c>
      <c r="H108" s="106">
        <v>0.31261981766386798</v>
      </c>
      <c r="I108" s="106">
        <v>2.05416996812566</v>
      </c>
      <c r="J108" s="106">
        <v>12.32</v>
      </c>
      <c r="K108" s="106">
        <v>0.81641976825386098</v>
      </c>
      <c r="L108" s="106">
        <v>0.69182137907132202</v>
      </c>
      <c r="M108" s="106">
        <v>0.87147089857464699</v>
      </c>
      <c r="N108" s="106">
        <v>0.361142718734621</v>
      </c>
      <c r="P108" s="106">
        <v>4.8844937895791576</v>
      </c>
      <c r="Q108" s="106">
        <v>4.2592541542514217</v>
      </c>
      <c r="R108" s="106">
        <v>5.1971136072430255</v>
      </c>
      <c r="S108" s="106">
        <v>3.9466343365875538</v>
      </c>
      <c r="U108" s="106">
        <v>-191770</v>
      </c>
      <c r="V108" s="106">
        <v>42699.999999999949</v>
      </c>
      <c r="W108" s="106">
        <v>-149070.00000000006</v>
      </c>
      <c r="X108" s="106">
        <v>-7.0091546415019845</v>
      </c>
      <c r="Y108" s="14">
        <v>43781</v>
      </c>
      <c r="AA108" s="106">
        <v>2509</v>
      </c>
      <c r="AB108" s="106">
        <v>2101.9690909090909</v>
      </c>
    </row>
    <row r="109" spans="1:28" x14ac:dyDescent="0.2">
      <c r="A109" s="14">
        <v>43780</v>
      </c>
      <c r="B109" s="106">
        <v>2512</v>
      </c>
      <c r="C109" s="106">
        <v>2470</v>
      </c>
      <c r="D109" s="106">
        <v>479.8</v>
      </c>
      <c r="E109" s="106">
        <v>478.1</v>
      </c>
      <c r="F109" s="106">
        <v>5.1662832043505498</v>
      </c>
      <c r="G109" s="106">
        <v>4.5593141351830004</v>
      </c>
      <c r="H109" s="106">
        <v>0.30540695156571102</v>
      </c>
      <c r="I109" s="106">
        <v>1.9874107843840501</v>
      </c>
      <c r="J109" s="106">
        <v>11.75</v>
      </c>
      <c r="K109" s="106">
        <v>0.81429026880851596</v>
      </c>
      <c r="L109" s="15">
        <v>0.57229483082211696</v>
      </c>
      <c r="M109" s="106">
        <v>0.87299300942147995</v>
      </c>
      <c r="N109" s="106">
        <v>0.40123357770656998</v>
      </c>
      <c r="P109" s="106">
        <v>4.8647210867487116</v>
      </c>
      <c r="Q109" s="106">
        <v>4.2539071836172893</v>
      </c>
      <c r="R109" s="106">
        <v>5.1701280383144228</v>
      </c>
      <c r="S109" s="106">
        <v>3.9485002320515785</v>
      </c>
      <c r="U109" s="106">
        <v>-172270</v>
      </c>
      <c r="V109" s="106">
        <v>35570.000000000029</v>
      </c>
      <c r="W109" s="106">
        <v>-136699.99999999997</v>
      </c>
      <c r="X109" s="106">
        <v>-6.427526930256394</v>
      </c>
      <c r="Y109" s="14">
        <v>43780</v>
      </c>
      <c r="AA109" s="106">
        <v>2470</v>
      </c>
      <c r="AB109" s="106">
        <v>2088.4277272727272</v>
      </c>
    </row>
    <row r="110" spans="1:28" x14ac:dyDescent="0.2">
      <c r="A110" s="14">
        <v>43777</v>
      </c>
      <c r="B110" s="106">
        <v>2546</v>
      </c>
      <c r="C110" s="106">
        <v>2497</v>
      </c>
      <c r="D110" s="106">
        <v>488</v>
      </c>
      <c r="E110" s="106">
        <v>483.7</v>
      </c>
      <c r="F110" s="106">
        <v>5.16229067603886</v>
      </c>
      <c r="G110" s="106">
        <v>4.5492443554417497</v>
      </c>
      <c r="H110" s="106">
        <v>0.29757847827234102</v>
      </c>
      <c r="I110" s="106">
        <v>2.0601164578711901</v>
      </c>
      <c r="J110" s="106">
        <v>11.88</v>
      </c>
      <c r="K110" s="106">
        <v>0.812211331428354</v>
      </c>
      <c r="L110" s="106">
        <v>0.60362537741302702</v>
      </c>
      <c r="M110" s="106">
        <v>0.87479227465374099</v>
      </c>
      <c r="N110" s="106">
        <v>0.37201356038771399</v>
      </c>
      <c r="P110" s="106">
        <v>4.8468228337140911</v>
      </c>
      <c r="Q110" s="106">
        <v>4.2516658771694082</v>
      </c>
      <c r="R110" s="106">
        <v>5.1444013119864316</v>
      </c>
      <c r="S110" s="106">
        <v>3.9540873988970677</v>
      </c>
      <c r="U110" s="106">
        <v>-185770</v>
      </c>
      <c r="V110" s="106">
        <v>48449.999999999949</v>
      </c>
      <c r="W110" s="106">
        <v>-137320.00000000006</v>
      </c>
      <c r="X110" s="106">
        <v>-6.4566788446438084</v>
      </c>
      <c r="Y110" s="14">
        <v>43777</v>
      </c>
      <c r="AA110" s="106">
        <v>2497</v>
      </c>
      <c r="AB110" s="106">
        <v>2112.8895454545454</v>
      </c>
    </row>
    <row r="111" spans="1:28" x14ac:dyDescent="0.2">
      <c r="A111" s="14">
        <v>43776</v>
      </c>
      <c r="B111" s="106">
        <v>2534</v>
      </c>
      <c r="C111" s="106">
        <v>2507</v>
      </c>
      <c r="D111" s="106">
        <v>481</v>
      </c>
      <c r="E111" s="106">
        <v>481.4</v>
      </c>
      <c r="F111" s="106">
        <v>5.2077274615704097</v>
      </c>
      <c r="G111" s="106">
        <v>4.5387526933549003</v>
      </c>
      <c r="H111" s="106">
        <v>0.28954230965405098</v>
      </c>
      <c r="I111" s="106">
        <v>2.3104560056000598</v>
      </c>
      <c r="J111" s="106">
        <v>12.85</v>
      </c>
      <c r="K111" s="106">
        <v>0.81171920867131797</v>
      </c>
      <c r="L111" s="106">
        <v>0.50816010044996396</v>
      </c>
      <c r="M111" s="106">
        <v>0.87669115061978298</v>
      </c>
      <c r="N111" s="106">
        <v>0.363758620462454</v>
      </c>
      <c r="P111" s="106">
        <v>4.8282950030089511</v>
      </c>
      <c r="Q111" s="106">
        <v>4.2492103837008495</v>
      </c>
      <c r="R111" s="106">
        <v>5.1178373126630019</v>
      </c>
      <c r="S111" s="106">
        <v>3.9596680740467982</v>
      </c>
      <c r="U111" s="106">
        <v>-190770</v>
      </c>
      <c r="V111" s="106">
        <v>43159.99999999992</v>
      </c>
      <c r="W111" s="106">
        <v>-147610.00000000009</v>
      </c>
      <c r="X111" s="106">
        <v>-6.9405065850413106</v>
      </c>
      <c r="Y111" s="14">
        <v>43776</v>
      </c>
      <c r="AA111" s="106">
        <v>2507</v>
      </c>
      <c r="AB111" s="106">
        <v>2102.8427272727272</v>
      </c>
    </row>
    <row r="112" spans="1:28" x14ac:dyDescent="0.2">
      <c r="A112" s="14">
        <v>43775</v>
      </c>
      <c r="B112" s="106">
        <v>2601</v>
      </c>
      <c r="C112" s="106">
        <v>2540</v>
      </c>
      <c r="D112" s="106">
        <v>487.9</v>
      </c>
      <c r="E112" s="106">
        <v>484.3</v>
      </c>
      <c r="F112" s="106">
        <v>5.2446830476977002</v>
      </c>
      <c r="G112" s="106">
        <v>4.5263519202986</v>
      </c>
      <c r="H112" s="106">
        <v>0.28039757358951101</v>
      </c>
      <c r="I112" s="106">
        <v>2.5618307541088301</v>
      </c>
      <c r="J112" s="106">
        <v>13.7</v>
      </c>
      <c r="K112" s="106">
        <v>0.80923117086756102</v>
      </c>
      <c r="L112" s="106">
        <v>0.48675473350857901</v>
      </c>
      <c r="M112" s="106">
        <v>0.87888693586359701</v>
      </c>
      <c r="N112" s="106">
        <v>0.331938676735472</v>
      </c>
      <c r="P112" s="106">
        <v>4.8067494938881108</v>
      </c>
      <c r="Q112" s="106">
        <v>4.2459543467090892</v>
      </c>
      <c r="R112" s="106">
        <v>5.0871470674776216</v>
      </c>
      <c r="S112" s="106">
        <v>3.965556773119578</v>
      </c>
      <c r="U112" s="106">
        <v>-207270</v>
      </c>
      <c r="V112" s="106">
        <v>49830</v>
      </c>
      <c r="W112" s="106">
        <v>-157440</v>
      </c>
      <c r="X112" s="106">
        <v>-7.4027054857320183</v>
      </c>
      <c r="Y112" s="14">
        <v>43775</v>
      </c>
      <c r="AA112" s="106">
        <v>2540</v>
      </c>
      <c r="AB112" s="106">
        <v>2115.5104545454546</v>
      </c>
    </row>
    <row r="113" spans="1:28" x14ac:dyDescent="0.2">
      <c r="A113" s="14">
        <v>43774</v>
      </c>
      <c r="B113" s="106">
        <v>2424</v>
      </c>
      <c r="C113" s="106">
        <v>2497</v>
      </c>
      <c r="D113" s="106">
        <v>481</v>
      </c>
      <c r="E113" s="106">
        <v>479.8</v>
      </c>
      <c r="F113" s="106">
        <v>5.2042517715714798</v>
      </c>
      <c r="G113" s="106">
        <v>4.5149429595161097</v>
      </c>
      <c r="H113" s="106">
        <v>0.26807487858115697</v>
      </c>
      <c r="I113" s="106">
        <v>2.5713293826847399</v>
      </c>
      <c r="J113" s="106">
        <v>13.25</v>
      </c>
      <c r="K113" s="106">
        <v>0.80815912734790096</v>
      </c>
      <c r="L113" s="15">
        <v>0.60933922821191699</v>
      </c>
      <c r="M113" s="106">
        <v>0.87977695864387495</v>
      </c>
      <c r="N113" s="106">
        <v>0.21772645981112801</v>
      </c>
      <c r="P113" s="106">
        <v>4.7830178380972663</v>
      </c>
      <c r="Q113" s="106">
        <v>4.246868080934953</v>
      </c>
      <c r="R113" s="106">
        <v>5.0510927166784239</v>
      </c>
      <c r="S113" s="106">
        <v>3.9787932023537955</v>
      </c>
      <c r="U113" s="106">
        <v>-185770</v>
      </c>
      <c r="V113" s="106">
        <v>39480</v>
      </c>
      <c r="W113" s="106">
        <v>-146290</v>
      </c>
      <c r="X113" s="106">
        <v>-6.8784412189261745</v>
      </c>
      <c r="Y113" s="14">
        <v>43774</v>
      </c>
      <c r="AA113" s="106">
        <v>2497</v>
      </c>
      <c r="AB113" s="106">
        <v>2095.8536363636363</v>
      </c>
    </row>
    <row r="114" spans="1:28" x14ac:dyDescent="0.2">
      <c r="A114" s="14">
        <v>43770</v>
      </c>
      <c r="B114" s="106">
        <v>2404</v>
      </c>
      <c r="C114" s="106">
        <v>2388</v>
      </c>
      <c r="D114" s="106">
        <v>467.5</v>
      </c>
      <c r="E114" s="106">
        <v>471.7</v>
      </c>
      <c r="F114" s="106">
        <v>5.0625397498410001</v>
      </c>
      <c r="G114" s="106">
        <v>4.5046806077611299</v>
      </c>
      <c r="H114" s="106">
        <v>0.25594854059798899</v>
      </c>
      <c r="I114" s="106">
        <v>2.1795753973689602</v>
      </c>
      <c r="J114" s="106">
        <v>11.02</v>
      </c>
      <c r="K114" s="106">
        <v>0.80263864200403401</v>
      </c>
      <c r="L114" s="15">
        <v>0.66803750614480195</v>
      </c>
      <c r="M114" s="106">
        <v>0.88276521986057499</v>
      </c>
      <c r="N114" s="106">
        <v>0.32627665919342402</v>
      </c>
      <c r="P114" s="106">
        <v>4.7606291483591185</v>
      </c>
      <c r="Q114" s="106">
        <v>4.2487320671631412</v>
      </c>
      <c r="R114" s="106">
        <v>5.0165776889571081</v>
      </c>
      <c r="S114" s="106">
        <v>3.9927835265651517</v>
      </c>
      <c r="U114" s="106">
        <v>-131270</v>
      </c>
      <c r="V114" s="106">
        <v>20849.999999999949</v>
      </c>
      <c r="W114" s="106">
        <v>-110420.00000000006</v>
      </c>
      <c r="X114" s="106">
        <v>-5.1918619139642397</v>
      </c>
      <c r="Y114" s="14">
        <v>43770</v>
      </c>
      <c r="AA114" s="106">
        <v>2388</v>
      </c>
      <c r="AB114" s="106">
        <v>2060.4713636363635</v>
      </c>
    </row>
    <row r="115" spans="1:28" x14ac:dyDescent="0.2">
      <c r="A115" s="14">
        <v>43769</v>
      </c>
      <c r="B115" s="106">
        <v>2429</v>
      </c>
      <c r="C115" s="106">
        <v>2425</v>
      </c>
      <c r="D115" s="106">
        <v>474</v>
      </c>
      <c r="E115" s="106">
        <v>475.1</v>
      </c>
      <c r="F115" s="106">
        <v>5.1041885918753902</v>
      </c>
      <c r="G115" s="106">
        <v>4.4939170495687097</v>
      </c>
      <c r="H115" s="106">
        <v>0.24914607450950799</v>
      </c>
      <c r="I115" s="106">
        <v>2.4494527698584601</v>
      </c>
      <c r="J115" s="106">
        <v>11.96</v>
      </c>
      <c r="K115" s="106">
        <v>0.79798799291786304</v>
      </c>
      <c r="L115" s="15">
        <v>0.56826208720843396</v>
      </c>
      <c r="M115" s="106">
        <v>0.88428821269622304</v>
      </c>
      <c r="N115" s="106">
        <v>0.36677355056488797</v>
      </c>
      <c r="P115" s="106">
        <v>4.7430631240782173</v>
      </c>
      <c r="Q115" s="106">
        <v>4.2447709750592022</v>
      </c>
      <c r="R115" s="106">
        <v>4.9922091985877257</v>
      </c>
      <c r="S115" s="106">
        <v>3.9956249005496938</v>
      </c>
      <c r="U115" s="106">
        <v>-149770</v>
      </c>
      <c r="V115" s="106">
        <v>28670.000000000025</v>
      </c>
      <c r="W115" s="106">
        <v>-121099.99999999997</v>
      </c>
      <c r="X115" s="106">
        <v>-5.6940271488957519</v>
      </c>
      <c r="Y115" s="14">
        <v>43769</v>
      </c>
      <c r="AA115" s="106">
        <v>2425</v>
      </c>
      <c r="AB115" s="106">
        <v>2075.3231818181821</v>
      </c>
    </row>
    <row r="116" spans="1:28" x14ac:dyDescent="0.2">
      <c r="A116" s="14">
        <v>43768</v>
      </c>
      <c r="B116" s="106">
        <v>2444</v>
      </c>
      <c r="C116" s="106">
        <v>2419</v>
      </c>
      <c r="D116" s="106">
        <v>479.7</v>
      </c>
      <c r="E116" s="106">
        <v>480.1</v>
      </c>
      <c r="F116" s="106">
        <v>5.03853363882524</v>
      </c>
      <c r="G116" s="106">
        <v>4.4839406910881197</v>
      </c>
      <c r="H116" s="106">
        <v>0.239295305014221</v>
      </c>
      <c r="I116" s="106">
        <v>2.3176089798508799</v>
      </c>
      <c r="J116" s="106">
        <v>11.01</v>
      </c>
      <c r="K116" s="106">
        <v>0.79179856200242404</v>
      </c>
      <c r="L116" s="15">
        <v>0.51005344361078198</v>
      </c>
      <c r="M116" s="106">
        <v>0.88598690432592397</v>
      </c>
      <c r="N116" s="106">
        <v>0.330974456165954</v>
      </c>
      <c r="P116" s="106">
        <v>4.7232359961023409</v>
      </c>
      <c r="Q116" s="106">
        <v>4.2446453860738984</v>
      </c>
      <c r="R116" s="106">
        <v>4.9625313011165613</v>
      </c>
      <c r="S116" s="106">
        <v>4.005350081059678</v>
      </c>
      <c r="U116" s="106">
        <v>-146770</v>
      </c>
      <c r="V116" s="106">
        <v>40170.000000000029</v>
      </c>
      <c r="W116" s="106">
        <v>-106599.99999999997</v>
      </c>
      <c r="X116" s="106">
        <v>-5.0122485059643864</v>
      </c>
      <c r="Y116" s="14">
        <v>43768</v>
      </c>
      <c r="AA116" s="106">
        <v>2419</v>
      </c>
      <c r="AB116" s="106">
        <v>2097.1640909090911</v>
      </c>
    </row>
    <row r="117" spans="1:28" x14ac:dyDescent="0.2">
      <c r="A117" s="14">
        <v>43767</v>
      </c>
      <c r="B117" s="106">
        <v>2436</v>
      </c>
      <c r="C117" s="106">
        <v>2432</v>
      </c>
      <c r="D117" s="106">
        <v>482.5</v>
      </c>
      <c r="E117" s="106">
        <v>483.2</v>
      </c>
      <c r="F117" s="106">
        <v>5.0331125827814498</v>
      </c>
      <c r="G117" s="106">
        <v>4.4761653169361599</v>
      </c>
      <c r="H117" s="106">
        <v>0.230459724154743</v>
      </c>
      <c r="I117" s="106">
        <v>2.4166793911084001</v>
      </c>
      <c r="J117" s="106">
        <v>11.07</v>
      </c>
      <c r="K117" s="106">
        <v>0.78335343884108699</v>
      </c>
      <c r="L117" s="15">
        <v>0.32843204039069901</v>
      </c>
      <c r="M117" s="106">
        <v>0.88715174462517599</v>
      </c>
      <c r="N117" s="106">
        <v>0.32050994818677397</v>
      </c>
      <c r="P117" s="106">
        <v>4.706625041090903</v>
      </c>
      <c r="Q117" s="106">
        <v>4.2457055927814169</v>
      </c>
      <c r="R117" s="106">
        <v>4.937084765245646</v>
      </c>
      <c r="S117" s="106">
        <v>4.0152458686266739</v>
      </c>
      <c r="U117" s="106">
        <v>-153270</v>
      </c>
      <c r="V117" s="106">
        <v>47299.999999999949</v>
      </c>
      <c r="W117" s="106">
        <v>-105970.00000000006</v>
      </c>
      <c r="X117" s="106">
        <v>-4.9826263994094413</v>
      </c>
      <c r="Y117" s="14">
        <v>43767</v>
      </c>
      <c r="AA117" s="106">
        <v>2432</v>
      </c>
      <c r="AB117" s="106">
        <v>2110.7054545454544</v>
      </c>
    </row>
    <row r="118" spans="1:28" x14ac:dyDescent="0.2">
      <c r="A118" s="14">
        <v>43766</v>
      </c>
      <c r="B118" s="106">
        <v>2412</v>
      </c>
      <c r="C118" s="106">
        <v>2424</v>
      </c>
      <c r="D118" s="106">
        <v>476.1</v>
      </c>
      <c r="E118" s="106">
        <v>477.3</v>
      </c>
      <c r="F118" s="106">
        <v>5.0785669390320498</v>
      </c>
      <c r="G118" s="106">
        <v>4.4687240359512703</v>
      </c>
      <c r="H118" s="106">
        <v>0.22117969911171401</v>
      </c>
      <c r="I118" s="106">
        <v>2.7572281973887698</v>
      </c>
      <c r="J118" s="106">
        <v>12.01</v>
      </c>
      <c r="K118" s="106">
        <v>0.780473642072678</v>
      </c>
      <c r="L118" s="15">
        <v>0.38099411886170198</v>
      </c>
      <c r="M118" s="106">
        <v>0.88815995999750197</v>
      </c>
      <c r="N118" s="106">
        <v>0.34879652341686102</v>
      </c>
      <c r="P118" s="106">
        <v>4.689903735062984</v>
      </c>
      <c r="Q118" s="106">
        <v>4.2475443368395567</v>
      </c>
      <c r="R118" s="106">
        <v>4.9110834341746985</v>
      </c>
      <c r="S118" s="106">
        <v>4.0263646377278421</v>
      </c>
      <c r="U118" s="106">
        <v>-149270</v>
      </c>
      <c r="V118" s="106">
        <v>33730</v>
      </c>
      <c r="W118" s="106">
        <v>-115540</v>
      </c>
      <c r="X118" s="106">
        <v>-5.4326003037441399</v>
      </c>
      <c r="Y118" s="14">
        <v>43766</v>
      </c>
      <c r="AA118" s="106">
        <v>2424</v>
      </c>
      <c r="AB118" s="106">
        <v>2084.9331818181818</v>
      </c>
    </row>
    <row r="119" spans="1:28" x14ac:dyDescent="0.2">
      <c r="A119" s="14">
        <v>43763</v>
      </c>
      <c r="B119" s="106">
        <v>2357</v>
      </c>
      <c r="C119" s="106">
        <v>2373</v>
      </c>
      <c r="D119" s="106">
        <v>472</v>
      </c>
      <c r="E119" s="106">
        <v>476</v>
      </c>
      <c r="F119" s="106">
        <v>4.98529411764705</v>
      </c>
      <c r="G119" s="106">
        <v>4.4608604791298099</v>
      </c>
      <c r="H119" s="106">
        <v>0.20953572385994099</v>
      </c>
      <c r="I119" s="106">
        <v>2.50283640830517</v>
      </c>
      <c r="J119" s="106">
        <v>10.52</v>
      </c>
      <c r="K119" s="106">
        <v>0.77571505941164998</v>
      </c>
      <c r="L119" s="15">
        <v>0.41347589167183801</v>
      </c>
      <c r="M119" s="106">
        <v>0.88894580595705797</v>
      </c>
      <c r="N119" s="106">
        <v>0.364771910128176</v>
      </c>
      <c r="P119" s="106">
        <v>4.6703962029897506</v>
      </c>
      <c r="Q119" s="106">
        <v>4.2513247552698692</v>
      </c>
      <c r="R119" s="106">
        <v>4.8799319268496921</v>
      </c>
      <c r="S119" s="106">
        <v>4.0417890314099276</v>
      </c>
      <c r="U119" s="106">
        <v>-123770</v>
      </c>
      <c r="V119" s="106">
        <v>30739.999999999975</v>
      </c>
      <c r="W119" s="106">
        <v>-93030.000000000029</v>
      </c>
      <c r="X119" s="106">
        <v>-4.3741977346141381</v>
      </c>
      <c r="Y119" s="14">
        <v>43763</v>
      </c>
      <c r="AA119" s="106">
        <v>2373</v>
      </c>
      <c r="AB119" s="106">
        <v>2079.2545454545452</v>
      </c>
    </row>
    <row r="120" spans="1:28" x14ac:dyDescent="0.2">
      <c r="A120" s="14">
        <v>43762</v>
      </c>
      <c r="B120" s="106">
        <v>2374</v>
      </c>
      <c r="C120" s="106">
        <v>2329</v>
      </c>
      <c r="D120" s="106">
        <v>470.2</v>
      </c>
      <c r="E120" s="106">
        <v>472.8</v>
      </c>
      <c r="F120" s="106">
        <v>4.9259729272419603</v>
      </c>
      <c r="G120" s="106">
        <v>4.4543040031409298</v>
      </c>
      <c r="H120" s="106">
        <v>0.20052284753407701</v>
      </c>
      <c r="I120" s="106">
        <v>2.3521954226232098</v>
      </c>
      <c r="J120" s="106">
        <v>9.58</v>
      </c>
      <c r="K120" s="106">
        <v>0.770862547588825</v>
      </c>
      <c r="L120" s="15">
        <v>8.1615043657185499E-2</v>
      </c>
      <c r="M120" s="106">
        <v>0.88998479111384798</v>
      </c>
      <c r="N120" s="106">
        <v>0.29833615426176002</v>
      </c>
      <c r="P120" s="106">
        <v>4.6548268506750068</v>
      </c>
      <c r="Q120" s="106">
        <v>4.2537811556068528</v>
      </c>
      <c r="R120" s="106">
        <v>4.8553496982090838</v>
      </c>
      <c r="S120" s="106">
        <v>4.0532583080727758</v>
      </c>
      <c r="U120" s="106">
        <v>-101770</v>
      </c>
      <c r="V120" s="106">
        <v>23380</v>
      </c>
      <c r="W120" s="106">
        <v>-78390</v>
      </c>
      <c r="X120" s="106">
        <v>-3.6858364013372267</v>
      </c>
      <c r="Y120" s="14">
        <v>43762</v>
      </c>
      <c r="AA120" s="106">
        <v>2329</v>
      </c>
      <c r="AB120" s="106">
        <v>2065.2763636363638</v>
      </c>
    </row>
    <row r="121" spans="1:28" x14ac:dyDescent="0.2">
      <c r="A121" s="14">
        <v>43761</v>
      </c>
      <c r="B121" s="106">
        <v>2350</v>
      </c>
      <c r="C121" s="106">
        <v>2372</v>
      </c>
      <c r="D121" s="106">
        <v>464</v>
      </c>
      <c r="E121" s="106">
        <v>466</v>
      </c>
      <c r="F121" s="106">
        <v>5.0901287553648</v>
      </c>
      <c r="G121" s="106">
        <v>4.4470410122633002</v>
      </c>
      <c r="H121" s="106">
        <v>0.19303247109569899</v>
      </c>
      <c r="I121" s="106">
        <v>3.33150034007843</v>
      </c>
      <c r="J121" s="106">
        <v>12.63</v>
      </c>
      <c r="K121" s="106">
        <v>0.78013316263552501</v>
      </c>
      <c r="L121" s="15">
        <v>3.5929880499693798E-2</v>
      </c>
      <c r="M121" s="106">
        <v>0.89193352417804705</v>
      </c>
      <c r="N121" s="106">
        <v>0.286779542822381</v>
      </c>
      <c r="P121" s="106">
        <v>4.6400734833589992</v>
      </c>
      <c r="Q121" s="106">
        <v>4.2540085411676012</v>
      </c>
      <c r="R121" s="106">
        <v>4.8331059544546981</v>
      </c>
      <c r="S121" s="106">
        <v>4.0609760700719022</v>
      </c>
      <c r="U121" s="106">
        <v>-123270</v>
      </c>
      <c r="V121" s="106">
        <v>7739.9999999999745</v>
      </c>
      <c r="W121" s="106">
        <v>-115530.00000000003</v>
      </c>
      <c r="X121" s="106">
        <v>-5.4321301115766021</v>
      </c>
      <c r="Y121" s="14">
        <v>43761</v>
      </c>
      <c r="AA121" s="106">
        <v>2372</v>
      </c>
      <c r="AB121" s="106">
        <v>2035.5727272727272</v>
      </c>
    </row>
    <row r="122" spans="1:28" x14ac:dyDescent="0.2">
      <c r="A122" s="14">
        <v>43759</v>
      </c>
      <c r="B122" s="106">
        <v>2298</v>
      </c>
      <c r="C122" s="106">
        <v>2327</v>
      </c>
      <c r="D122" s="106">
        <v>460</v>
      </c>
      <c r="E122" s="106">
        <v>458.7</v>
      </c>
      <c r="F122" s="106">
        <v>5.07303248310442</v>
      </c>
      <c r="G122" s="106">
        <v>4.43675572372966</v>
      </c>
      <c r="H122" s="106">
        <v>0.17849677524570201</v>
      </c>
      <c r="I122" s="106">
        <v>3.56464008102619</v>
      </c>
      <c r="J122" s="106">
        <v>12.54</v>
      </c>
      <c r="K122" s="106">
        <v>0.79533483997273602</v>
      </c>
      <c r="L122" s="15">
        <v>1.9359389614613299E-2</v>
      </c>
      <c r="M122" s="106">
        <v>0.89556230838464701</v>
      </c>
      <c r="N122" s="106">
        <v>0.27440596002387702</v>
      </c>
      <c r="P122" s="106">
        <v>4.6152524989753623</v>
      </c>
      <c r="Q122" s="106">
        <v>4.2582589484839577</v>
      </c>
      <c r="R122" s="106">
        <v>4.7937492742210637</v>
      </c>
      <c r="S122" s="106">
        <v>4.0797621732382563</v>
      </c>
      <c r="U122" s="106">
        <v>-100770</v>
      </c>
      <c r="V122" s="106">
        <v>-9050.0000000000528</v>
      </c>
      <c r="W122" s="106">
        <v>-109820.00000000006</v>
      </c>
      <c r="X122" s="106">
        <v>-5.1636503839119072</v>
      </c>
      <c r="Y122" s="14">
        <v>43759</v>
      </c>
      <c r="AA122" s="106">
        <v>2327</v>
      </c>
      <c r="AB122" s="106">
        <v>2003.6849999999999</v>
      </c>
    </row>
    <row r="123" spans="1:28" x14ac:dyDescent="0.2">
      <c r="A123" s="14">
        <v>43756</v>
      </c>
      <c r="B123" s="106">
        <v>2266</v>
      </c>
      <c r="C123" s="106">
        <v>2297</v>
      </c>
      <c r="D123" s="106">
        <v>456.5</v>
      </c>
      <c r="E123" s="106">
        <v>455.7</v>
      </c>
      <c r="F123" s="106">
        <v>5.0405968839148496</v>
      </c>
      <c r="G123" s="106">
        <v>4.4267117625069403</v>
      </c>
      <c r="H123" s="106">
        <v>0.162925830359028</v>
      </c>
      <c r="I123" s="106">
        <v>3.7678808820868599</v>
      </c>
      <c r="J123" s="106">
        <v>12.18</v>
      </c>
      <c r="K123" s="106">
        <v>0.81909232942697796</v>
      </c>
      <c r="L123" s="15">
        <v>6.5762640111192601E-3</v>
      </c>
      <c r="M123" s="106">
        <v>0.89735350272233005</v>
      </c>
      <c r="N123" s="106">
        <v>0.29561260644728099</v>
      </c>
      <c r="P123" s="106">
        <v>4.5896375928659685</v>
      </c>
      <c r="Q123" s="106">
        <v>4.2637859321479121</v>
      </c>
      <c r="R123" s="106">
        <v>4.7525634232249967</v>
      </c>
      <c r="S123" s="106">
        <v>4.1008601017888839</v>
      </c>
      <c r="U123" s="106">
        <v>-85770</v>
      </c>
      <c r="V123" s="106">
        <v>-15950.000000000053</v>
      </c>
      <c r="W123" s="106">
        <v>-101720.00000000006</v>
      </c>
      <c r="X123" s="106">
        <v>-4.7827947282054204</v>
      </c>
      <c r="Y123" s="14">
        <v>43756</v>
      </c>
      <c r="AA123" s="106">
        <v>2297</v>
      </c>
      <c r="AB123" s="106">
        <v>1990.5804545454546</v>
      </c>
    </row>
    <row r="124" spans="1:28" x14ac:dyDescent="0.2">
      <c r="A124" s="14">
        <v>43755</v>
      </c>
      <c r="B124" s="106">
        <v>2246</v>
      </c>
      <c r="C124" s="106">
        <v>2283</v>
      </c>
      <c r="D124" s="106">
        <v>459.2</v>
      </c>
      <c r="E124" s="106">
        <v>458.6</v>
      </c>
      <c r="F124" s="106">
        <v>4.9781945050152601</v>
      </c>
      <c r="G124" s="106">
        <v>4.4173430075025104</v>
      </c>
      <c r="H124" s="106">
        <v>0.14675623256323</v>
      </c>
      <c r="I124" s="106">
        <v>3.8216536886847701</v>
      </c>
      <c r="J124" s="106">
        <v>11.27</v>
      </c>
      <c r="K124" s="106">
        <v>0.84172977617337197</v>
      </c>
      <c r="L124" s="106">
        <v>2.50075309167727E-3</v>
      </c>
      <c r="M124" s="106">
        <v>0.89910314011335302</v>
      </c>
      <c r="N124" s="106">
        <v>0.29845683612074903</v>
      </c>
      <c r="P124" s="106">
        <v>4.5640992400657403</v>
      </c>
      <c r="Q124" s="106">
        <v>4.2705867749392805</v>
      </c>
      <c r="R124" s="106">
        <v>4.7108554726289702</v>
      </c>
      <c r="S124" s="106">
        <v>4.1238305423760506</v>
      </c>
      <c r="U124" s="106">
        <v>-78770</v>
      </c>
      <c r="V124" s="106">
        <v>-9279.9999999999745</v>
      </c>
      <c r="W124" s="106">
        <v>-88049.999999999971</v>
      </c>
      <c r="X124" s="106">
        <v>-4.1400420351797766</v>
      </c>
      <c r="Y124" s="14">
        <v>43755</v>
      </c>
      <c r="AA124" s="106">
        <v>2283</v>
      </c>
      <c r="AB124" s="106">
        <v>2003.2481818181818</v>
      </c>
    </row>
    <row r="125" spans="1:28" x14ac:dyDescent="0.2">
      <c r="A125" s="14">
        <v>43754</v>
      </c>
      <c r="B125" s="106">
        <v>2321</v>
      </c>
      <c r="C125" s="106">
        <v>2259</v>
      </c>
      <c r="D125" s="106">
        <v>464.1</v>
      </c>
      <c r="E125" s="106">
        <v>459.3</v>
      </c>
      <c r="F125" s="106">
        <v>4.9183540169823603</v>
      </c>
      <c r="G125" s="106">
        <v>4.4074230024074401</v>
      </c>
      <c r="H125" s="106">
        <v>0.13301192973084899</v>
      </c>
      <c r="I125" s="106">
        <v>3.8412420270031098</v>
      </c>
      <c r="J125" s="106">
        <v>10.39</v>
      </c>
      <c r="K125" s="106">
        <v>0.86316493107358605</v>
      </c>
      <c r="L125" s="15">
        <v>6.1034745105265705E-7</v>
      </c>
      <c r="M125" s="106">
        <v>0.90078543040022196</v>
      </c>
      <c r="N125" s="106">
        <v>0.27431115042818499</v>
      </c>
      <c r="P125" s="106">
        <v>4.5404349321382895</v>
      </c>
      <c r="Q125" s="106">
        <v>4.2744110726765907</v>
      </c>
      <c r="R125" s="106">
        <v>4.673446861869138</v>
      </c>
      <c r="S125" s="106">
        <v>4.1413991429457422</v>
      </c>
      <c r="U125" s="106">
        <v>-66770</v>
      </c>
      <c r="V125" s="106">
        <v>-7670</v>
      </c>
      <c r="W125" s="106">
        <v>-74440</v>
      </c>
      <c r="X125" s="106">
        <v>-3.500110495159372</v>
      </c>
      <c r="Y125" s="14">
        <v>43754</v>
      </c>
      <c r="AA125" s="106">
        <v>2259</v>
      </c>
      <c r="AB125" s="106">
        <v>2006.3059090909092</v>
      </c>
    </row>
    <row r="126" spans="1:28" x14ac:dyDescent="0.2">
      <c r="A126" s="14">
        <v>43753</v>
      </c>
      <c r="B126" s="106">
        <v>2127</v>
      </c>
      <c r="C126" s="106">
        <v>2276</v>
      </c>
      <c r="D126" s="106">
        <v>462.3</v>
      </c>
      <c r="E126" s="106">
        <v>456.1</v>
      </c>
      <c r="F126" s="106">
        <v>4.9901337426002996</v>
      </c>
      <c r="G126" s="106">
        <v>4.39918345603781</v>
      </c>
      <c r="H126" s="106">
        <v>0.119567399746327</v>
      </c>
      <c r="I126" s="106">
        <v>4.9424030949593201</v>
      </c>
      <c r="J126" s="106">
        <v>11.84</v>
      </c>
      <c r="K126" s="106">
        <v>0.90733277442784599</v>
      </c>
      <c r="L126" s="106">
        <v>3.31779566726788E-3</v>
      </c>
      <c r="M126" s="106">
        <v>0.90248042442200405</v>
      </c>
      <c r="N126" s="106">
        <v>0.32993573096060902</v>
      </c>
      <c r="P126" s="106">
        <v>4.5187508557841367</v>
      </c>
      <c r="Q126" s="106">
        <v>4.2796160562914833</v>
      </c>
      <c r="R126" s="106">
        <v>4.6383182555304643</v>
      </c>
      <c r="S126" s="106">
        <v>4.1600486565451558</v>
      </c>
      <c r="U126" s="106">
        <v>-75270</v>
      </c>
      <c r="V126" s="106">
        <v>-15029.999999999975</v>
      </c>
      <c r="W126" s="106">
        <v>-90299.999999999971</v>
      </c>
      <c r="X126" s="106">
        <v>-4.2458352728760227</v>
      </c>
      <c r="Y126" s="14">
        <v>43753</v>
      </c>
      <c r="AA126" s="106">
        <v>2276</v>
      </c>
      <c r="AB126" s="106">
        <v>1992.3277272727273</v>
      </c>
    </row>
    <row r="127" spans="1:28" x14ac:dyDescent="0.2">
      <c r="A127" s="14">
        <v>43749</v>
      </c>
      <c r="B127" s="106">
        <v>2030</v>
      </c>
      <c r="C127" s="106">
        <v>2101</v>
      </c>
      <c r="D127" s="106">
        <v>447</v>
      </c>
      <c r="E127" s="106">
        <v>448.8</v>
      </c>
      <c r="F127" s="106">
        <v>4.6813725490196001</v>
      </c>
      <c r="G127" s="106">
        <v>4.3895968772163503</v>
      </c>
      <c r="H127" s="106">
        <v>9.8826942671075502E-2</v>
      </c>
      <c r="I127" s="106">
        <v>2.9523899446567401</v>
      </c>
      <c r="J127" s="106">
        <v>6.23</v>
      </c>
      <c r="K127" s="106">
        <v>0.92022439443578097</v>
      </c>
      <c r="L127" s="106">
        <v>5.7545932444709597E-2</v>
      </c>
      <c r="M127" s="106">
        <v>0.90533339529519496</v>
      </c>
      <c r="N127" s="106">
        <v>0.352283371997414</v>
      </c>
      <c r="P127" s="106">
        <v>4.4884238198874256</v>
      </c>
      <c r="Q127" s="106">
        <v>4.290769934545275</v>
      </c>
      <c r="R127" s="106">
        <v>4.5872507625585008</v>
      </c>
      <c r="S127" s="106">
        <v>4.1919429918741997</v>
      </c>
      <c r="Y127" s="14"/>
      <c r="AA127" s="106">
        <v>2101</v>
      </c>
      <c r="AB127" s="106">
        <v>1960.44</v>
      </c>
    </row>
    <row r="128" spans="1:28" x14ac:dyDescent="0.2">
      <c r="A128" s="14">
        <v>43748</v>
      </c>
      <c r="B128" s="106">
        <v>2010</v>
      </c>
      <c r="C128" s="106">
        <v>1990</v>
      </c>
      <c r="D128" s="106">
        <v>443.7</v>
      </c>
      <c r="E128" s="106">
        <v>443.1</v>
      </c>
      <c r="F128" s="106">
        <v>4.4910855337395601</v>
      </c>
      <c r="G128" s="106">
        <v>4.3841967145924103</v>
      </c>
      <c r="H128" s="106">
        <v>9.3666762588596797E-2</v>
      </c>
      <c r="I128" s="106">
        <v>1.1411606016172899</v>
      </c>
      <c r="J128" s="106">
        <v>2.38</v>
      </c>
      <c r="K128" s="106">
        <v>0.91964615123670701</v>
      </c>
      <c r="L128" s="106">
        <v>2.1614436664553201E-2</v>
      </c>
      <c r="M128" s="106">
        <v>0.90676838792542402</v>
      </c>
      <c r="N128" s="106">
        <v>0.34704463575529698</v>
      </c>
      <c r="P128" s="106">
        <v>4.4778634771810069</v>
      </c>
      <c r="Q128" s="106">
        <v>4.2905299520038138</v>
      </c>
      <c r="R128" s="106">
        <v>4.5715302397696043</v>
      </c>
      <c r="S128" s="106">
        <v>4.1968631894152164</v>
      </c>
      <c r="Y128" s="14"/>
      <c r="AA128" s="106">
        <v>1990</v>
      </c>
      <c r="AB128" s="106">
        <v>1935.5413636363637</v>
      </c>
    </row>
    <row r="129" spans="1:28" x14ac:dyDescent="0.2">
      <c r="A129" s="14">
        <v>43747</v>
      </c>
      <c r="B129" s="106">
        <v>2058</v>
      </c>
      <c r="C129" s="106">
        <v>2019</v>
      </c>
      <c r="D129" s="106">
        <v>440.3</v>
      </c>
      <c r="E129" s="106">
        <v>443.9</v>
      </c>
      <c r="F129" s="106">
        <v>4.5483216940752396</v>
      </c>
      <c r="G129" s="106">
        <v>4.3821055118230499</v>
      </c>
      <c r="H129" s="106">
        <v>9.30054921618685E-2</v>
      </c>
      <c r="I129" s="106">
        <v>1.78716523496166</v>
      </c>
      <c r="J129" s="106">
        <v>3.65</v>
      </c>
      <c r="K129" s="106">
        <v>0.92420765596020404</v>
      </c>
      <c r="L129" s="106">
        <v>1.2790007911864E-3</v>
      </c>
      <c r="M129" s="106">
        <v>0.90843112689285799</v>
      </c>
      <c r="N129" s="106">
        <v>0.30569744052060199</v>
      </c>
      <c r="P129" s="106">
        <v>4.4751110039849182</v>
      </c>
      <c r="Q129" s="106">
        <v>4.2891000196611815</v>
      </c>
      <c r="R129" s="106">
        <v>4.5681164961467866</v>
      </c>
      <c r="S129" s="106">
        <v>4.1960945274993131</v>
      </c>
      <c r="Y129" s="14"/>
      <c r="AA129" s="106">
        <v>2019</v>
      </c>
      <c r="AB129" s="106">
        <v>1939.0359090909089</v>
      </c>
    </row>
    <row r="130" spans="1:28" x14ac:dyDescent="0.2">
      <c r="A130" s="14">
        <v>43746</v>
      </c>
      <c r="B130" s="106">
        <v>2028</v>
      </c>
      <c r="C130" s="106">
        <v>2068</v>
      </c>
      <c r="D130" s="106">
        <v>448.6</v>
      </c>
      <c r="E130" s="106">
        <v>446.6</v>
      </c>
      <c r="F130" s="106">
        <v>4.6305418719211797</v>
      </c>
      <c r="G130" s="106">
        <v>4.3795267122322104</v>
      </c>
      <c r="H130" s="106">
        <v>9.1021208897182307E-2</v>
      </c>
      <c r="I130" s="106">
        <v>2.75776561012847</v>
      </c>
      <c r="J130" s="106">
        <v>5.42</v>
      </c>
      <c r="K130" s="106">
        <v>0.93326798685796197</v>
      </c>
      <c r="L130" s="106">
        <v>9.0629809265505304E-2</v>
      </c>
      <c r="M130" s="106">
        <v>0.90964225827262202</v>
      </c>
      <c r="N130" s="106">
        <v>0.313906395833493</v>
      </c>
      <c r="P130" s="106">
        <v>4.470547921129393</v>
      </c>
      <c r="Q130" s="106">
        <v>4.2885055033350277</v>
      </c>
      <c r="R130" s="106">
        <v>4.5615691300265748</v>
      </c>
      <c r="S130" s="106">
        <v>4.1974842944378459</v>
      </c>
      <c r="Y130" s="14"/>
      <c r="AA130" s="106">
        <v>2068</v>
      </c>
      <c r="AB130" s="106">
        <v>1950.8300000000002</v>
      </c>
    </row>
    <row r="131" spans="1:28" x14ac:dyDescent="0.2">
      <c r="A131" s="14">
        <v>43745</v>
      </c>
      <c r="B131" s="106">
        <v>2028</v>
      </c>
      <c r="C131" s="106">
        <v>2033</v>
      </c>
      <c r="D131" s="106">
        <v>449.7</v>
      </c>
      <c r="E131" s="106">
        <v>444.6</v>
      </c>
      <c r="F131" s="106">
        <v>4.5726495726495697</v>
      </c>
      <c r="G131" s="106">
        <v>4.3760929841686096</v>
      </c>
      <c r="H131" s="106">
        <v>8.6217869466661295E-2</v>
      </c>
      <c r="I131" s="106">
        <v>2.2797662444786102</v>
      </c>
      <c r="J131" s="106">
        <v>4.3</v>
      </c>
      <c r="K131" s="106">
        <v>0.93778268282293897</v>
      </c>
      <c r="L131" s="106">
        <v>0.11215539398029099</v>
      </c>
      <c r="M131" s="106">
        <v>0.90939995715598998</v>
      </c>
      <c r="N131" s="106">
        <v>0.317241867210728</v>
      </c>
      <c r="P131" s="106">
        <v>4.4623108536352705</v>
      </c>
      <c r="Q131" s="106">
        <v>4.2898751147019487</v>
      </c>
      <c r="R131" s="106">
        <v>4.5485287231019322</v>
      </c>
      <c r="S131" s="106">
        <v>4.2036572452352869</v>
      </c>
      <c r="Y131" s="14"/>
      <c r="AA131" s="106">
        <v>2033</v>
      </c>
      <c r="AB131" s="106">
        <v>1942.0936363636365</v>
      </c>
    </row>
    <row r="132" spans="1:28" x14ac:dyDescent="0.2">
      <c r="A132" s="14">
        <v>43742</v>
      </c>
      <c r="B132" s="106">
        <v>2064</v>
      </c>
      <c r="C132" s="106">
        <v>2033</v>
      </c>
      <c r="D132" s="106">
        <v>449.3</v>
      </c>
      <c r="E132" s="106">
        <v>451</v>
      </c>
      <c r="F132" s="106">
        <v>4.5077605321507699</v>
      </c>
      <c r="G132" s="106">
        <v>4.3727340979231304</v>
      </c>
      <c r="H132" s="106">
        <v>8.3354515272430998E-2</v>
      </c>
      <c r="I132" s="106">
        <v>1.61990545786671</v>
      </c>
      <c r="J132" s="106">
        <v>3</v>
      </c>
      <c r="K132" s="106">
        <v>0.93851528238092397</v>
      </c>
      <c r="L132" s="106">
        <v>0.24575268785827301</v>
      </c>
      <c r="M132" s="106">
        <v>0.910133044310796</v>
      </c>
      <c r="N132" s="106">
        <v>0.35455081087544399</v>
      </c>
      <c r="P132" s="106">
        <v>4.4560886131955613</v>
      </c>
      <c r="Q132" s="106">
        <v>4.2893795826506995</v>
      </c>
      <c r="R132" s="106">
        <v>4.5394431284679921</v>
      </c>
      <c r="S132" s="106">
        <v>4.2060250673782686</v>
      </c>
      <c r="Y132" s="14"/>
      <c r="AA132" s="106">
        <v>2033</v>
      </c>
      <c r="AB132" s="106">
        <v>1970.05</v>
      </c>
    </row>
    <row r="133" spans="1:28" x14ac:dyDescent="0.2">
      <c r="A133" s="14">
        <v>43741</v>
      </c>
      <c r="B133" s="106">
        <v>2031</v>
      </c>
      <c r="C133" s="106">
        <v>2069</v>
      </c>
      <c r="D133" s="106">
        <v>453.6</v>
      </c>
      <c r="E133" s="106">
        <v>455.5</v>
      </c>
      <c r="F133" s="106">
        <v>4.5422612513721097</v>
      </c>
      <c r="G133" s="106">
        <v>4.3708730484035403</v>
      </c>
      <c r="H133" s="106">
        <v>8.18638677834269E-2</v>
      </c>
      <c r="I133" s="106">
        <v>2.0935756837434698</v>
      </c>
      <c r="J133" s="106">
        <v>3.77</v>
      </c>
      <c r="K133" s="106">
        <v>0.94071233601513105</v>
      </c>
      <c r="L133" s="106">
        <v>0.193012897655467</v>
      </c>
      <c r="M133" s="106">
        <v>0.91118118273712201</v>
      </c>
      <c r="N133" s="106">
        <v>0.30545522190409702</v>
      </c>
      <c r="P133" s="106">
        <v>4.452736916186967</v>
      </c>
      <c r="Q133" s="106">
        <v>4.2890091806201136</v>
      </c>
      <c r="R133" s="106">
        <v>4.5346007839703937</v>
      </c>
      <c r="S133" s="106">
        <v>4.2071453128366869</v>
      </c>
      <c r="Y133" s="14"/>
      <c r="AA133" s="106">
        <v>2069</v>
      </c>
      <c r="AB133" s="106">
        <v>1989.7068181818181</v>
      </c>
    </row>
    <row r="134" spans="1:28" x14ac:dyDescent="0.2">
      <c r="A134" s="14">
        <v>43740</v>
      </c>
      <c r="B134" s="106">
        <v>2030</v>
      </c>
      <c r="C134" s="106">
        <v>2046</v>
      </c>
      <c r="D134" s="106">
        <v>458.5</v>
      </c>
      <c r="E134" s="106">
        <v>462.3</v>
      </c>
      <c r="F134" s="106">
        <v>4.42569759896171</v>
      </c>
      <c r="G134" s="106">
        <v>4.3690375758773499</v>
      </c>
      <c r="H134" s="106">
        <v>7.9509994138625195E-2</v>
      </c>
      <c r="I134" s="106">
        <v>0.712615108304122</v>
      </c>
      <c r="J134" s="106">
        <v>1.28</v>
      </c>
      <c r="K134" s="106">
        <v>0.94065026263138396</v>
      </c>
      <c r="L134" s="106">
        <v>0.205995704054902</v>
      </c>
      <c r="M134" s="106">
        <v>0.91253183893969603</v>
      </c>
      <c r="N134" s="106">
        <v>0.27153358903649</v>
      </c>
      <c r="P134" s="106">
        <v>4.4485475700159753</v>
      </c>
      <c r="Q134" s="106">
        <v>4.2895275817387244</v>
      </c>
      <c r="R134" s="106">
        <v>4.5280575641545999</v>
      </c>
      <c r="S134" s="106">
        <v>4.2100175876000998</v>
      </c>
      <c r="Y134" s="14"/>
      <c r="AA134" s="106">
        <v>2046</v>
      </c>
      <c r="AB134" s="106">
        <v>2019.4104545454545</v>
      </c>
    </row>
    <row r="135" spans="1:28" x14ac:dyDescent="0.2">
      <c r="A135" s="14">
        <v>43739</v>
      </c>
      <c r="B135" s="106">
        <v>2036</v>
      </c>
      <c r="C135" s="106">
        <v>2037</v>
      </c>
      <c r="D135" s="106">
        <v>464</v>
      </c>
      <c r="E135" s="106">
        <v>465.3</v>
      </c>
      <c r="F135" s="106">
        <v>4.3778207607994801</v>
      </c>
      <c r="G135" s="106">
        <v>4.3681448394376003</v>
      </c>
      <c r="H135" s="106">
        <v>7.9244246676453994E-2</v>
      </c>
      <c r="I135" s="106">
        <v>0.122102509238077</v>
      </c>
      <c r="J135" s="106">
        <v>0.22</v>
      </c>
      <c r="K135" s="106">
        <v>0.93952683483281896</v>
      </c>
      <c r="L135" s="106">
        <v>0.18712638744642299</v>
      </c>
      <c r="M135" s="106">
        <v>0.91404807607334304</v>
      </c>
      <c r="N135" s="106">
        <v>0.24716840407534599</v>
      </c>
      <c r="P135" s="106">
        <v>4.4473890861140539</v>
      </c>
      <c r="Q135" s="106">
        <v>4.2889005927611468</v>
      </c>
      <c r="R135" s="106">
        <v>4.5266333327905084</v>
      </c>
      <c r="S135" s="106">
        <v>4.2096563460846923</v>
      </c>
      <c r="Y135" s="14"/>
      <c r="AA135" s="106">
        <v>2037</v>
      </c>
      <c r="AB135" s="106">
        <v>2032.5150000000001</v>
      </c>
    </row>
    <row r="136" spans="1:28" x14ac:dyDescent="0.2">
      <c r="A136" s="14">
        <v>43738</v>
      </c>
      <c r="B136" s="106">
        <v>2020</v>
      </c>
      <c r="C136" s="106">
        <v>2018</v>
      </c>
      <c r="D136" s="106">
        <v>465</v>
      </c>
      <c r="E136" s="106">
        <v>463</v>
      </c>
      <c r="F136" s="106">
        <v>4.3585313174945997</v>
      </c>
      <c r="G136" s="106">
        <v>4.3677590811454596</v>
      </c>
      <c r="H136" s="106">
        <v>7.9266622216141697E-2</v>
      </c>
      <c r="I136" s="106">
        <v>-0.11641424086046299</v>
      </c>
      <c r="J136" s="106">
        <v>-0.21</v>
      </c>
      <c r="K136" s="106">
        <v>0.93854998100003795</v>
      </c>
      <c r="L136" s="106">
        <v>0.124643805789481</v>
      </c>
      <c r="M136" s="106">
        <v>0.91550600526315096</v>
      </c>
      <c r="N136" s="106">
        <v>0.23898870238005199</v>
      </c>
      <c r="P136" s="106">
        <v>4.447025703361601</v>
      </c>
      <c r="Q136" s="106">
        <v>4.2884924589293183</v>
      </c>
      <c r="R136" s="106">
        <v>4.5262923255777432</v>
      </c>
      <c r="S136" s="106">
        <v>4.2092258367131761</v>
      </c>
      <c r="Y136" s="14"/>
      <c r="AA136" s="106">
        <v>2018</v>
      </c>
      <c r="AB136" s="106">
        <v>2022.4681818181818</v>
      </c>
    </row>
    <row r="137" spans="1:28" x14ac:dyDescent="0.2">
      <c r="A137" s="14">
        <v>43735</v>
      </c>
      <c r="B137" s="106">
        <v>2070</v>
      </c>
      <c r="C137" s="106">
        <v>2040</v>
      </c>
      <c r="D137" s="106">
        <v>470.1</v>
      </c>
      <c r="E137" s="106">
        <v>468.9</v>
      </c>
      <c r="F137" s="106">
        <v>4.3506078055022304</v>
      </c>
      <c r="G137" s="106">
        <v>4.3662691221211203</v>
      </c>
      <c r="H137" s="106">
        <v>8.0467221532620495E-2</v>
      </c>
      <c r="I137" s="106">
        <v>-0.19462976750775501</v>
      </c>
      <c r="J137" s="106">
        <v>-0.36</v>
      </c>
      <c r="K137" s="106">
        <v>0.93712885316080496</v>
      </c>
      <c r="L137" s="106">
        <v>0.14733395577901801</v>
      </c>
      <c r="M137" s="106">
        <v>0.91706808007698304</v>
      </c>
      <c r="N137" s="106">
        <v>0.21915550023699601</v>
      </c>
      <c r="P137" s="106">
        <v>4.4467363436537406</v>
      </c>
      <c r="Q137" s="106">
        <v>4.2858019005885</v>
      </c>
      <c r="R137" s="106">
        <v>4.5272035651863609</v>
      </c>
      <c r="S137" s="106">
        <v>4.2053346790558797</v>
      </c>
      <c r="Y137" s="14"/>
      <c r="AA137" s="106">
        <v>2040</v>
      </c>
      <c r="AB137" s="106">
        <v>2048.2404545454542</v>
      </c>
    </row>
    <row r="138" spans="1:28" x14ac:dyDescent="0.2">
      <c r="A138" s="14">
        <v>43734</v>
      </c>
      <c r="B138" s="106">
        <v>2080</v>
      </c>
      <c r="C138" s="106">
        <v>2084</v>
      </c>
      <c r="D138" s="106">
        <v>481</v>
      </c>
      <c r="E138" s="106">
        <v>482</v>
      </c>
      <c r="F138" s="106">
        <v>4.3236514522821503</v>
      </c>
      <c r="G138" s="106">
        <v>4.3641968390531298</v>
      </c>
      <c r="H138" s="106">
        <v>8.2811022998816194E-2</v>
      </c>
      <c r="I138" s="106">
        <v>-0.48961340293501698</v>
      </c>
      <c r="J138" s="106">
        <v>-0.94</v>
      </c>
      <c r="K138" s="106">
        <v>0.930964780600537</v>
      </c>
      <c r="L138" s="106">
        <v>8.9353964415202602E-2</v>
      </c>
      <c r="M138" s="106">
        <v>0.918689980328524</v>
      </c>
      <c r="N138" s="106">
        <v>0.198486562548501</v>
      </c>
      <c r="P138" s="106">
        <v>4.4470078620519464</v>
      </c>
      <c r="Q138" s="106">
        <v>4.2813858160543132</v>
      </c>
      <c r="R138" s="106">
        <v>4.5298188850507621</v>
      </c>
      <c r="S138" s="106">
        <v>4.1985747930554975</v>
      </c>
      <c r="Y138" s="14"/>
      <c r="AA138" s="106">
        <v>2084</v>
      </c>
      <c r="AB138" s="106">
        <v>2105.4636363636364</v>
      </c>
    </row>
    <row r="139" spans="1:28" x14ac:dyDescent="0.2">
      <c r="A139" s="14">
        <v>43733</v>
      </c>
      <c r="B139" s="106">
        <v>2085</v>
      </c>
      <c r="C139" s="106">
        <v>2033</v>
      </c>
      <c r="D139" s="106">
        <v>477</v>
      </c>
      <c r="E139" s="106">
        <v>479.6</v>
      </c>
      <c r="F139" s="106">
        <v>4.2389491242702197</v>
      </c>
      <c r="G139" s="106">
        <v>4.3611080720217599</v>
      </c>
      <c r="H139" s="106">
        <v>8.8397577394725202E-2</v>
      </c>
      <c r="I139" s="106">
        <v>-1.3819264209703599</v>
      </c>
      <c r="J139" s="106">
        <v>-2.88</v>
      </c>
      <c r="K139" s="106">
        <v>0.93005269437474303</v>
      </c>
      <c r="L139" s="15">
        <v>0.14941518329227799</v>
      </c>
      <c r="M139" s="106">
        <v>0.92062806363153304</v>
      </c>
      <c r="N139" s="106">
        <v>0.222666378258634</v>
      </c>
      <c r="P139" s="106">
        <v>4.4495056494164853</v>
      </c>
      <c r="Q139" s="106">
        <v>4.2727104946270344</v>
      </c>
      <c r="R139" s="106">
        <v>4.5379032268112098</v>
      </c>
      <c r="S139" s="106">
        <v>4.1843129172323099</v>
      </c>
      <c r="Y139" s="14"/>
      <c r="AA139" s="106">
        <v>2033</v>
      </c>
      <c r="AB139" s="106">
        <v>2094.98</v>
      </c>
    </row>
    <row r="140" spans="1:28" x14ac:dyDescent="0.2">
      <c r="A140" s="14">
        <v>43732</v>
      </c>
      <c r="B140" s="106">
        <v>2065</v>
      </c>
      <c r="C140" s="106">
        <v>2056</v>
      </c>
      <c r="D140" s="106">
        <v>480.7</v>
      </c>
      <c r="E140" s="106">
        <v>476.8</v>
      </c>
      <c r="F140" s="106">
        <v>4.3120805369127497</v>
      </c>
      <c r="G140" s="106">
        <v>4.35930505479062</v>
      </c>
      <c r="H140" s="106">
        <v>9.2169439234345202E-2</v>
      </c>
      <c r="I140" s="106">
        <v>-0.51236633606726201</v>
      </c>
      <c r="J140" s="106">
        <v>-1.1000000000000001</v>
      </c>
      <c r="K140" s="106">
        <v>0.92567867501229195</v>
      </c>
      <c r="L140" s="106">
        <v>0.37319897010833297</v>
      </c>
      <c r="M140" s="106">
        <v>0.92213216018741695</v>
      </c>
      <c r="N140" s="106">
        <v>0.18286747960979</v>
      </c>
      <c r="P140" s="106">
        <v>4.4514744940249651</v>
      </c>
      <c r="Q140" s="106">
        <v>4.267135615556275</v>
      </c>
      <c r="R140" s="106">
        <v>4.5436439332593102</v>
      </c>
      <c r="S140" s="106">
        <v>4.1749661763219299</v>
      </c>
      <c r="Y140" s="14"/>
      <c r="AA140" s="106">
        <v>2056</v>
      </c>
      <c r="AB140" s="106">
        <v>2082.7490909090911</v>
      </c>
    </row>
    <row r="141" spans="1:28" x14ac:dyDescent="0.2">
      <c r="A141" s="14">
        <v>43728</v>
      </c>
      <c r="B141" s="106">
        <v>2090</v>
      </c>
      <c r="C141" s="106">
        <v>2046</v>
      </c>
      <c r="D141" s="106">
        <v>480</v>
      </c>
      <c r="E141" s="106">
        <v>480.8</v>
      </c>
      <c r="F141" s="106">
        <v>4.25540765391015</v>
      </c>
      <c r="G141" s="106">
        <v>4.35641708451183</v>
      </c>
      <c r="H141" s="106">
        <v>9.6877030762751296E-2</v>
      </c>
      <c r="I141" s="106">
        <v>-1.0426561364070801</v>
      </c>
      <c r="J141" s="106">
        <v>-2.37</v>
      </c>
      <c r="K141" s="106">
        <v>0.922313424247166</v>
      </c>
      <c r="L141" s="15">
        <v>5.8646494955549001E-2</v>
      </c>
      <c r="M141" s="106">
        <v>0.92372670646249799</v>
      </c>
      <c r="N141" s="106">
        <v>0.20439904655281399</v>
      </c>
      <c r="P141" s="106">
        <v>4.4532941152745815</v>
      </c>
      <c r="Q141" s="106">
        <v>4.2595400537490784</v>
      </c>
      <c r="R141" s="106">
        <v>4.5501711460373322</v>
      </c>
      <c r="S141" s="106">
        <v>4.1626630229863277</v>
      </c>
      <c r="Y141" s="14"/>
      <c r="AA141" s="106">
        <v>2046</v>
      </c>
      <c r="AB141" s="106">
        <v>2100.2218181818184</v>
      </c>
    </row>
    <row r="142" spans="1:28" x14ac:dyDescent="0.2">
      <c r="A142" s="14">
        <v>43727</v>
      </c>
      <c r="B142" s="106">
        <v>2059</v>
      </c>
      <c r="C142" s="106">
        <v>2087</v>
      </c>
      <c r="D142" s="106">
        <v>482.2</v>
      </c>
      <c r="E142" s="106">
        <v>477</v>
      </c>
      <c r="F142" s="106">
        <v>4.3752620545073304</v>
      </c>
      <c r="G142" s="106">
        <v>4.3535289406113904</v>
      </c>
      <c r="H142" s="106">
        <v>0.102887707697258</v>
      </c>
      <c r="I142" s="106">
        <v>0.21123139374326699</v>
      </c>
      <c r="J142" s="106">
        <v>0.5</v>
      </c>
      <c r="K142" s="106">
        <v>0.91791905292727105</v>
      </c>
      <c r="L142" s="15">
        <v>1.86531018386616E-2</v>
      </c>
      <c r="M142" s="106">
        <v>0.92508694781039502</v>
      </c>
      <c r="N142" s="106">
        <v>0.18835488158864699</v>
      </c>
      <c r="P142" s="106">
        <v>4.4564166483086485</v>
      </c>
      <c r="Q142" s="106">
        <v>4.2506412329141323</v>
      </c>
      <c r="R142" s="106">
        <v>4.5593043560059066</v>
      </c>
      <c r="S142" s="106">
        <v>4.1477535252168742</v>
      </c>
      <c r="Y142" s="14"/>
      <c r="AA142" s="106">
        <v>2087</v>
      </c>
      <c r="AB142" s="106">
        <v>2083.6227272727274</v>
      </c>
    </row>
    <row r="143" spans="1:28" x14ac:dyDescent="0.2">
      <c r="A143" s="14">
        <v>43726</v>
      </c>
      <c r="B143" s="106">
        <v>2061</v>
      </c>
      <c r="C143" s="106">
        <v>2039</v>
      </c>
      <c r="D143" s="106">
        <v>474.5</v>
      </c>
      <c r="E143" s="106">
        <v>476.2</v>
      </c>
      <c r="F143" s="106">
        <v>4.2818143637127202</v>
      </c>
      <c r="G143" s="106">
        <v>4.3515606769035999</v>
      </c>
      <c r="H143" s="106">
        <v>0.103860521788849</v>
      </c>
      <c r="I143" s="106">
        <v>-0.67153825139326595</v>
      </c>
      <c r="J143" s="106">
        <v>-1.63</v>
      </c>
      <c r="K143" s="106">
        <v>0.915538224543615</v>
      </c>
      <c r="L143" s="15">
        <v>6.3832610982467201E-3</v>
      </c>
      <c r="M143" s="106">
        <v>0.92622877088240096</v>
      </c>
      <c r="N143" s="106">
        <v>0.19033266093759299</v>
      </c>
      <c r="P143" s="106">
        <v>4.4554211986924486</v>
      </c>
      <c r="Q143" s="106">
        <v>4.2477001551147513</v>
      </c>
      <c r="R143" s="106">
        <v>4.5592817204812981</v>
      </c>
      <c r="S143" s="106">
        <v>4.1438396333259018</v>
      </c>
      <c r="Y143" s="14"/>
      <c r="AA143" s="106">
        <v>2039</v>
      </c>
      <c r="AB143" s="106">
        <v>2080.1281818181819</v>
      </c>
    </row>
    <row r="144" spans="1:28" x14ac:dyDescent="0.2">
      <c r="A144" s="14">
        <v>43725</v>
      </c>
      <c r="B144" s="106">
        <v>2037</v>
      </c>
      <c r="C144" s="106">
        <v>2060</v>
      </c>
      <c r="D144" s="106">
        <v>476.3</v>
      </c>
      <c r="E144" s="106">
        <v>480.5</v>
      </c>
      <c r="F144" s="106">
        <v>4.2872008324661799</v>
      </c>
      <c r="G144" s="106">
        <v>4.3514967086243601</v>
      </c>
      <c r="H144" s="106">
        <v>0.103904927184147</v>
      </c>
      <c r="I144" s="106">
        <v>-0.61879525736289598</v>
      </c>
      <c r="J144" s="106">
        <v>-1.5</v>
      </c>
      <c r="K144" s="106">
        <v>0.91086262427713705</v>
      </c>
      <c r="L144" s="15">
        <v>1.39939893340277E-2</v>
      </c>
      <c r="M144" s="106">
        <v>0.92730272014684401</v>
      </c>
      <c r="N144" s="106">
        <v>0.186580713255944</v>
      </c>
      <c r="P144" s="106">
        <v>4.4554016358085073</v>
      </c>
      <c r="Q144" s="106">
        <v>4.2475917814402129</v>
      </c>
      <c r="R144" s="106">
        <v>4.5593065629926537</v>
      </c>
      <c r="S144" s="106">
        <v>4.1436868542560665</v>
      </c>
      <c r="Y144" s="14"/>
      <c r="AA144" s="106">
        <v>2060</v>
      </c>
      <c r="AB144" s="106">
        <v>2098.9113636363636</v>
      </c>
    </row>
    <row r="145" spans="1:28" x14ac:dyDescent="0.2">
      <c r="A145" s="14">
        <v>43721</v>
      </c>
      <c r="B145" s="106">
        <v>2061</v>
      </c>
      <c r="C145" s="106">
        <v>2048</v>
      </c>
      <c r="D145" s="106">
        <v>477.6</v>
      </c>
      <c r="E145" s="106">
        <v>477.6</v>
      </c>
      <c r="F145" s="106">
        <v>4.2881072026800604</v>
      </c>
      <c r="G145" s="106">
        <v>4.3509694386444497</v>
      </c>
      <c r="H145" s="106">
        <v>0.104329331793847</v>
      </c>
      <c r="I145" s="106">
        <v>-0.60253655308176002</v>
      </c>
      <c r="J145" s="106">
        <v>-1.47</v>
      </c>
      <c r="K145" s="106">
        <v>0.90718202386759195</v>
      </c>
      <c r="L145" s="106">
        <v>4.0622725320288598E-3</v>
      </c>
      <c r="M145" s="106">
        <v>0.92817226131568198</v>
      </c>
      <c r="N145" s="106">
        <v>0.190722595538</v>
      </c>
      <c r="P145" s="106">
        <v>4.4552987704382971</v>
      </c>
      <c r="Q145" s="106">
        <v>4.2466401068506023</v>
      </c>
      <c r="R145" s="106">
        <v>4.5596281022321437</v>
      </c>
      <c r="S145" s="106">
        <v>4.1423107750567558</v>
      </c>
      <c r="AA145" s="106">
        <v>2048</v>
      </c>
      <c r="AB145" s="106">
        <v>2086.2436363636366</v>
      </c>
    </row>
    <row r="146" spans="1:28" x14ac:dyDescent="0.2">
      <c r="A146" s="14">
        <v>43720</v>
      </c>
      <c r="B146" s="106">
        <v>2081</v>
      </c>
      <c r="C146" s="106">
        <v>2035</v>
      </c>
      <c r="D146" s="106">
        <v>475</v>
      </c>
      <c r="E146" s="106">
        <v>474.8</v>
      </c>
      <c r="F146" s="106">
        <v>4.2860151642796902</v>
      </c>
      <c r="G146" s="106">
        <v>4.35047495389892</v>
      </c>
      <c r="H146" s="106">
        <v>0.10471328677948299</v>
      </c>
      <c r="I146" s="106">
        <v>-0.61558367234692601</v>
      </c>
      <c r="J146" s="106">
        <v>-1.5</v>
      </c>
      <c r="K146" s="106">
        <v>0.90414633431078895</v>
      </c>
      <c r="L146" s="106">
        <v>4.0732658970301802E-2</v>
      </c>
      <c r="M146" s="106">
        <v>0.92880831678544795</v>
      </c>
      <c r="N146" s="106">
        <v>0.21788116197996199</v>
      </c>
      <c r="P146" s="106">
        <v>4.4551882406784031</v>
      </c>
      <c r="Q146" s="106">
        <v>4.2457616671194369</v>
      </c>
      <c r="R146" s="106">
        <v>4.5599015274578862</v>
      </c>
      <c r="S146" s="106">
        <v>4.1410483803399538</v>
      </c>
      <c r="AA146" s="106">
        <v>2035</v>
      </c>
      <c r="AB146" s="106">
        <v>2074.0127272727273</v>
      </c>
    </row>
    <row r="147" spans="1:28" x14ac:dyDescent="0.2">
      <c r="A147" s="14">
        <v>43719</v>
      </c>
      <c r="B147" s="106">
        <v>2010</v>
      </c>
      <c r="C147" s="106">
        <v>2066</v>
      </c>
      <c r="D147" s="106">
        <v>463.9</v>
      </c>
      <c r="E147" s="106">
        <v>475.9</v>
      </c>
      <c r="F147" s="106">
        <v>4.3412481613784397</v>
      </c>
      <c r="G147" s="106">
        <v>4.3512829550789904</v>
      </c>
      <c r="H147" s="106">
        <v>0.104446241354685</v>
      </c>
      <c r="I147" s="106">
        <v>-9.6076159088187896E-2</v>
      </c>
      <c r="J147" s="106">
        <v>-0.23</v>
      </c>
      <c r="K147" s="106">
        <v>0.89791135001769695</v>
      </c>
      <c r="L147" s="106">
        <v>4.0820478156872099E-2</v>
      </c>
      <c r="M147" s="106">
        <v>0.92932257452012001</v>
      </c>
      <c r="N147" s="106">
        <v>0.24370915430423501</v>
      </c>
      <c r="P147" s="106">
        <v>4.4557291964336754</v>
      </c>
      <c r="Q147" s="106">
        <v>4.2468367137243055</v>
      </c>
      <c r="R147" s="106">
        <v>4.5601754377883603</v>
      </c>
      <c r="S147" s="106">
        <v>4.1423904723696205</v>
      </c>
      <c r="AA147" s="106">
        <v>2066</v>
      </c>
      <c r="AB147" s="106">
        <v>2078.8177272727271</v>
      </c>
    </row>
    <row r="148" spans="1:28" x14ac:dyDescent="0.2">
      <c r="A148" s="14">
        <v>43718</v>
      </c>
      <c r="B148" s="106">
        <v>1991</v>
      </c>
      <c r="C148" s="106">
        <v>1989</v>
      </c>
      <c r="D148" s="106">
        <v>443</v>
      </c>
      <c r="E148" s="106">
        <v>447.9</v>
      </c>
      <c r="F148" s="106">
        <v>4.4407233757535103</v>
      </c>
      <c r="G148" s="106">
        <v>4.35031335911418</v>
      </c>
      <c r="H148" s="106">
        <v>0.104871565893096</v>
      </c>
      <c r="I148" s="106">
        <v>0.86210228548982004</v>
      </c>
      <c r="J148" s="106">
        <v>2.04</v>
      </c>
      <c r="K148" s="106">
        <v>0.89481685657504395</v>
      </c>
      <c r="L148" s="106">
        <v>8.4602617502934005E-2</v>
      </c>
      <c r="M148" s="106">
        <v>0.92962888624724604</v>
      </c>
      <c r="N148" s="106">
        <v>0.222568414183756</v>
      </c>
      <c r="P148" s="106">
        <v>4.4551849250072761</v>
      </c>
      <c r="Q148" s="106">
        <v>4.2454417932210839</v>
      </c>
      <c r="R148" s="106">
        <v>4.5600564909003722</v>
      </c>
      <c r="S148" s="106">
        <v>4.1405702273279879</v>
      </c>
      <c r="AA148" s="106">
        <v>1989</v>
      </c>
      <c r="AB148" s="106">
        <v>1956.5086363636362</v>
      </c>
    </row>
    <row r="149" spans="1:28" x14ac:dyDescent="0.2">
      <c r="A149" s="14">
        <v>43717</v>
      </c>
      <c r="B149" s="106">
        <v>1966</v>
      </c>
      <c r="C149" s="106">
        <v>1962</v>
      </c>
      <c r="D149" s="106">
        <v>423.9</v>
      </c>
      <c r="E149" s="106">
        <v>427.4</v>
      </c>
      <c r="F149" s="106">
        <v>4.5905474964903998</v>
      </c>
      <c r="G149" s="106">
        <v>4.3476372764341704</v>
      </c>
      <c r="H149" s="106">
        <v>0.105090917511322</v>
      </c>
      <c r="I149" s="106">
        <v>2.3114292443974298</v>
      </c>
      <c r="J149" s="106">
        <v>5.29</v>
      </c>
      <c r="K149" s="106">
        <v>0.89831019916305499</v>
      </c>
      <c r="L149" s="106">
        <v>9.9930360325997405E-2</v>
      </c>
      <c r="M149" s="106">
        <v>0.92988074764470396</v>
      </c>
      <c r="N149" s="106">
        <v>0.215105224348563</v>
      </c>
      <c r="P149" s="106">
        <v>4.4527281939454921</v>
      </c>
      <c r="Q149" s="106">
        <v>4.2425463589228487</v>
      </c>
      <c r="R149" s="106">
        <v>4.5578191114568147</v>
      </c>
      <c r="S149" s="106">
        <v>4.1374554414115261</v>
      </c>
      <c r="AA149" s="106">
        <v>1962</v>
      </c>
      <c r="AB149" s="106">
        <v>1866.9609090909089</v>
      </c>
    </row>
    <row r="150" spans="1:28" x14ac:dyDescent="0.2">
      <c r="A150" s="14">
        <v>43714</v>
      </c>
      <c r="B150" s="106">
        <v>1965</v>
      </c>
      <c r="C150" s="106">
        <v>1954</v>
      </c>
      <c r="D150" s="106">
        <v>423.8</v>
      </c>
      <c r="E150" s="106">
        <v>423.3</v>
      </c>
      <c r="F150" s="106">
        <v>4.6161115048429</v>
      </c>
      <c r="G150" s="106">
        <v>4.3429432622878403</v>
      </c>
      <c r="H150" s="106">
        <v>0.101951713161421</v>
      </c>
      <c r="I150" s="106">
        <v>2.6793884485545498</v>
      </c>
      <c r="J150" s="106">
        <v>5.92</v>
      </c>
      <c r="K150" s="106">
        <v>0.89367241529754604</v>
      </c>
      <c r="L150" s="106">
        <v>0.18879402262379899</v>
      </c>
      <c r="M150" s="106">
        <v>0.93009635839629401</v>
      </c>
      <c r="N150" s="106">
        <v>0.22305725072663801</v>
      </c>
      <c r="P150" s="106">
        <v>4.4448949754492615</v>
      </c>
      <c r="Q150" s="106">
        <v>4.2409915491264192</v>
      </c>
      <c r="R150" s="106">
        <v>4.5468466886106826</v>
      </c>
      <c r="S150" s="106">
        <v>4.139039835964998</v>
      </c>
      <c r="AA150" s="106">
        <v>1954</v>
      </c>
      <c r="AB150" s="106">
        <v>1849.0513636363637</v>
      </c>
    </row>
    <row r="151" spans="1:28" x14ac:dyDescent="0.2">
      <c r="A151" s="14">
        <v>43713</v>
      </c>
      <c r="B151" s="106">
        <v>1903</v>
      </c>
      <c r="C151" s="106">
        <v>1925</v>
      </c>
      <c r="D151" s="106">
        <v>420.4</v>
      </c>
      <c r="E151" s="106">
        <v>421</v>
      </c>
      <c r="F151" s="106">
        <v>4.5724465558194698</v>
      </c>
      <c r="G151" s="106">
        <v>4.3386077525680902</v>
      </c>
      <c r="H151" s="106">
        <v>9.7038427286939802E-2</v>
      </c>
      <c r="I151" s="106">
        <v>2.4097546692499998</v>
      </c>
      <c r="J151" s="106">
        <v>5.1100000000000003</v>
      </c>
      <c r="K151" s="106">
        <v>0.88820218602346102</v>
      </c>
      <c r="L151" s="106">
        <v>0.36375141614659601</v>
      </c>
      <c r="M151" s="106">
        <v>0.93027075214903998</v>
      </c>
      <c r="N151" s="106">
        <v>0.232697421699777</v>
      </c>
      <c r="P151" s="106">
        <v>4.4356461798550297</v>
      </c>
      <c r="Q151" s="106">
        <v>4.2415693252811506</v>
      </c>
      <c r="R151" s="106">
        <v>4.5326846071419702</v>
      </c>
      <c r="S151" s="106">
        <v>4.1445308979942102</v>
      </c>
      <c r="AA151" s="106">
        <v>1925</v>
      </c>
      <c r="AB151" s="106">
        <v>1839.0045454545455</v>
      </c>
    </row>
    <row r="152" spans="1:28" x14ac:dyDescent="0.2">
      <c r="A152" s="14">
        <v>43712</v>
      </c>
      <c r="B152" s="106">
        <v>1837</v>
      </c>
      <c r="C152" s="106">
        <v>1883</v>
      </c>
      <c r="D152" s="106">
        <v>416.2</v>
      </c>
      <c r="E152" s="106">
        <v>416.2</v>
      </c>
      <c r="F152" s="106">
        <v>4.5242671792407396</v>
      </c>
      <c r="G152" s="106">
        <v>4.3351907969828503</v>
      </c>
      <c r="H152" s="106">
        <v>9.3179483179413505E-2</v>
      </c>
      <c r="I152" s="106">
        <v>2.0291632428764501</v>
      </c>
      <c r="J152" s="106">
        <v>4.18</v>
      </c>
      <c r="K152" s="106">
        <v>0.87825509916304501</v>
      </c>
      <c r="L152" s="106">
        <v>0.42940380564299602</v>
      </c>
      <c r="M152" s="106">
        <v>0.93029695504584597</v>
      </c>
      <c r="N152" s="106">
        <v>0.26113470269794098</v>
      </c>
      <c r="P152" s="106">
        <v>4.4283702801622642</v>
      </c>
      <c r="Q152" s="106">
        <v>4.2420113138034363</v>
      </c>
      <c r="R152" s="106">
        <v>4.5215497633416772</v>
      </c>
      <c r="S152" s="106">
        <v>4.1488318306240233</v>
      </c>
      <c r="AA152" s="106">
        <v>1883</v>
      </c>
      <c r="AB152" s="106">
        <v>1818.0372727272727</v>
      </c>
    </row>
    <row r="153" spans="1:28" x14ac:dyDescent="0.2">
      <c r="A153" s="14">
        <v>43711</v>
      </c>
      <c r="B153" s="106">
        <v>1810</v>
      </c>
      <c r="C153" s="106">
        <v>1815</v>
      </c>
      <c r="D153" s="106">
        <v>416.6</v>
      </c>
      <c r="E153" s="106">
        <v>419.4</v>
      </c>
      <c r="F153" s="106">
        <v>4.3276108726752502</v>
      </c>
      <c r="G153" s="106">
        <v>4.3325642042899499</v>
      </c>
      <c r="H153" s="106">
        <v>9.0552128613362107E-2</v>
      </c>
      <c r="I153" s="106">
        <v>-5.47014376199935E-2</v>
      </c>
      <c r="J153" s="106">
        <v>-0.11</v>
      </c>
      <c r="K153" s="106">
        <v>0.85226892793687503</v>
      </c>
      <c r="L153" s="106">
        <v>0.71330273403752797</v>
      </c>
      <c r="M153" s="106">
        <v>0.93037543561581004</v>
      </c>
      <c r="N153" s="106">
        <v>0.23791424777374701</v>
      </c>
      <c r="P153" s="106">
        <v>4.4231163329033123</v>
      </c>
      <c r="Q153" s="106">
        <v>4.2420120756765876</v>
      </c>
      <c r="R153" s="106">
        <v>4.5136684615166738</v>
      </c>
      <c r="S153" s="106">
        <v>4.1514599470632261</v>
      </c>
      <c r="AA153" s="106">
        <v>1815</v>
      </c>
      <c r="AB153" s="106">
        <v>1832.0154545454545</v>
      </c>
    </row>
    <row r="154" spans="1:28" x14ac:dyDescent="0.2">
      <c r="A154" s="14">
        <v>43710</v>
      </c>
      <c r="B154" s="106">
        <v>1849</v>
      </c>
      <c r="C154" s="106">
        <v>1810</v>
      </c>
      <c r="D154" s="106">
        <v>413.4</v>
      </c>
      <c r="E154" s="106">
        <v>416.2</v>
      </c>
      <c r="F154" s="106">
        <v>4.3488707352234499</v>
      </c>
      <c r="G154" s="106">
        <v>4.3331330507517798</v>
      </c>
      <c r="H154" s="106">
        <v>9.0653174307756504E-2</v>
      </c>
      <c r="I154" s="106">
        <v>0.17360323664166299</v>
      </c>
      <c r="J154" s="106">
        <v>0.36</v>
      </c>
      <c r="K154" s="106">
        <v>0.84629297489526001</v>
      </c>
      <c r="L154" s="106">
        <v>0.68769518261729101</v>
      </c>
      <c r="M154" s="106">
        <v>0.93050367485688901</v>
      </c>
      <c r="N154" s="106">
        <v>0.21914125514080701</v>
      </c>
      <c r="P154" s="106">
        <v>4.4237862250595361</v>
      </c>
      <c r="Q154" s="106">
        <v>4.2424798764440235</v>
      </c>
      <c r="R154" s="106">
        <v>4.5144393993672924</v>
      </c>
      <c r="S154" s="106">
        <v>4.1518267021362671</v>
      </c>
      <c r="AA154" s="106">
        <v>1810</v>
      </c>
      <c r="AB154" s="106">
        <v>1818.0372727272727</v>
      </c>
    </row>
    <row r="155" spans="1:28" x14ac:dyDescent="0.2">
      <c r="A155" s="14">
        <v>43707</v>
      </c>
      <c r="B155" s="106">
        <v>1800</v>
      </c>
      <c r="C155" s="106">
        <v>1831</v>
      </c>
      <c r="D155" s="106">
        <v>413.4</v>
      </c>
      <c r="E155" s="106">
        <v>417</v>
      </c>
      <c r="F155" s="106">
        <v>4.3908872901678597</v>
      </c>
      <c r="G155" s="106">
        <v>4.3321220005910899</v>
      </c>
      <c r="H155" s="106">
        <v>9.0894550413511202E-2</v>
      </c>
      <c r="I155" s="106">
        <v>0.64652159353257999</v>
      </c>
      <c r="J155" s="106">
        <v>1.34</v>
      </c>
      <c r="K155" s="106">
        <v>0.844904700976565</v>
      </c>
      <c r="L155" s="106">
        <v>0.36319271165577499</v>
      </c>
      <c r="M155" s="106">
        <v>0.93070906989183599</v>
      </c>
      <c r="N155" s="106">
        <v>0.214579819139745</v>
      </c>
      <c r="P155" s="106">
        <v>4.4230165510046007</v>
      </c>
      <c r="Q155" s="106">
        <v>4.2412274501775791</v>
      </c>
      <c r="R155" s="106">
        <v>4.5139111014181124</v>
      </c>
      <c r="S155" s="106">
        <v>4.1503328997640674</v>
      </c>
      <c r="AA155" s="106">
        <v>1831</v>
      </c>
      <c r="AB155" s="106">
        <v>1821.5318181818182</v>
      </c>
    </row>
    <row r="156" spans="1:28" x14ac:dyDescent="0.2">
      <c r="A156" s="14">
        <v>43706</v>
      </c>
      <c r="B156" s="106">
        <v>1786</v>
      </c>
      <c r="C156" s="106">
        <v>1789</v>
      </c>
      <c r="D156" s="106">
        <v>406.3</v>
      </c>
      <c r="E156" s="106">
        <v>407.8</v>
      </c>
      <c r="F156" s="106">
        <v>4.3869543894065703</v>
      </c>
      <c r="G156" s="106">
        <v>4.3307114534934001</v>
      </c>
      <c r="H156" s="106">
        <v>9.0792458211322105E-2</v>
      </c>
      <c r="I156" s="106">
        <v>0.61946704628548099</v>
      </c>
      <c r="J156" s="106">
        <v>1.28</v>
      </c>
      <c r="K156" s="106">
        <v>0.84060701656222903</v>
      </c>
      <c r="L156" s="106">
        <v>0.279314639036009</v>
      </c>
      <c r="M156" s="106">
        <v>0.93070716213375204</v>
      </c>
      <c r="N156" s="106">
        <v>0.21453702786251</v>
      </c>
      <c r="P156" s="106">
        <v>4.4215039117047219</v>
      </c>
      <c r="Q156" s="106">
        <v>4.2399189952820784</v>
      </c>
      <c r="R156" s="106">
        <v>4.5122963699160445</v>
      </c>
      <c r="S156" s="106">
        <v>4.1491265370707557</v>
      </c>
      <c r="AA156" s="106">
        <v>1789</v>
      </c>
      <c r="AB156" s="106">
        <v>1781.3445454545456</v>
      </c>
    </row>
    <row r="157" spans="1:28" x14ac:dyDescent="0.2">
      <c r="A157" s="14">
        <v>43705</v>
      </c>
      <c r="B157" s="106">
        <v>1767</v>
      </c>
      <c r="C157" s="106">
        <v>1797</v>
      </c>
      <c r="D157" s="106">
        <v>402</v>
      </c>
      <c r="E157" s="106">
        <v>403.4</v>
      </c>
      <c r="F157" s="106">
        <v>4.4546355974219098</v>
      </c>
      <c r="G157" s="106">
        <v>4.3310344888119898</v>
      </c>
      <c r="H157" s="106">
        <v>9.1034770346054297E-2</v>
      </c>
      <c r="I157" s="106">
        <v>1.35773516141216</v>
      </c>
      <c r="J157" s="106">
        <v>2.77</v>
      </c>
      <c r="K157" s="106">
        <v>0.83523120815069496</v>
      </c>
      <c r="L157" s="106">
        <v>0.38195497767304398</v>
      </c>
      <c r="M157" s="106">
        <v>0.93073129481330896</v>
      </c>
      <c r="N157" s="106">
        <v>0.220174031162305</v>
      </c>
      <c r="P157" s="106">
        <v>4.4220692591580439</v>
      </c>
      <c r="Q157" s="106">
        <v>4.2399997184659357</v>
      </c>
      <c r="R157" s="106">
        <v>4.5131040295040981</v>
      </c>
      <c r="S157" s="106">
        <v>4.1489649481198816</v>
      </c>
      <c r="AA157" s="106">
        <v>1797</v>
      </c>
      <c r="AB157" s="106">
        <v>1762.1245454545453</v>
      </c>
    </row>
    <row r="158" spans="1:28" x14ac:dyDescent="0.2">
      <c r="A158" s="14">
        <v>43704</v>
      </c>
      <c r="B158" s="106">
        <v>1764</v>
      </c>
      <c r="C158" s="106">
        <v>1766</v>
      </c>
      <c r="D158" s="106">
        <v>405</v>
      </c>
      <c r="E158" s="106">
        <v>403.5</v>
      </c>
      <c r="F158" s="106">
        <v>4.3767038413878501</v>
      </c>
      <c r="G158" s="106">
        <v>4.3309406575566998</v>
      </c>
      <c r="H158" s="106">
        <v>9.0910866435961302E-2</v>
      </c>
      <c r="I158" s="106">
        <v>0.50338519062942899</v>
      </c>
      <c r="J158" s="106">
        <v>1.05</v>
      </c>
      <c r="K158" s="106">
        <v>0.82809302580271504</v>
      </c>
      <c r="L158" s="106">
        <v>0.28081339315850301</v>
      </c>
      <c r="M158" s="106">
        <v>0.93076943450711203</v>
      </c>
      <c r="N158" s="106">
        <v>0.207525943291448</v>
      </c>
      <c r="P158" s="106">
        <v>4.421851523992661</v>
      </c>
      <c r="Q158" s="106">
        <v>4.2400297911207385</v>
      </c>
      <c r="R158" s="106">
        <v>4.5127623904286223</v>
      </c>
      <c r="S158" s="106">
        <v>4.1491189246847773</v>
      </c>
      <c r="AA158" s="106">
        <v>1766</v>
      </c>
      <c r="AB158" s="106">
        <v>1762.5613636363637</v>
      </c>
    </row>
    <row r="159" spans="1:28" x14ac:dyDescent="0.2">
      <c r="A159" s="14">
        <v>43703</v>
      </c>
      <c r="B159" s="106">
        <v>1750</v>
      </c>
      <c r="C159" s="106">
        <v>1738</v>
      </c>
      <c r="D159" s="106">
        <v>400</v>
      </c>
      <c r="E159" s="106">
        <v>401.7</v>
      </c>
      <c r="F159" s="106">
        <v>4.3266118994274301</v>
      </c>
      <c r="G159" s="106">
        <v>4.33292197012383</v>
      </c>
      <c r="H159" s="106">
        <v>9.3469900720892701E-2</v>
      </c>
      <c r="I159" s="106">
        <v>-6.7509119489144398E-2</v>
      </c>
      <c r="J159" s="106">
        <v>-0.15</v>
      </c>
      <c r="K159" s="106">
        <v>0.81242816724307798</v>
      </c>
      <c r="L159" s="106">
        <v>0.34676489141529299</v>
      </c>
      <c r="M159" s="106">
        <v>0.93072656192583103</v>
      </c>
      <c r="N159" s="106">
        <v>0.20757750688601101</v>
      </c>
      <c r="P159" s="106">
        <v>4.4263918708447223</v>
      </c>
      <c r="Q159" s="106">
        <v>4.2394520694029376</v>
      </c>
      <c r="R159" s="106">
        <v>4.5198617715656155</v>
      </c>
      <c r="S159" s="106">
        <v>4.1459821686820444</v>
      </c>
      <c r="AA159" s="106">
        <v>1738</v>
      </c>
      <c r="AB159" s="106">
        <v>1754.6986363636363</v>
      </c>
    </row>
    <row r="160" spans="1:28" x14ac:dyDescent="0.2">
      <c r="A160" s="14">
        <v>43700</v>
      </c>
      <c r="B160" s="106">
        <v>1801</v>
      </c>
      <c r="C160" s="106">
        <v>1797</v>
      </c>
      <c r="D160" s="106">
        <v>406.8</v>
      </c>
      <c r="E160" s="106">
        <v>411</v>
      </c>
      <c r="F160" s="106">
        <v>4.3722627737226203</v>
      </c>
      <c r="G160" s="106">
        <v>4.3360142201097798</v>
      </c>
      <c r="H160" s="106">
        <v>9.6980340517669003E-2</v>
      </c>
      <c r="I160" s="106">
        <v>0.37377218330385498</v>
      </c>
      <c r="J160" s="106">
        <v>0.83</v>
      </c>
      <c r="K160" s="106">
        <v>0.80172543379022898</v>
      </c>
      <c r="L160" s="106">
        <v>0.52376886456548999</v>
      </c>
      <c r="M160" s="106">
        <v>0.93067984964946904</v>
      </c>
      <c r="N160" s="106">
        <v>0.20692510091240299</v>
      </c>
      <c r="P160" s="106">
        <v>4.4329945606274483</v>
      </c>
      <c r="Q160" s="106">
        <v>4.2390338795921112</v>
      </c>
      <c r="R160" s="106">
        <v>4.5299749011451178</v>
      </c>
      <c r="S160" s="106">
        <v>4.1420535390744417</v>
      </c>
      <c r="AA160" s="106">
        <v>1797</v>
      </c>
      <c r="AB160" s="106">
        <v>1795.3227272727272</v>
      </c>
    </row>
    <row r="161" spans="1:28" x14ac:dyDescent="0.2">
      <c r="A161" s="14">
        <v>43699</v>
      </c>
      <c r="B161" s="106">
        <v>1800</v>
      </c>
      <c r="C161" s="106">
        <v>1801</v>
      </c>
      <c r="D161" s="106">
        <v>407.5</v>
      </c>
      <c r="E161" s="106">
        <v>407.1</v>
      </c>
      <c r="F161" s="106">
        <v>4.4239744534512404</v>
      </c>
      <c r="G161" s="106">
        <v>4.3373245441038399</v>
      </c>
      <c r="H161" s="106">
        <v>9.8118476189532705E-2</v>
      </c>
      <c r="I161" s="106">
        <v>0.88311511462957704</v>
      </c>
      <c r="J161" s="106">
        <v>1.96</v>
      </c>
      <c r="K161" s="106">
        <v>0.78759822633238596</v>
      </c>
      <c r="L161" s="106">
        <v>0.54598095634319799</v>
      </c>
      <c r="M161" s="106">
        <v>0.93064350306948795</v>
      </c>
      <c r="N161" s="106">
        <v>0.20831870051535401</v>
      </c>
      <c r="P161" s="106">
        <v>4.4354430202933726</v>
      </c>
      <c r="Q161" s="106">
        <v>4.2392060679143073</v>
      </c>
      <c r="R161" s="106">
        <v>4.5335614964829052</v>
      </c>
      <c r="S161" s="106">
        <v>4.1410875917247747</v>
      </c>
      <c r="AA161" s="106">
        <v>1801</v>
      </c>
      <c r="AB161" s="106">
        <v>1778.2868181818183</v>
      </c>
    </row>
    <row r="162" spans="1:28" x14ac:dyDescent="0.2">
      <c r="A162" s="14">
        <v>43698</v>
      </c>
      <c r="B162" s="106">
        <v>1785</v>
      </c>
      <c r="C162" s="106">
        <v>1800</v>
      </c>
      <c r="D162" s="106">
        <v>405.1</v>
      </c>
      <c r="E162" s="106">
        <v>405.9</v>
      </c>
      <c r="F162" s="106">
        <v>4.4345898004434501</v>
      </c>
      <c r="G162" s="106">
        <v>4.3372093575679402</v>
      </c>
      <c r="H162" s="106">
        <v>9.8021708776088706E-2</v>
      </c>
      <c r="I162" s="106">
        <v>0.99345791959170304</v>
      </c>
      <c r="J162" s="106">
        <v>2.2000000000000002</v>
      </c>
      <c r="K162" s="106">
        <v>0.77410570599976902</v>
      </c>
      <c r="L162" s="106">
        <v>0.52366179440244498</v>
      </c>
      <c r="M162" s="106">
        <v>0.93061095179863695</v>
      </c>
      <c r="N162" s="106">
        <v>0.20642414031658601</v>
      </c>
      <c r="P162" s="106">
        <v>4.4352310663440289</v>
      </c>
      <c r="Q162" s="106">
        <v>4.2391876487918516</v>
      </c>
      <c r="R162" s="106">
        <v>4.5332527751201175</v>
      </c>
      <c r="S162" s="106">
        <v>4.141165940015763</v>
      </c>
      <c r="AA162" s="106">
        <v>1800</v>
      </c>
      <c r="AB162" s="106">
        <v>1773.0449999999998</v>
      </c>
    </row>
    <row r="163" spans="1:28" x14ac:dyDescent="0.2">
      <c r="A163" s="14">
        <v>43697</v>
      </c>
      <c r="B163" s="106">
        <v>1798</v>
      </c>
      <c r="C163" s="106">
        <v>1814</v>
      </c>
      <c r="D163" s="106">
        <v>415.6</v>
      </c>
      <c r="E163" s="106">
        <v>410.8</v>
      </c>
      <c r="F163" s="106">
        <v>4.4157740993183996</v>
      </c>
      <c r="G163" s="106">
        <v>4.3380914289817998</v>
      </c>
      <c r="H163" s="106">
        <v>9.9184797724752097E-2</v>
      </c>
      <c r="I163" s="106">
        <v>0.78321146101622197</v>
      </c>
      <c r="J163" s="106">
        <v>1.76</v>
      </c>
      <c r="K163" s="106">
        <v>0.76291637734720397</v>
      </c>
      <c r="L163" s="106">
        <v>0.51905613632145997</v>
      </c>
      <c r="M163" s="106">
        <v>0.93045285904743102</v>
      </c>
      <c r="N163" s="106">
        <v>0.21525284756500801</v>
      </c>
      <c r="P163" s="106">
        <v>4.437276226706552</v>
      </c>
      <c r="Q163" s="106">
        <v>4.2389066312570476</v>
      </c>
      <c r="R163" s="106">
        <v>4.5364610244313042</v>
      </c>
      <c r="S163" s="106">
        <v>4.1397218335322954</v>
      </c>
      <c r="AA163" s="106">
        <v>1814</v>
      </c>
      <c r="AB163" s="106">
        <v>1794.449090909091</v>
      </c>
    </row>
    <row r="164" spans="1:28" x14ac:dyDescent="0.2">
      <c r="A164" s="14">
        <v>43696</v>
      </c>
      <c r="B164" s="106">
        <v>1778</v>
      </c>
      <c r="C164" s="106">
        <v>1791</v>
      </c>
      <c r="D164" s="106">
        <v>410.9</v>
      </c>
      <c r="E164" s="106">
        <v>413.2</v>
      </c>
      <c r="F164" s="106">
        <v>4.33446272991287</v>
      </c>
      <c r="G164" s="106">
        <v>4.33935124375515</v>
      </c>
      <c r="H164" s="106">
        <v>0.100751196085306</v>
      </c>
      <c r="I164" s="106">
        <v>-4.8520653175545402E-2</v>
      </c>
      <c r="J164" s="106">
        <v>-0.11</v>
      </c>
      <c r="K164" s="106">
        <v>0.74737789816351397</v>
      </c>
      <c r="L164" s="106">
        <v>0.50475612942109505</v>
      </c>
      <c r="M164" s="106">
        <v>0.93024454707737703</v>
      </c>
      <c r="N164" s="106">
        <v>0.22347829226691501</v>
      </c>
      <c r="P164" s="106">
        <v>4.4401024398404561</v>
      </c>
      <c r="Q164" s="106">
        <v>4.238600047669844</v>
      </c>
      <c r="R164" s="106">
        <v>4.5408536359257621</v>
      </c>
      <c r="S164" s="106">
        <v>4.137848851584538</v>
      </c>
      <c r="AA164" s="106">
        <v>1791</v>
      </c>
      <c r="AB164" s="106">
        <v>1804.9327272727271</v>
      </c>
    </row>
    <row r="165" spans="1:28" x14ac:dyDescent="0.2">
      <c r="A165" s="14">
        <v>43693</v>
      </c>
      <c r="B165" s="106">
        <v>1811</v>
      </c>
      <c r="C165" s="106">
        <v>1786</v>
      </c>
      <c r="D165" s="106">
        <v>406.4</v>
      </c>
      <c r="E165" s="106">
        <v>407.5</v>
      </c>
      <c r="F165" s="106">
        <v>4.3828220858895701</v>
      </c>
      <c r="G165" s="106">
        <v>4.3419492217907703</v>
      </c>
      <c r="H165" s="106">
        <v>0.103076987053784</v>
      </c>
      <c r="I165" s="106">
        <v>0.39652753991994399</v>
      </c>
      <c r="J165" s="106">
        <v>0.93</v>
      </c>
      <c r="K165" s="106">
        <v>0.71887372555544504</v>
      </c>
      <c r="L165" s="106">
        <v>0.54285963097254097</v>
      </c>
      <c r="M165" s="106">
        <v>0.93007664196860595</v>
      </c>
      <c r="N165" s="106">
        <v>0.21422122746052299</v>
      </c>
      <c r="P165" s="106">
        <v>4.4450262088445545</v>
      </c>
      <c r="Q165" s="106">
        <v>4.238872234736986</v>
      </c>
      <c r="R165" s="106">
        <v>4.5481031958983387</v>
      </c>
      <c r="S165" s="106">
        <v>4.1357952476832018</v>
      </c>
      <c r="AA165" s="106">
        <v>1786</v>
      </c>
      <c r="AB165" s="106">
        <v>1780.034090909091</v>
      </c>
    </row>
    <row r="166" spans="1:28" x14ac:dyDescent="0.2">
      <c r="A166" s="14">
        <v>43692</v>
      </c>
      <c r="B166" s="106">
        <v>1784</v>
      </c>
      <c r="C166" s="106">
        <v>1827</v>
      </c>
      <c r="D166" s="106">
        <v>404.6</v>
      </c>
      <c r="E166" s="106">
        <v>409.9</v>
      </c>
      <c r="F166" s="106">
        <v>4.45718467919004</v>
      </c>
      <c r="G166" s="106">
        <v>4.3423516840690004</v>
      </c>
      <c r="H166" s="106">
        <v>0.103294487014609</v>
      </c>
      <c r="I166" s="106">
        <v>1.11170497516292</v>
      </c>
      <c r="J166" s="106">
        <v>2.58</v>
      </c>
      <c r="K166" s="106">
        <v>0.69602584709586102</v>
      </c>
      <c r="L166" s="106">
        <v>0.53095948709380003</v>
      </c>
      <c r="M166" s="106">
        <v>0.92973973239334995</v>
      </c>
      <c r="N166" s="106">
        <v>0.24251169649747401</v>
      </c>
      <c r="P166" s="106">
        <v>4.4456461710836095</v>
      </c>
      <c r="Q166" s="106">
        <v>4.2390571970543913</v>
      </c>
      <c r="R166" s="106">
        <v>4.5489406580982186</v>
      </c>
      <c r="S166" s="106">
        <v>4.1357627100397822</v>
      </c>
      <c r="AA166" s="106">
        <v>1827</v>
      </c>
      <c r="AB166" s="106">
        <v>1790.5177272727271</v>
      </c>
    </row>
    <row r="167" spans="1:28" x14ac:dyDescent="0.2">
      <c r="A167" s="14">
        <v>43691</v>
      </c>
      <c r="B167" s="106">
        <v>1852</v>
      </c>
      <c r="C167" s="106">
        <v>1818</v>
      </c>
      <c r="D167" s="106">
        <v>419.5</v>
      </c>
      <c r="E167" s="106">
        <v>416.7</v>
      </c>
      <c r="F167" s="106">
        <v>4.3628509719222404</v>
      </c>
      <c r="G167" s="106">
        <v>4.3432386592420897</v>
      </c>
      <c r="H167" s="106">
        <v>0.104554659035019</v>
      </c>
      <c r="I167" s="106">
        <v>0.18757951927882699</v>
      </c>
      <c r="J167" s="106">
        <v>0.45</v>
      </c>
      <c r="K167" s="106">
        <v>0.66557804513039998</v>
      </c>
      <c r="L167" s="106">
        <v>0.44933077673991201</v>
      </c>
      <c r="M167" s="106">
        <v>0.92900686050727399</v>
      </c>
      <c r="N167" s="106">
        <v>0.30966700384120799</v>
      </c>
      <c r="P167" s="106">
        <v>4.4477933182771086</v>
      </c>
      <c r="Q167" s="106">
        <v>4.2386840002070709</v>
      </c>
      <c r="R167" s="106">
        <v>4.5523479773121274</v>
      </c>
      <c r="S167" s="106">
        <v>4.1341293411720521</v>
      </c>
      <c r="AA167" s="106">
        <v>1818</v>
      </c>
      <c r="AB167" s="106">
        <v>1820.2213636363635</v>
      </c>
    </row>
    <row r="168" spans="1:28" x14ac:dyDescent="0.2">
      <c r="A168" s="14">
        <v>43690</v>
      </c>
      <c r="B168" s="106">
        <v>1852</v>
      </c>
      <c r="C168" s="106">
        <v>1830</v>
      </c>
      <c r="D168" s="106">
        <v>420</v>
      </c>
      <c r="E168" s="106">
        <v>417.6</v>
      </c>
      <c r="F168" s="106">
        <v>4.3821839080459704</v>
      </c>
      <c r="G168" s="106">
        <v>4.3459606060705802</v>
      </c>
      <c r="H168" s="106">
        <v>0.107641579634787</v>
      </c>
      <c r="I168" s="106">
        <v>0.336517748051403</v>
      </c>
      <c r="J168" s="106">
        <v>0.83</v>
      </c>
      <c r="K168" s="106">
        <v>0.62780355164397295</v>
      </c>
      <c r="L168" s="106">
        <v>0.44724714050155501</v>
      </c>
      <c r="M168" s="106">
        <v>0.92762921533815001</v>
      </c>
      <c r="N168" s="106">
        <v>0.44297245173536698</v>
      </c>
      <c r="P168" s="106">
        <v>4.4536021857053676</v>
      </c>
      <c r="Q168" s="106">
        <v>4.2383190264357928</v>
      </c>
      <c r="R168" s="106">
        <v>4.5612437653401541</v>
      </c>
      <c r="S168" s="106">
        <v>4.1306774468010063</v>
      </c>
      <c r="AA168" s="106">
        <v>1830</v>
      </c>
      <c r="AB168" s="106">
        <v>1824.1527272727274</v>
      </c>
    </row>
    <row r="169" spans="1:28" x14ac:dyDescent="0.2">
      <c r="A169" s="14">
        <v>43686</v>
      </c>
      <c r="B169" s="106">
        <v>1842</v>
      </c>
      <c r="C169" s="106">
        <v>1860</v>
      </c>
      <c r="D169" s="106">
        <v>422.7</v>
      </c>
      <c r="E169" s="106">
        <v>424.1</v>
      </c>
      <c r="F169" s="106">
        <v>4.3857580759254802</v>
      </c>
      <c r="G169" s="106">
        <v>4.3490963318839801</v>
      </c>
      <c r="H169" s="106">
        <v>0.111988873573504</v>
      </c>
      <c r="I169" s="106">
        <v>0.32736952227167398</v>
      </c>
      <c r="J169" s="106">
        <v>0.84</v>
      </c>
      <c r="K169" s="106">
        <v>0.58140873119912995</v>
      </c>
      <c r="L169" s="106">
        <v>0.722770603382764</v>
      </c>
      <c r="M169" s="106">
        <v>0.92688033160697703</v>
      </c>
      <c r="N169" s="106">
        <v>0.335214387033824</v>
      </c>
      <c r="P169" s="106">
        <v>4.4610852054574845</v>
      </c>
      <c r="Q169" s="106">
        <v>4.2371074583104757</v>
      </c>
      <c r="R169" s="106">
        <v>4.5730740790309881</v>
      </c>
      <c r="S169" s="106">
        <v>4.1251185847369722</v>
      </c>
      <c r="AA169" s="106">
        <v>1860</v>
      </c>
      <c r="AB169" s="106">
        <v>1852.5459090909092</v>
      </c>
    </row>
    <row r="170" spans="1:28" x14ac:dyDescent="0.2">
      <c r="A170" s="14">
        <v>43685</v>
      </c>
      <c r="B170" s="106">
        <v>1856</v>
      </c>
      <c r="C170" s="106">
        <v>1842</v>
      </c>
      <c r="D170" s="106">
        <v>426.5</v>
      </c>
      <c r="E170" s="106">
        <v>423.3</v>
      </c>
      <c r="F170" s="106">
        <v>4.3515237420269299</v>
      </c>
      <c r="G170" s="106">
        <v>4.3541768246899304</v>
      </c>
      <c r="H170" s="106">
        <v>0.121754143203295</v>
      </c>
      <c r="I170" s="106">
        <v>-2.17904918321607E-2</v>
      </c>
      <c r="J170" s="106">
        <v>-0.06</v>
      </c>
      <c r="K170" s="106">
        <v>0.51825694364659902</v>
      </c>
      <c r="L170" s="106">
        <v>0.80183873742243905</v>
      </c>
      <c r="M170" s="106">
        <v>0.92640428220930504</v>
      </c>
      <c r="N170" s="106">
        <v>0.29917007079336499</v>
      </c>
      <c r="P170" s="106">
        <v>4.4759309678932251</v>
      </c>
      <c r="Q170" s="106">
        <v>4.2324226814866357</v>
      </c>
      <c r="R170" s="106">
        <v>4.5976851110965207</v>
      </c>
      <c r="S170" s="106">
        <v>4.1106685382833401</v>
      </c>
      <c r="AA170" s="106">
        <v>1842</v>
      </c>
      <c r="AB170" s="106">
        <v>1849.0513636363637</v>
      </c>
    </row>
    <row r="171" spans="1:28" x14ac:dyDescent="0.2">
      <c r="A171" s="14">
        <v>43684</v>
      </c>
      <c r="B171" s="106">
        <v>1879</v>
      </c>
      <c r="C171" s="106">
        <v>1875</v>
      </c>
      <c r="D171" s="106">
        <v>429.6</v>
      </c>
      <c r="E171" s="106">
        <v>429.9</v>
      </c>
      <c r="F171" s="106">
        <v>4.3614794138171602</v>
      </c>
      <c r="G171" s="106">
        <v>4.3591122513971996</v>
      </c>
      <c r="H171" s="106">
        <v>0.128842568738125</v>
      </c>
      <c r="I171" s="106">
        <v>1.8372518051624001E-2</v>
      </c>
      <c r="J171" s="106">
        <v>0.05</v>
      </c>
      <c r="K171" s="106">
        <v>0.49573199318841898</v>
      </c>
      <c r="L171" s="106">
        <v>0.771539218761645</v>
      </c>
      <c r="M171" s="106">
        <v>0.92607231338507101</v>
      </c>
      <c r="N171" s="106">
        <v>0.31329438344741001</v>
      </c>
      <c r="P171" s="106">
        <v>4.4879548201353243</v>
      </c>
      <c r="Q171" s="106">
        <v>4.2302696826590749</v>
      </c>
      <c r="R171" s="106">
        <v>4.6167973888734499</v>
      </c>
      <c r="S171" s="106">
        <v>4.1014271139209493</v>
      </c>
      <c r="AA171" s="106">
        <v>1875</v>
      </c>
      <c r="AB171" s="106">
        <v>1877.8813636363636</v>
      </c>
    </row>
    <row r="172" spans="1:28" x14ac:dyDescent="0.2">
      <c r="A172" s="14">
        <v>43683</v>
      </c>
      <c r="B172" s="106">
        <v>1788</v>
      </c>
      <c r="C172" s="106">
        <v>1899</v>
      </c>
      <c r="D172" s="106">
        <v>422.7</v>
      </c>
      <c r="E172" s="106">
        <v>431.5</v>
      </c>
      <c r="F172" s="106">
        <v>4.4009269988412498</v>
      </c>
      <c r="G172" s="106">
        <v>4.36669993328705</v>
      </c>
      <c r="H172" s="106">
        <v>0.14455699875148501</v>
      </c>
      <c r="I172" s="15">
        <v>0.236772109616355</v>
      </c>
      <c r="J172" s="106">
        <v>0.78</v>
      </c>
      <c r="K172" s="106">
        <v>0.50766495604094597</v>
      </c>
      <c r="L172" s="106">
        <v>0.78277319030298498</v>
      </c>
      <c r="M172" s="106">
        <v>0.92532822908350798</v>
      </c>
      <c r="N172" s="106">
        <v>0.36932087122430601</v>
      </c>
      <c r="P172" s="106">
        <v>4.5112569320385347</v>
      </c>
      <c r="Q172" s="106">
        <v>4.2221429345355652</v>
      </c>
      <c r="R172" s="106">
        <v>4.6558139307900204</v>
      </c>
      <c r="S172" s="106">
        <v>4.0775859357840796</v>
      </c>
      <c r="AA172" s="106">
        <v>1899</v>
      </c>
      <c r="AB172" s="106">
        <v>1884.8704545454545</v>
      </c>
    </row>
    <row r="173" spans="1:28" x14ac:dyDescent="0.2">
      <c r="A173" s="14">
        <v>43682</v>
      </c>
      <c r="B173" s="106">
        <v>1872</v>
      </c>
      <c r="C173" s="106">
        <v>1854</v>
      </c>
      <c r="D173" s="106">
        <v>443</v>
      </c>
      <c r="E173" s="106">
        <v>435.6</v>
      </c>
      <c r="F173" s="106">
        <v>4.2561983471074303</v>
      </c>
      <c r="G173" s="106">
        <v>4.3749806135955396</v>
      </c>
      <c r="H173" s="106">
        <v>0.16290404529975899</v>
      </c>
      <c r="I173" s="15">
        <v>-0.72915479949890505</v>
      </c>
      <c r="J173" s="106">
        <v>-2.79</v>
      </c>
      <c r="K173" s="106">
        <v>0.47329849392282902</v>
      </c>
      <c r="L173" s="106">
        <v>0.77707325364792301</v>
      </c>
      <c r="M173" s="106">
        <v>0.92471596439746295</v>
      </c>
      <c r="N173" s="106">
        <v>0.32962240569967</v>
      </c>
      <c r="P173" s="106">
        <v>4.5378846588952984</v>
      </c>
      <c r="Q173" s="106">
        <v>4.2120765682957808</v>
      </c>
      <c r="R173" s="106">
        <v>4.7007887041950571</v>
      </c>
      <c r="S173" s="106">
        <v>4.049172522996022</v>
      </c>
      <c r="AA173" s="106">
        <v>1854</v>
      </c>
      <c r="AB173" s="106">
        <v>1902.7800000000002</v>
      </c>
    </row>
    <row r="174" spans="1:28" x14ac:dyDescent="0.2">
      <c r="A174" s="14">
        <v>43679</v>
      </c>
      <c r="B174" s="106">
        <v>1911</v>
      </c>
      <c r="C174" s="106">
        <v>1879</v>
      </c>
      <c r="D174" s="106">
        <v>442.4</v>
      </c>
      <c r="E174" s="106">
        <v>446.1</v>
      </c>
      <c r="F174" s="106">
        <v>4.2120600762160896</v>
      </c>
      <c r="G174" s="106">
        <v>4.3866370994022201</v>
      </c>
      <c r="H174" s="106">
        <v>0.18391087871292899</v>
      </c>
      <c r="I174" s="106">
        <v>-0.949247942307062</v>
      </c>
      <c r="J174" s="106">
        <v>-4.1399999999999997</v>
      </c>
      <c r="K174" s="106">
        <v>0.463098704937147</v>
      </c>
      <c r="L174" s="106">
        <v>0.78865529090688602</v>
      </c>
      <c r="M174" s="106">
        <v>0.92424087532274002</v>
      </c>
      <c r="N174" s="106">
        <v>0.352745801365278</v>
      </c>
      <c r="P174" s="106">
        <v>4.5705479781151492</v>
      </c>
      <c r="Q174" s="106">
        <v>4.202726220689291</v>
      </c>
      <c r="R174" s="106">
        <v>4.7544588568280783</v>
      </c>
      <c r="S174" s="106">
        <v>4.0188153419763619</v>
      </c>
      <c r="AA174" s="106">
        <v>1879</v>
      </c>
      <c r="AB174" s="106">
        <v>1948.6459090909091</v>
      </c>
    </row>
    <row r="175" spans="1:28" x14ac:dyDescent="0.2">
      <c r="A175" s="14">
        <v>43678</v>
      </c>
      <c r="B175" s="106">
        <v>1936</v>
      </c>
      <c r="C175" s="106">
        <v>1938</v>
      </c>
      <c r="D175" s="106">
        <v>442.2</v>
      </c>
      <c r="E175" s="106">
        <v>451.7</v>
      </c>
      <c r="F175" s="106">
        <v>4.2904582687624497</v>
      </c>
      <c r="G175" s="106">
        <v>4.4039514159546203</v>
      </c>
      <c r="H175" s="106">
        <v>0.22352176380073099</v>
      </c>
      <c r="I175" s="106">
        <v>-0.507749873043008</v>
      </c>
      <c r="J175" s="106">
        <v>-2.65</v>
      </c>
      <c r="K175" s="106">
        <v>0.46218801302644003</v>
      </c>
      <c r="L175" s="106">
        <v>0.79859255808283203</v>
      </c>
      <c r="M175" s="106">
        <v>0.92457535609785002</v>
      </c>
      <c r="N175" s="106">
        <v>0.23526266151178199</v>
      </c>
      <c r="P175" s="106">
        <v>4.6274731797553512</v>
      </c>
      <c r="Q175" s="106">
        <v>4.1804296521538893</v>
      </c>
      <c r="R175" s="106">
        <v>4.8509949435560822</v>
      </c>
      <c r="S175" s="106">
        <v>3.9569078883531583</v>
      </c>
      <c r="AA175" s="106">
        <v>1938</v>
      </c>
      <c r="AB175" s="106">
        <v>1973.1077272727273</v>
      </c>
    </row>
    <row r="176" spans="1:28" x14ac:dyDescent="0.2">
      <c r="A176" s="14">
        <v>43677</v>
      </c>
      <c r="B176" s="106">
        <v>1941</v>
      </c>
      <c r="C176" s="106">
        <v>1943</v>
      </c>
      <c r="D176" s="106">
        <v>443</v>
      </c>
      <c r="E176" s="106">
        <v>444.4</v>
      </c>
      <c r="F176" s="106">
        <v>4.3721872187218702</v>
      </c>
      <c r="G176" s="106">
        <v>4.4181249467511696</v>
      </c>
      <c r="H176" s="106">
        <v>0.248214757471346</v>
      </c>
      <c r="I176" s="106">
        <v>-0.18507250937570699</v>
      </c>
      <c r="J176" s="106">
        <v>-1.05</v>
      </c>
      <c r="K176" s="106">
        <v>0.45907342762826697</v>
      </c>
      <c r="L176" s="106">
        <v>0.25122036667015601</v>
      </c>
      <c r="M176" s="106">
        <v>0.92473276903651402</v>
      </c>
      <c r="N176" s="106">
        <v>0.24150371046973201</v>
      </c>
      <c r="P176" s="106">
        <v>4.6663397042225156</v>
      </c>
      <c r="Q176" s="106">
        <v>4.1699101892798236</v>
      </c>
      <c r="R176" s="106">
        <v>4.9145544616938617</v>
      </c>
      <c r="S176" s="106">
        <v>3.9216954318084776</v>
      </c>
      <c r="AA176" s="106">
        <v>1943</v>
      </c>
      <c r="AB176" s="106">
        <v>1941.2199999999998</v>
      </c>
    </row>
    <row r="177" spans="1:28" x14ac:dyDescent="0.2">
      <c r="A177" s="14">
        <v>43676</v>
      </c>
      <c r="B177" s="106">
        <v>1985</v>
      </c>
      <c r="C177" s="106">
        <v>1948</v>
      </c>
      <c r="D177" s="106">
        <v>445</v>
      </c>
      <c r="E177" s="106">
        <v>444.8</v>
      </c>
      <c r="F177" s="106">
        <v>4.3794964028776899</v>
      </c>
      <c r="G177" s="106">
        <v>4.4327252920316003</v>
      </c>
      <c r="H177" s="106">
        <v>0.27576029180445999</v>
      </c>
      <c r="I177" s="106">
        <v>-0.193025938599063</v>
      </c>
      <c r="J177" s="106">
        <v>-1.22</v>
      </c>
      <c r="K177" s="106">
        <v>0.45723909444183303</v>
      </c>
      <c r="L177" s="106">
        <v>0.23543139864488299</v>
      </c>
      <c r="M177" s="106">
        <v>0.92484228432245297</v>
      </c>
      <c r="N177" s="106">
        <v>0.25944229222214898</v>
      </c>
      <c r="P177" s="106">
        <v>4.70848558383606</v>
      </c>
      <c r="Q177" s="106">
        <v>4.1569650002271405</v>
      </c>
      <c r="R177" s="106">
        <v>4.9842458756405206</v>
      </c>
      <c r="S177" s="106">
        <v>3.8812047084226804</v>
      </c>
      <c r="AA177" s="106">
        <v>1948</v>
      </c>
      <c r="AB177" s="106">
        <v>1942.9672727272728</v>
      </c>
    </row>
    <row r="178" spans="1:28" x14ac:dyDescent="0.2">
      <c r="A178" s="14">
        <v>43675</v>
      </c>
      <c r="B178" s="106">
        <v>1958</v>
      </c>
      <c r="C178" s="106">
        <v>1981</v>
      </c>
      <c r="D178" s="106">
        <v>448.4</v>
      </c>
      <c r="E178" s="106">
        <v>443.1</v>
      </c>
      <c r="F178" s="106">
        <v>4.4707740916271703</v>
      </c>
      <c r="G178" s="106">
        <v>4.4468325095768204</v>
      </c>
      <c r="H178" s="106">
        <v>0.29877905034715302</v>
      </c>
      <c r="I178" s="106">
        <v>8.0131394830169206E-2</v>
      </c>
      <c r="J178" s="106">
        <v>0.54</v>
      </c>
      <c r="K178" s="106">
        <v>0.46978069154506602</v>
      </c>
      <c r="L178" s="106">
        <v>0.27921042760140102</v>
      </c>
      <c r="M178" s="106">
        <v>0.92535590747646401</v>
      </c>
      <c r="N178" s="106">
        <v>0.193771665862015</v>
      </c>
      <c r="P178" s="106">
        <v>4.7456115599239732</v>
      </c>
      <c r="Q178" s="106">
        <v>4.1480534592296676</v>
      </c>
      <c r="R178" s="106">
        <v>5.044390610271126</v>
      </c>
      <c r="S178" s="106">
        <v>3.8492744088825144</v>
      </c>
      <c r="AA178" s="106">
        <v>1981</v>
      </c>
      <c r="AB178" s="106">
        <v>1935.5413636363637</v>
      </c>
    </row>
    <row r="179" spans="1:28" x14ac:dyDescent="0.2">
      <c r="A179" s="14">
        <v>43672</v>
      </c>
      <c r="B179" s="106">
        <v>1942</v>
      </c>
      <c r="C179" s="106">
        <v>1958</v>
      </c>
      <c r="D179" s="106">
        <v>445.4</v>
      </c>
      <c r="E179" s="106">
        <v>445.4</v>
      </c>
      <c r="F179" s="106">
        <v>4.3960484957341697</v>
      </c>
      <c r="G179" s="106">
        <v>4.4614078561075603</v>
      </c>
      <c r="H179" s="106">
        <v>0.32509606025983201</v>
      </c>
      <c r="I179" s="106">
        <v>-0.20104630096458001</v>
      </c>
      <c r="J179" s="106">
        <v>-1.49</v>
      </c>
      <c r="K179" s="106">
        <v>0.47111200353837002</v>
      </c>
      <c r="L179" s="106">
        <v>0.29658759480629399</v>
      </c>
      <c r="M179" s="106">
        <v>0.92577182807651104</v>
      </c>
      <c r="N179" s="106">
        <v>0.19281182115592199</v>
      </c>
      <c r="P179" s="106">
        <v>4.7865039163673924</v>
      </c>
      <c r="Q179" s="106">
        <v>4.1363117958477282</v>
      </c>
      <c r="R179" s="106">
        <v>5.1115999766272244</v>
      </c>
      <c r="S179" s="106">
        <v>3.8112157355878962</v>
      </c>
      <c r="AA179" s="106">
        <v>1958</v>
      </c>
      <c r="AB179" s="106">
        <v>1945.5881818181817</v>
      </c>
    </row>
    <row r="180" spans="1:28" x14ac:dyDescent="0.2">
      <c r="A180" s="14">
        <v>43671</v>
      </c>
      <c r="B180" s="106">
        <v>1962</v>
      </c>
      <c r="C180" s="106">
        <v>1948</v>
      </c>
      <c r="D180" s="106">
        <v>448.4</v>
      </c>
      <c r="E180" s="106">
        <v>447.9</v>
      </c>
      <c r="F180" s="106">
        <v>4.3491850859566803</v>
      </c>
      <c r="G180" s="106">
        <v>4.4758187679393302</v>
      </c>
      <c r="H180" s="106">
        <v>0.34521236441345099</v>
      </c>
      <c r="I180" s="106">
        <v>-0.36682834984144702</v>
      </c>
      <c r="J180" s="106">
        <v>-2.91</v>
      </c>
      <c r="K180" s="106">
        <v>0.50449566059259099</v>
      </c>
      <c r="L180" s="106">
        <v>0.43253102703909002</v>
      </c>
      <c r="M180" s="106">
        <v>0.92620557163972195</v>
      </c>
      <c r="N180" s="106">
        <v>0.18988849274165301</v>
      </c>
      <c r="P180" s="106">
        <v>4.8210311323527808</v>
      </c>
      <c r="Q180" s="106">
        <v>4.1306064035258796</v>
      </c>
      <c r="R180" s="106">
        <v>5.1662434967662323</v>
      </c>
      <c r="S180" s="106">
        <v>3.7853940391124281</v>
      </c>
      <c r="AA180" s="106">
        <v>1948</v>
      </c>
      <c r="AB180" s="106">
        <v>1956.5086363636362</v>
      </c>
    </row>
    <row r="181" spans="1:28" x14ac:dyDescent="0.2">
      <c r="A181" s="14">
        <v>43670</v>
      </c>
      <c r="B181" s="106">
        <v>1972</v>
      </c>
      <c r="C181" s="106">
        <v>1965</v>
      </c>
      <c r="D181" s="106">
        <v>452.6</v>
      </c>
      <c r="E181" s="106">
        <v>449.9</v>
      </c>
      <c r="F181" s="106">
        <v>4.3676372527228198</v>
      </c>
      <c r="G181" s="106">
        <v>4.4911371638462798</v>
      </c>
      <c r="H181" s="106">
        <v>0.36422008116847798</v>
      </c>
      <c r="I181" s="106">
        <v>-0.33908045577071</v>
      </c>
      <c r="J181" s="106">
        <v>-2.83</v>
      </c>
      <c r="K181" s="106">
        <v>0.54544501121186995</v>
      </c>
      <c r="L181" s="106">
        <v>0.464191194032885</v>
      </c>
      <c r="M181" s="106">
        <v>0.926460837189655</v>
      </c>
      <c r="N181" s="106">
        <v>0.188682669203349</v>
      </c>
      <c r="P181" s="106">
        <v>4.8553572450147575</v>
      </c>
      <c r="Q181" s="106">
        <v>4.1269170826778021</v>
      </c>
      <c r="R181" s="106">
        <v>5.2195773261832361</v>
      </c>
      <c r="S181" s="106">
        <v>3.762697001509324</v>
      </c>
      <c r="AA181" s="106">
        <v>1965</v>
      </c>
      <c r="AB181" s="106">
        <v>1965.2449999999999</v>
      </c>
    </row>
    <row r="182" spans="1:28" x14ac:dyDescent="0.2">
      <c r="A182" s="14">
        <v>43669</v>
      </c>
      <c r="B182" s="106">
        <v>1915</v>
      </c>
      <c r="C182" s="106">
        <v>1964</v>
      </c>
      <c r="D182" s="106">
        <v>446</v>
      </c>
      <c r="E182" s="106">
        <v>448.4</v>
      </c>
      <c r="F182" s="106">
        <v>4.3800178412132</v>
      </c>
      <c r="G182" s="106">
        <v>4.5097756767764299</v>
      </c>
      <c r="H182" s="106">
        <v>0.39212208086256201</v>
      </c>
      <c r="I182" s="106">
        <v>-0.330911830514101</v>
      </c>
      <c r="J182" s="106">
        <v>-2.96</v>
      </c>
      <c r="K182" s="106">
        <v>0.56343047412467495</v>
      </c>
      <c r="L182" s="106">
        <v>0.50098997164159398</v>
      </c>
      <c r="M182" s="106">
        <v>0.92663743256020603</v>
      </c>
      <c r="N182" s="106">
        <v>0.180370340304569</v>
      </c>
      <c r="P182" s="106">
        <v>4.9018977576389915</v>
      </c>
      <c r="Q182" s="106">
        <v>4.1176535959138683</v>
      </c>
      <c r="R182" s="106">
        <v>5.294019838501554</v>
      </c>
      <c r="S182" s="106">
        <v>3.7255315150513058</v>
      </c>
      <c r="AA182" s="106">
        <v>1964</v>
      </c>
      <c r="AB182" s="106">
        <v>1958.6927272727271</v>
      </c>
    </row>
    <row r="183" spans="1:28" x14ac:dyDescent="0.2">
      <c r="A183" s="14">
        <v>43668</v>
      </c>
      <c r="B183" s="106">
        <v>1977</v>
      </c>
      <c r="C183" s="106">
        <v>1922</v>
      </c>
      <c r="D183" s="106">
        <v>454.1</v>
      </c>
      <c r="E183" s="106">
        <v>449.9</v>
      </c>
      <c r="F183" s="106">
        <v>4.2720604578795198</v>
      </c>
      <c r="G183" s="106">
        <v>4.5293130387823997</v>
      </c>
      <c r="H183" s="106">
        <v>0.42063749801254602</v>
      </c>
      <c r="I183" s="106">
        <v>-0.61157786007753001</v>
      </c>
      <c r="J183" s="106">
        <v>-6.02</v>
      </c>
      <c r="K183" s="106">
        <v>0.58427864382738304</v>
      </c>
      <c r="L183" s="106">
        <v>0.36679187914238398</v>
      </c>
      <c r="M183" s="106">
        <v>0.92679646843185903</v>
      </c>
      <c r="N183" s="106">
        <v>0.198699681608422</v>
      </c>
      <c r="P183" s="106">
        <v>4.9499505367949457</v>
      </c>
      <c r="Q183" s="106">
        <v>4.1086755407698536</v>
      </c>
      <c r="R183" s="106">
        <v>5.3705880348074917</v>
      </c>
      <c r="S183" s="106">
        <v>3.6880380427573076</v>
      </c>
      <c r="AA183" s="106">
        <v>1922</v>
      </c>
      <c r="AB183" s="106">
        <v>1965.2449999999999</v>
      </c>
    </row>
    <row r="184" spans="1:28" x14ac:dyDescent="0.2">
      <c r="A184" s="14">
        <v>43665</v>
      </c>
      <c r="B184" s="106">
        <v>1983</v>
      </c>
      <c r="C184" s="106">
        <v>1996</v>
      </c>
      <c r="D184" s="106">
        <v>450.6</v>
      </c>
      <c r="E184" s="106">
        <v>452.5</v>
      </c>
      <c r="F184" s="106">
        <v>4.4110497237569</v>
      </c>
      <c r="G184" s="106">
        <v>4.54723085661964</v>
      </c>
      <c r="H184" s="106">
        <v>0.43757817755948097</v>
      </c>
      <c r="I184" s="106">
        <v>-0.31121554923571099</v>
      </c>
      <c r="J184" s="106">
        <v>-3.09</v>
      </c>
      <c r="K184" s="106">
        <v>0.60141584075662102</v>
      </c>
      <c r="L184" s="106">
        <v>0.48804184690750002</v>
      </c>
      <c r="M184" s="106">
        <v>0.925728538558517</v>
      </c>
      <c r="N184" s="106">
        <v>0.29907519175935798</v>
      </c>
      <c r="P184" s="106">
        <v>4.9848090341791211</v>
      </c>
      <c r="Q184" s="106">
        <v>4.1096526790601589</v>
      </c>
      <c r="R184" s="106">
        <v>5.4223872117386023</v>
      </c>
      <c r="S184" s="106">
        <v>3.6720745015006782</v>
      </c>
      <c r="AA184" s="106">
        <v>1996</v>
      </c>
      <c r="AB184" s="106">
        <v>1976.6022727272727</v>
      </c>
    </row>
    <row r="185" spans="1:28" x14ac:dyDescent="0.2">
      <c r="A185" s="14">
        <v>43664</v>
      </c>
      <c r="B185" s="106">
        <v>1975</v>
      </c>
      <c r="C185" s="106">
        <v>1972</v>
      </c>
      <c r="D185" s="106">
        <v>457</v>
      </c>
      <c r="E185" s="106">
        <v>450.7</v>
      </c>
      <c r="F185" s="106">
        <v>4.3754160195251801</v>
      </c>
      <c r="G185" s="106">
        <v>4.5620931600910897</v>
      </c>
      <c r="H185" s="106">
        <v>0.45141161659867002</v>
      </c>
      <c r="I185" s="106">
        <v>-0.41354084321643497</v>
      </c>
      <c r="J185" s="106">
        <v>-4.2699999999999996</v>
      </c>
      <c r="K185" s="106">
        <v>0.604372362538946</v>
      </c>
      <c r="L185" s="106">
        <v>0.57516357078222602</v>
      </c>
      <c r="M185" s="106">
        <v>0.92463341459077997</v>
      </c>
      <c r="N185" s="106">
        <v>0.29259637232486402</v>
      </c>
      <c r="P185" s="106">
        <v>5.0135047766897598</v>
      </c>
      <c r="Q185" s="106">
        <v>4.1106815434924195</v>
      </c>
      <c r="R185" s="106">
        <v>5.4649163932884299</v>
      </c>
      <c r="S185" s="106">
        <v>3.6592699268937494</v>
      </c>
      <c r="AA185" s="106">
        <v>1972</v>
      </c>
      <c r="AB185" s="106">
        <v>1968.7395454545454</v>
      </c>
    </row>
    <row r="186" spans="1:28" x14ac:dyDescent="0.2">
      <c r="A186" s="14">
        <v>43663</v>
      </c>
      <c r="B186" s="106">
        <v>2007</v>
      </c>
      <c r="C186" s="106">
        <v>1975</v>
      </c>
      <c r="D186" s="106">
        <v>453.5</v>
      </c>
      <c r="E186" s="106">
        <v>461.7</v>
      </c>
      <c r="F186" s="106">
        <v>4.2776694823478403</v>
      </c>
      <c r="G186" s="106">
        <v>4.5760515317288899</v>
      </c>
      <c r="H186" s="106">
        <v>0.46149637491671602</v>
      </c>
      <c r="I186" s="106">
        <v>-0.64655339803025902</v>
      </c>
      <c r="J186" s="106">
        <v>-6.98</v>
      </c>
      <c r="K186" s="106">
        <v>0.61275142235105595</v>
      </c>
      <c r="L186" s="106">
        <v>0.70590828459915</v>
      </c>
      <c r="M186" s="106">
        <v>0.92369558635906202</v>
      </c>
      <c r="N186" s="106">
        <v>0.317961611622186</v>
      </c>
      <c r="P186" s="106">
        <v>5.0375479066456057</v>
      </c>
      <c r="Q186" s="106">
        <v>4.1145551568121741</v>
      </c>
      <c r="R186" s="106">
        <v>5.4990442815623215</v>
      </c>
      <c r="S186" s="106">
        <v>3.6530587818954579</v>
      </c>
      <c r="AA186" s="106">
        <v>1975</v>
      </c>
      <c r="AB186" s="106">
        <v>2016.7895454545453</v>
      </c>
    </row>
    <row r="187" spans="1:28" x14ac:dyDescent="0.2">
      <c r="A187" s="14">
        <v>43662</v>
      </c>
      <c r="B187" s="106">
        <v>2062</v>
      </c>
      <c r="C187" s="106">
        <v>1997</v>
      </c>
      <c r="D187" s="106">
        <v>457</v>
      </c>
      <c r="E187" s="106">
        <v>455</v>
      </c>
      <c r="F187" s="106">
        <v>4.3890109890109796</v>
      </c>
      <c r="G187" s="106">
        <v>4.5890659352065004</v>
      </c>
      <c r="H187" s="106">
        <v>0.46663272810851603</v>
      </c>
      <c r="I187" s="106">
        <v>-0.42872034931289199</v>
      </c>
      <c r="J187" s="106">
        <v>-4.5599999999999996</v>
      </c>
      <c r="K187" s="106">
        <v>0.61216100247380101</v>
      </c>
      <c r="L187" s="106">
        <v>0.89308224668742497</v>
      </c>
      <c r="M187" s="106">
        <v>0.92304179852451496</v>
      </c>
      <c r="N187" s="106">
        <v>0.26198945444959099</v>
      </c>
      <c r="P187" s="106">
        <v>5.0556986633150167</v>
      </c>
      <c r="Q187" s="106">
        <v>4.1224332070979841</v>
      </c>
      <c r="R187" s="106">
        <v>5.5223313914235321</v>
      </c>
      <c r="S187" s="106">
        <v>3.6558004789894682</v>
      </c>
      <c r="AA187" s="106">
        <v>1997</v>
      </c>
      <c r="AB187" s="106">
        <v>1987.5227272727273</v>
      </c>
    </row>
    <row r="188" spans="1:28" x14ac:dyDescent="0.2">
      <c r="A188" s="14">
        <v>43658</v>
      </c>
      <c r="B188" s="106">
        <v>1975</v>
      </c>
      <c r="C188" s="106">
        <v>2047</v>
      </c>
      <c r="D188" s="106">
        <v>462</v>
      </c>
      <c r="E188" s="106">
        <v>461.6</v>
      </c>
      <c r="F188" s="106">
        <v>4.4345753899479998</v>
      </c>
      <c r="G188" s="106">
        <v>4.6010223611079804</v>
      </c>
      <c r="H188" s="106">
        <v>0.47280119666320503</v>
      </c>
      <c r="I188" s="106">
        <v>-0.35204431024006599</v>
      </c>
      <c r="J188" s="106">
        <v>-3.75</v>
      </c>
      <c r="K188" s="106">
        <v>0.56692596047270305</v>
      </c>
      <c r="L188" s="106">
        <v>0.97934440345294704</v>
      </c>
      <c r="M188" s="106">
        <v>0.92234883896596997</v>
      </c>
      <c r="N188" s="106">
        <v>0.24657048294056799</v>
      </c>
      <c r="P188" s="106">
        <v>5.0738235577711857</v>
      </c>
      <c r="Q188" s="106">
        <v>4.128221164444775</v>
      </c>
      <c r="R188" s="106">
        <v>5.5466247544343901</v>
      </c>
      <c r="S188" s="106">
        <v>3.6554199677815702</v>
      </c>
      <c r="AA188" s="106">
        <v>2047</v>
      </c>
      <c r="AB188" s="106">
        <v>2016.3527272727274</v>
      </c>
    </row>
    <row r="189" spans="1:28" x14ac:dyDescent="0.2">
      <c r="A189" s="14">
        <v>43657</v>
      </c>
      <c r="B189" s="106">
        <v>1884</v>
      </c>
      <c r="C189" s="106">
        <v>1957</v>
      </c>
      <c r="D189" s="106">
        <v>458</v>
      </c>
      <c r="E189" s="106">
        <v>459.9</v>
      </c>
      <c r="F189" s="106">
        <v>4.2552728854098696</v>
      </c>
      <c r="G189" s="106">
        <v>4.6122161511600996</v>
      </c>
      <c r="H189" s="106">
        <v>0.478630228788682</v>
      </c>
      <c r="I189" s="106">
        <v>-0.74575997143680095</v>
      </c>
      <c r="J189" s="106">
        <v>-8.39</v>
      </c>
      <c r="K189" s="106">
        <v>0.51574271791187598</v>
      </c>
      <c r="L189" s="106">
        <v>0.99200183871029302</v>
      </c>
      <c r="M189" s="106">
        <v>0.92193172956106795</v>
      </c>
      <c r="N189" s="106">
        <v>0.22088064416969599</v>
      </c>
      <c r="P189" s="106">
        <v>5.0908463799487818</v>
      </c>
      <c r="Q189" s="106">
        <v>4.1335859223714175</v>
      </c>
      <c r="R189" s="106">
        <v>5.5694766087374639</v>
      </c>
      <c r="S189" s="106">
        <v>3.6549556935827354</v>
      </c>
      <c r="AA189" s="106">
        <v>1957</v>
      </c>
      <c r="AB189" s="106">
        <v>2008.9268181818181</v>
      </c>
    </row>
    <row r="190" spans="1:28" x14ac:dyDescent="0.2">
      <c r="A190" s="14">
        <v>43656</v>
      </c>
      <c r="B190" s="106">
        <v>2029</v>
      </c>
      <c r="C190" s="106">
        <v>2002</v>
      </c>
      <c r="D190" s="106">
        <v>455.8</v>
      </c>
      <c r="E190" s="106">
        <v>459.6</v>
      </c>
      <c r="F190" s="106">
        <v>4.3559617058311497</v>
      </c>
      <c r="G190" s="106">
        <v>4.62752154144325</v>
      </c>
      <c r="H190" s="106">
        <v>0.48527873622800299</v>
      </c>
      <c r="I190" s="106">
        <v>-0.559595579486733</v>
      </c>
      <c r="J190" s="106">
        <v>-6.23</v>
      </c>
      <c r="K190" s="106">
        <v>0.48213342012511501</v>
      </c>
      <c r="L190" s="106">
        <v>0.99395590631153796</v>
      </c>
      <c r="M190" s="106">
        <v>0.921065409859811</v>
      </c>
      <c r="N190" s="106">
        <v>0.28126337782946498</v>
      </c>
      <c r="P190" s="106">
        <v>5.1128002776712531</v>
      </c>
      <c r="Q190" s="106">
        <v>4.1422428052152469</v>
      </c>
      <c r="R190" s="106">
        <v>5.5980790138992562</v>
      </c>
      <c r="S190" s="106">
        <v>3.6569640689872438</v>
      </c>
      <c r="AA190" s="106">
        <v>2002</v>
      </c>
      <c r="AB190" s="106">
        <v>2007.6163636363638</v>
      </c>
    </row>
    <row r="191" spans="1:28" x14ac:dyDescent="0.2">
      <c r="A191" s="14">
        <v>43655</v>
      </c>
      <c r="B191" s="106">
        <v>2050</v>
      </c>
      <c r="C191" s="106">
        <v>2037</v>
      </c>
      <c r="D191" s="106">
        <v>460</v>
      </c>
      <c r="E191" s="106">
        <v>457.2</v>
      </c>
      <c r="F191" s="106">
        <v>4.4553805774278201</v>
      </c>
      <c r="G191" s="106">
        <v>4.6426742731309201</v>
      </c>
      <c r="H191" s="106">
        <v>0.49422312342198599</v>
      </c>
      <c r="I191" s="106">
        <v>-0.37896586951717198</v>
      </c>
      <c r="J191" s="106">
        <v>-4.2</v>
      </c>
      <c r="K191" s="106">
        <v>0.51396456058550299</v>
      </c>
      <c r="L191" s="106">
        <v>1</v>
      </c>
      <c r="M191" s="106">
        <v>0.92059901687339696</v>
      </c>
      <c r="N191" s="106">
        <v>0.196527258628449</v>
      </c>
      <c r="P191" s="106">
        <v>5.1368973965529063</v>
      </c>
      <c r="Q191" s="106">
        <v>4.1484511497089338</v>
      </c>
      <c r="R191" s="106">
        <v>5.6311205199748917</v>
      </c>
      <c r="S191" s="106">
        <v>3.654228026286948</v>
      </c>
      <c r="AA191" s="106">
        <v>2037</v>
      </c>
      <c r="AB191" s="106">
        <v>1997.1327272727272</v>
      </c>
    </row>
    <row r="192" spans="1:28" x14ac:dyDescent="0.2">
      <c r="A192" s="14">
        <v>43654</v>
      </c>
      <c r="B192" s="106">
        <v>2037</v>
      </c>
      <c r="C192" s="106">
        <v>2033</v>
      </c>
      <c r="D192" s="106">
        <v>455.3</v>
      </c>
      <c r="E192" s="106">
        <v>454.3</v>
      </c>
      <c r="F192" s="106">
        <v>4.47501650891481</v>
      </c>
      <c r="G192" s="106">
        <v>4.6559669675278998</v>
      </c>
      <c r="H192" s="106">
        <v>0.50234719428556596</v>
      </c>
      <c r="I192" s="106">
        <v>-0.36020995174549397</v>
      </c>
      <c r="J192" s="106">
        <v>-4.04</v>
      </c>
      <c r="K192" s="106">
        <v>0.59298378999091395</v>
      </c>
      <c r="L192" s="106">
        <v>0.97331855229561803</v>
      </c>
      <c r="M192" s="106">
        <v>0.92004617920074105</v>
      </c>
      <c r="N192" s="106">
        <v>0.198096095069659</v>
      </c>
      <c r="P192" s="106">
        <v>5.1583141618134656</v>
      </c>
      <c r="Q192" s="106">
        <v>4.1536197732423341</v>
      </c>
      <c r="R192" s="106">
        <v>5.6606613560990322</v>
      </c>
      <c r="S192" s="106">
        <v>3.6512725789567679</v>
      </c>
      <c r="AA192" s="106">
        <v>2033</v>
      </c>
      <c r="AB192" s="106">
        <v>1984.4650000000001</v>
      </c>
    </row>
    <row r="193" spans="1:28" x14ac:dyDescent="0.2">
      <c r="A193" s="14">
        <v>43651</v>
      </c>
      <c r="B193" s="106">
        <v>2030</v>
      </c>
      <c r="C193" s="106">
        <v>2024</v>
      </c>
      <c r="D193" s="106">
        <v>448.2</v>
      </c>
      <c r="E193" s="106">
        <v>450.9</v>
      </c>
      <c r="F193" s="106">
        <v>4.48880017742293</v>
      </c>
      <c r="G193" s="106">
        <v>4.6684611034541801</v>
      </c>
      <c r="H193" s="106">
        <v>0.50929629722117997</v>
      </c>
      <c r="I193" s="106">
        <v>-0.352763071342796</v>
      </c>
      <c r="J193" s="106">
        <v>-4</v>
      </c>
      <c r="K193" s="106">
        <v>0.65387257158573997</v>
      </c>
      <c r="L193" s="106">
        <v>0.95613682846111903</v>
      </c>
      <c r="M193" s="106">
        <v>0.91929047103129502</v>
      </c>
      <c r="N193" s="106">
        <v>0.21276343457512301</v>
      </c>
      <c r="P193" s="106">
        <v>5.1777574006753602</v>
      </c>
      <c r="Q193" s="106">
        <v>4.159164806233</v>
      </c>
      <c r="R193" s="106">
        <v>5.6870536978965402</v>
      </c>
      <c r="S193" s="106">
        <v>3.6498685090118199</v>
      </c>
      <c r="AA193" s="106">
        <v>2024</v>
      </c>
      <c r="AB193" s="106">
        <v>1969.6131818181816</v>
      </c>
    </row>
    <row r="194" spans="1:28" x14ac:dyDescent="0.2">
      <c r="A194" s="14">
        <v>43650</v>
      </c>
      <c r="B194" s="106">
        <v>1974</v>
      </c>
      <c r="C194" s="106">
        <v>2023</v>
      </c>
      <c r="D194" s="106">
        <v>448.8</v>
      </c>
      <c r="E194" s="106">
        <v>450.2</v>
      </c>
      <c r="F194" s="106">
        <v>4.4935584184806698</v>
      </c>
      <c r="G194" s="106">
        <v>4.6808292462355299</v>
      </c>
      <c r="H194" s="106">
        <v>0.51600234992300598</v>
      </c>
      <c r="I194" s="106">
        <v>-0.36292630795733</v>
      </c>
      <c r="J194" s="106">
        <v>-4.17</v>
      </c>
      <c r="K194" s="106">
        <v>0.71620450489072596</v>
      </c>
      <c r="L194" s="106">
        <v>0.84419451338995</v>
      </c>
      <c r="M194" s="106">
        <v>0.91748783186684901</v>
      </c>
      <c r="N194" s="106">
        <v>0.31995286761803399</v>
      </c>
      <c r="P194" s="106">
        <v>5.1968315961585354</v>
      </c>
      <c r="Q194" s="106">
        <v>4.1648268963125243</v>
      </c>
      <c r="R194" s="106">
        <v>5.7128339460815418</v>
      </c>
      <c r="S194" s="106">
        <v>3.6488245463895179</v>
      </c>
      <c r="AA194" s="106">
        <v>2023</v>
      </c>
      <c r="AB194" s="106">
        <v>1966.5554545454545</v>
      </c>
    </row>
    <row r="195" spans="1:28" x14ac:dyDescent="0.2">
      <c r="A195" s="14">
        <v>43649</v>
      </c>
      <c r="B195" s="106">
        <v>1981</v>
      </c>
      <c r="C195" s="106">
        <v>1972</v>
      </c>
      <c r="D195" s="106">
        <v>449</v>
      </c>
      <c r="E195" s="106">
        <v>450.1</v>
      </c>
      <c r="F195" s="106">
        <v>4.3812486114196796</v>
      </c>
      <c r="G195" s="106">
        <v>4.69404925869918</v>
      </c>
      <c r="H195" s="106">
        <v>0.52367916299768502</v>
      </c>
      <c r="I195" s="106">
        <v>-0.59731352587898101</v>
      </c>
      <c r="J195" s="106">
        <v>-7.14</v>
      </c>
      <c r="K195" s="106">
        <v>0.74857701978360802</v>
      </c>
      <c r="L195" s="106">
        <v>0.86686691151801598</v>
      </c>
      <c r="M195" s="106">
        <v>0.91211534678025097</v>
      </c>
      <c r="N195" s="106">
        <v>0.75236873628359802</v>
      </c>
      <c r="P195" s="106">
        <v>5.2177284216968651</v>
      </c>
      <c r="Q195" s="106">
        <v>4.1703700957014949</v>
      </c>
      <c r="R195" s="106">
        <v>5.7414075846945503</v>
      </c>
      <c r="S195" s="106">
        <v>3.6466909327038097</v>
      </c>
      <c r="AA195" s="106">
        <v>1972</v>
      </c>
      <c r="AB195" s="106">
        <v>1966.1186363636364</v>
      </c>
    </row>
    <row r="196" spans="1:28" x14ac:dyDescent="0.2">
      <c r="A196" s="14">
        <v>43648</v>
      </c>
      <c r="B196" s="106">
        <v>1982</v>
      </c>
      <c r="C196" s="106">
        <v>1962</v>
      </c>
      <c r="D196" s="106">
        <v>454.3</v>
      </c>
      <c r="E196" s="106">
        <v>454.3</v>
      </c>
      <c r="F196" s="106">
        <v>4.3187321153422804</v>
      </c>
      <c r="G196" s="106">
        <v>4.70729073020504</v>
      </c>
      <c r="H196" s="106">
        <v>0.52813908210566796</v>
      </c>
      <c r="I196" s="106">
        <v>-0.73571267120318196</v>
      </c>
      <c r="J196" s="106">
        <v>-9</v>
      </c>
      <c r="K196" s="106">
        <v>0.77472756893036898</v>
      </c>
      <c r="L196" s="106">
        <v>0.75634425754676604</v>
      </c>
      <c r="M196" s="106">
        <v>0.90805859308829795</v>
      </c>
      <c r="N196" s="106">
        <v>0.61772677024076605</v>
      </c>
      <c r="P196" s="106">
        <v>5.2354298123107075</v>
      </c>
      <c r="Q196" s="106">
        <v>4.1791516480993725</v>
      </c>
      <c r="R196" s="106">
        <v>5.7635688944163759</v>
      </c>
      <c r="S196" s="106">
        <v>3.6510125659937041</v>
      </c>
      <c r="AA196" s="106">
        <v>1962</v>
      </c>
      <c r="AB196" s="106">
        <v>1984.4650000000001</v>
      </c>
    </row>
    <row r="197" spans="1:28" x14ac:dyDescent="0.2">
      <c r="A197" s="14">
        <v>43647</v>
      </c>
      <c r="B197" s="106">
        <v>1970</v>
      </c>
      <c r="C197" s="106">
        <v>1959</v>
      </c>
      <c r="D197" s="106">
        <v>456.6</v>
      </c>
      <c r="E197" s="106">
        <v>453.5</v>
      </c>
      <c r="F197" s="106">
        <v>4.3197353914002203</v>
      </c>
      <c r="G197" s="106">
        <v>4.7209122557958496</v>
      </c>
      <c r="H197" s="106">
        <v>0.53110805756721402</v>
      </c>
      <c r="I197" s="106">
        <v>-0.755358271597803</v>
      </c>
      <c r="J197" s="106">
        <v>-9.2899999999999991</v>
      </c>
      <c r="K197" s="106">
        <v>0.79292196645739899</v>
      </c>
      <c r="L197" s="106">
        <v>0.74476937071467797</v>
      </c>
      <c r="M197" s="106">
        <v>0.90398969036318999</v>
      </c>
      <c r="N197" s="106">
        <v>0.64611143031066198</v>
      </c>
      <c r="P197" s="106">
        <v>5.2520203133630634</v>
      </c>
      <c r="Q197" s="106">
        <v>4.1898041982286358</v>
      </c>
      <c r="R197" s="106">
        <v>5.7831283709302781</v>
      </c>
      <c r="S197" s="106">
        <v>3.6586961406614216</v>
      </c>
      <c r="AA197" s="106">
        <v>1959</v>
      </c>
      <c r="AB197" s="106">
        <v>1980.9704545454545</v>
      </c>
    </row>
    <row r="198" spans="1:28" x14ac:dyDescent="0.2">
      <c r="A198" s="14">
        <v>43644</v>
      </c>
      <c r="B198" s="106">
        <v>1919</v>
      </c>
      <c r="C198" s="106">
        <v>1946</v>
      </c>
      <c r="D198" s="106">
        <v>449.5</v>
      </c>
      <c r="E198" s="106">
        <v>448.6</v>
      </c>
      <c r="F198" s="106">
        <v>4.3379402585822504</v>
      </c>
      <c r="G198" s="106">
        <v>4.73284510952133</v>
      </c>
      <c r="H198" s="106">
        <v>0.53201360977473999</v>
      </c>
      <c r="I198" s="106">
        <v>-0.74228336208595203</v>
      </c>
      <c r="J198" s="106">
        <v>-9.1</v>
      </c>
      <c r="K198" s="106">
        <v>0.79945051232888797</v>
      </c>
      <c r="L198" s="106">
        <v>0.90670300558866102</v>
      </c>
      <c r="M198" s="106">
        <v>0.89963039600660299</v>
      </c>
      <c r="N198" s="106">
        <v>0.71035459031354697</v>
      </c>
      <c r="P198" s="106">
        <v>5.2648587192960701</v>
      </c>
      <c r="Q198" s="106">
        <v>4.2008314997465899</v>
      </c>
      <c r="R198" s="106">
        <v>5.7968723290708102</v>
      </c>
      <c r="S198" s="106">
        <v>3.6688178899718498</v>
      </c>
      <c r="AA198" s="106">
        <v>1946</v>
      </c>
      <c r="AB198" s="106">
        <v>1959.5663636363638</v>
      </c>
    </row>
    <row r="199" spans="1:28" x14ac:dyDescent="0.2">
      <c r="A199" s="14">
        <v>43643</v>
      </c>
      <c r="B199" s="106">
        <v>1869</v>
      </c>
      <c r="C199" s="106">
        <v>1902</v>
      </c>
      <c r="D199" s="106">
        <v>442.9</v>
      </c>
      <c r="E199" s="106">
        <v>449.2</v>
      </c>
      <c r="F199" s="106">
        <v>4.2341941228851203</v>
      </c>
      <c r="G199" s="106">
        <v>4.7447592367687204</v>
      </c>
      <c r="H199" s="106">
        <v>0.53304092091800304</v>
      </c>
      <c r="I199" s="106">
        <v>-0.95783474372718702</v>
      </c>
      <c r="J199" s="106">
        <v>-12.06</v>
      </c>
      <c r="K199" s="106">
        <v>0.80077581414847299</v>
      </c>
      <c r="L199" s="106">
        <v>0.75159314306950498</v>
      </c>
      <c r="M199" s="106">
        <v>0.89521800722059497</v>
      </c>
      <c r="N199" s="106">
        <v>0.72649454186112405</v>
      </c>
      <c r="P199" s="106">
        <v>5.2778001576867233</v>
      </c>
      <c r="Q199" s="106">
        <v>4.2117183158507174</v>
      </c>
      <c r="R199" s="106">
        <v>5.8108410786047262</v>
      </c>
      <c r="S199" s="106">
        <v>3.6786773949327145</v>
      </c>
      <c r="AA199" s="106">
        <v>1902</v>
      </c>
      <c r="AB199" s="106">
        <v>1962.1872727272726</v>
      </c>
    </row>
    <row r="200" spans="1:28" x14ac:dyDescent="0.2">
      <c r="A200" s="14">
        <v>43642</v>
      </c>
      <c r="B200" s="106">
        <v>1870</v>
      </c>
      <c r="C200" s="106">
        <v>1884</v>
      </c>
      <c r="D200" s="106">
        <v>439.1</v>
      </c>
      <c r="E200" s="106">
        <v>438.1</v>
      </c>
      <c r="F200" s="106">
        <v>4.3003880392604401</v>
      </c>
      <c r="G200" s="106">
        <v>4.7576271772718002</v>
      </c>
      <c r="H200" s="106">
        <v>0.53220859484117899</v>
      </c>
      <c r="I200" s="106">
        <v>-0.85913520082817996</v>
      </c>
      <c r="J200" s="106">
        <v>-10.63</v>
      </c>
      <c r="K200" s="106">
        <v>0.81060595840791405</v>
      </c>
      <c r="L200" s="106">
        <v>0.59914153544140003</v>
      </c>
      <c r="M200" s="106">
        <v>0.89045444326819101</v>
      </c>
      <c r="N200" s="106">
        <v>0.75839554729583203</v>
      </c>
      <c r="P200" s="106">
        <v>5.289835772112979</v>
      </c>
      <c r="Q200" s="106">
        <v>4.2254185824306214</v>
      </c>
      <c r="R200" s="106">
        <v>5.8220443669541577</v>
      </c>
      <c r="S200" s="106">
        <v>3.6932099875894422</v>
      </c>
      <c r="AA200" s="106">
        <v>1884</v>
      </c>
      <c r="AB200" s="106">
        <v>1913.7004545454547</v>
      </c>
    </row>
    <row r="201" spans="1:28" x14ac:dyDescent="0.2">
      <c r="A201" s="14">
        <v>43641</v>
      </c>
      <c r="B201" s="106">
        <v>1889</v>
      </c>
      <c r="C201" s="106">
        <v>1884</v>
      </c>
      <c r="D201" s="106">
        <v>438.9</v>
      </c>
      <c r="E201" s="106">
        <v>441.1</v>
      </c>
      <c r="F201" s="106">
        <v>4.2711403309906997</v>
      </c>
      <c r="G201" s="106">
        <v>4.77145090728912</v>
      </c>
      <c r="H201" s="106">
        <v>0.53361555026645102</v>
      </c>
      <c r="I201" s="106">
        <v>-0.93758620049320995</v>
      </c>
      <c r="J201" s="106">
        <v>-11.71</v>
      </c>
      <c r="K201" s="106">
        <v>0.82075132389416605</v>
      </c>
      <c r="L201" s="106">
        <v>0.50273216837670698</v>
      </c>
      <c r="M201" s="106">
        <v>0.88645943681175698</v>
      </c>
      <c r="N201" s="106">
        <v>0.68685005608946204</v>
      </c>
      <c r="P201" s="106">
        <v>5.3050664575555713</v>
      </c>
      <c r="Q201" s="106">
        <v>4.2378353570226688</v>
      </c>
      <c r="R201" s="106">
        <v>5.8386820078220225</v>
      </c>
      <c r="S201" s="106">
        <v>3.704219806756218</v>
      </c>
      <c r="AA201" s="106">
        <v>1884</v>
      </c>
      <c r="AB201" s="106">
        <v>1926.8050000000001</v>
      </c>
    </row>
    <row r="202" spans="1:28" x14ac:dyDescent="0.2">
      <c r="A202" s="14">
        <v>43640</v>
      </c>
      <c r="B202" s="106">
        <v>1881</v>
      </c>
      <c r="C202" s="106">
        <v>1894</v>
      </c>
      <c r="D202" s="106">
        <v>440.4</v>
      </c>
      <c r="E202" s="106">
        <v>442.9</v>
      </c>
      <c r="F202" s="106">
        <v>4.2763603522239704</v>
      </c>
      <c r="G202" s="106">
        <v>4.7848873906396197</v>
      </c>
      <c r="H202" s="106">
        <v>0.53353595783830399</v>
      </c>
      <c r="I202" s="106">
        <v>-0.953126084464887</v>
      </c>
      <c r="J202" s="106">
        <v>-11.89</v>
      </c>
      <c r="K202" s="106">
        <v>0.82460106811315903</v>
      </c>
      <c r="L202" s="106">
        <v>0.44224259298318602</v>
      </c>
      <c r="M202" s="106">
        <v>0.88149468321931801</v>
      </c>
      <c r="N202" s="106">
        <v>0.79737624483945901</v>
      </c>
      <c r="P202" s="106">
        <v>5.318423348477924</v>
      </c>
      <c r="Q202" s="106">
        <v>4.2513514328013153</v>
      </c>
      <c r="R202" s="106">
        <v>5.8519593063162274</v>
      </c>
      <c r="S202" s="106">
        <v>3.7178154749630119</v>
      </c>
      <c r="AA202" s="106">
        <v>1894</v>
      </c>
      <c r="AB202" s="106">
        <v>1934.6677272727272</v>
      </c>
    </row>
    <row r="203" spans="1:28" x14ac:dyDescent="0.2">
      <c r="A203" s="14">
        <v>43637</v>
      </c>
      <c r="B203" s="106">
        <v>1922</v>
      </c>
      <c r="C203" s="106">
        <v>1901</v>
      </c>
      <c r="D203" s="106">
        <v>440</v>
      </c>
      <c r="E203" s="106">
        <v>438.6</v>
      </c>
      <c r="F203" s="106">
        <v>4.3342453260373901</v>
      </c>
      <c r="G203" s="106">
        <v>4.79786064276826</v>
      </c>
      <c r="H203" s="106">
        <v>0.53284210548523703</v>
      </c>
      <c r="I203" s="106">
        <v>-0.87008010808130898</v>
      </c>
      <c r="J203" s="106">
        <v>-10.7</v>
      </c>
      <c r="K203" s="106">
        <v>0.83223871711112696</v>
      </c>
      <c r="L203" s="106">
        <v>0.43551055335016697</v>
      </c>
      <c r="M203" s="106">
        <v>0.87545164913844498</v>
      </c>
      <c r="N203" s="106">
        <v>0.87322232640206998</v>
      </c>
      <c r="P203" s="106">
        <v>5.330702748253497</v>
      </c>
      <c r="Q203" s="106">
        <v>4.2650185372830229</v>
      </c>
      <c r="R203" s="106">
        <v>5.863544853738734</v>
      </c>
      <c r="S203" s="106">
        <v>3.7321764317977859</v>
      </c>
      <c r="AA203" s="106">
        <v>1901</v>
      </c>
      <c r="AB203" s="106">
        <v>1915.8845454545456</v>
      </c>
    </row>
    <row r="204" spans="1:28" x14ac:dyDescent="0.2">
      <c r="A204" s="14">
        <v>43636</v>
      </c>
      <c r="B204" s="106">
        <v>1927</v>
      </c>
      <c r="C204" s="106">
        <v>1924</v>
      </c>
      <c r="D204" s="106">
        <v>441</v>
      </c>
      <c r="E204" s="106">
        <v>441.8</v>
      </c>
      <c r="F204" s="106">
        <v>4.3549117247623297</v>
      </c>
      <c r="G204" s="106">
        <v>4.8085519674151698</v>
      </c>
      <c r="H204" s="106">
        <v>0.53147522325435104</v>
      </c>
      <c r="I204" s="106">
        <v>-0.85354918311166506</v>
      </c>
      <c r="J204" s="106">
        <v>-10.42</v>
      </c>
      <c r="K204" s="106">
        <v>0.83251923895145397</v>
      </c>
      <c r="L204" s="106">
        <v>0.39078603949288898</v>
      </c>
      <c r="M204" s="106">
        <v>0.87047273182450102</v>
      </c>
      <c r="N204" s="106">
        <v>0.82824906471205495</v>
      </c>
      <c r="P204" s="106">
        <v>5.3400271906695211</v>
      </c>
      <c r="Q204" s="106">
        <v>4.2770767441608184</v>
      </c>
      <c r="R204" s="106">
        <v>5.8715024139238716</v>
      </c>
      <c r="S204" s="106">
        <v>3.7456015209064679</v>
      </c>
      <c r="AA204" s="106">
        <v>1924</v>
      </c>
      <c r="AB204" s="106">
        <v>1929.8627272727274</v>
      </c>
    </row>
    <row r="205" spans="1:28" x14ac:dyDescent="0.2">
      <c r="A205" s="14">
        <v>43635</v>
      </c>
      <c r="B205" s="106">
        <v>1910</v>
      </c>
      <c r="C205" s="106">
        <v>1925</v>
      </c>
      <c r="D205" s="106">
        <v>440.3</v>
      </c>
      <c r="E205" s="106">
        <v>440.2</v>
      </c>
      <c r="F205" s="106">
        <v>4.3730122671512897</v>
      </c>
      <c r="G205" s="106">
        <v>4.8207215162663903</v>
      </c>
      <c r="H205" s="106">
        <v>0.53139812266275299</v>
      </c>
      <c r="I205" s="106">
        <v>-0.84251191342509302</v>
      </c>
      <c r="J205" s="106">
        <v>-10.24</v>
      </c>
      <c r="K205" s="106">
        <v>0.83957321253061101</v>
      </c>
      <c r="L205" s="106">
        <v>0.34819951799092702</v>
      </c>
      <c r="M205" s="106">
        <v>0.86717001708293295</v>
      </c>
      <c r="N205" s="106">
        <v>0.72056886912229401</v>
      </c>
      <c r="P205" s="106">
        <v>5.3521196389291434</v>
      </c>
      <c r="Q205" s="106">
        <v>4.2893233936036372</v>
      </c>
      <c r="R205" s="106">
        <v>5.8835177615918965</v>
      </c>
      <c r="S205" s="106">
        <v>3.7579252709408841</v>
      </c>
      <c r="AA205" s="106">
        <v>1925</v>
      </c>
      <c r="AB205" s="106">
        <v>1922.8736363636363</v>
      </c>
    </row>
    <row r="206" spans="1:28" x14ac:dyDescent="0.2">
      <c r="A206" s="14">
        <v>43634</v>
      </c>
      <c r="B206" s="106">
        <v>1918</v>
      </c>
      <c r="C206" s="106">
        <v>1886</v>
      </c>
      <c r="D206" s="106">
        <v>436.3</v>
      </c>
      <c r="E206" s="106">
        <v>436.5</v>
      </c>
      <c r="F206" s="106">
        <v>4.3207331042382497</v>
      </c>
      <c r="G206" s="106">
        <v>4.8325172400908798</v>
      </c>
      <c r="H206" s="106">
        <v>0.53114795386715197</v>
      </c>
      <c r="I206" s="106">
        <v>-0.96354345738593705</v>
      </c>
      <c r="J206" s="106">
        <v>-11.84</v>
      </c>
      <c r="K206" s="106">
        <v>0.84924467374110801</v>
      </c>
      <c r="L206" s="106">
        <v>0.27428944348650702</v>
      </c>
      <c r="M206" s="106">
        <v>0.86445246707566004</v>
      </c>
      <c r="N206" s="106">
        <v>0.64297733049000805</v>
      </c>
      <c r="P206" s="106">
        <v>5.363665193958032</v>
      </c>
      <c r="Q206" s="106">
        <v>4.3013692862237276</v>
      </c>
      <c r="R206" s="106">
        <v>5.8948131478251842</v>
      </c>
      <c r="S206" s="106">
        <v>3.7702213323565759</v>
      </c>
      <c r="AA206" s="106">
        <v>1886</v>
      </c>
      <c r="AB206" s="106">
        <v>1906.7113636363636</v>
      </c>
    </row>
    <row r="207" spans="1:28" x14ac:dyDescent="0.2">
      <c r="A207" s="14">
        <v>43633</v>
      </c>
      <c r="B207" s="106">
        <v>1954</v>
      </c>
      <c r="C207" s="106">
        <v>1922</v>
      </c>
      <c r="D207" s="106">
        <v>442</v>
      </c>
      <c r="E207" s="106">
        <v>440</v>
      </c>
      <c r="F207" s="106">
        <v>4.3681818181818102</v>
      </c>
      <c r="G207" s="106">
        <v>4.8447537404957997</v>
      </c>
      <c r="H207" s="106">
        <v>0.52978620126037101</v>
      </c>
      <c r="I207" s="106">
        <v>-0.89955518127919598</v>
      </c>
      <c r="J207" s="106">
        <v>-10.91</v>
      </c>
      <c r="K207" s="106">
        <v>0.85871381756795095</v>
      </c>
      <c r="L207" s="106">
        <v>0.22949545867906801</v>
      </c>
      <c r="M207" s="106">
        <v>0.86261240820856899</v>
      </c>
      <c r="N207" s="106">
        <v>0.600910310026604</v>
      </c>
      <c r="P207" s="106">
        <v>5.3745399417561703</v>
      </c>
      <c r="Q207" s="106">
        <v>4.314967539235429</v>
      </c>
      <c r="R207" s="106">
        <v>5.9043261430165419</v>
      </c>
      <c r="S207" s="106">
        <v>3.7851813379750574</v>
      </c>
      <c r="AA207" s="106">
        <v>1922</v>
      </c>
      <c r="AB207" s="106">
        <v>1922</v>
      </c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  <c r="L303" s="15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2" x14ac:dyDescent="0.2">
      <c r="A385" s="14"/>
    </row>
    <row r="386" spans="1:12" x14ac:dyDescent="0.2">
      <c r="A386" s="14"/>
    </row>
    <row r="387" spans="1:12" x14ac:dyDescent="0.2">
      <c r="A387" s="14"/>
      <c r="L387" s="15"/>
    </row>
    <row r="388" spans="1:12" x14ac:dyDescent="0.2">
      <c r="A388" s="14"/>
      <c r="L388" s="15"/>
    </row>
    <row r="389" spans="1:12" x14ac:dyDescent="0.2">
      <c r="A389" s="14"/>
      <c r="L389" s="15"/>
    </row>
    <row r="390" spans="1:12" x14ac:dyDescent="0.2">
      <c r="A390" s="14"/>
      <c r="L390" s="15"/>
    </row>
    <row r="391" spans="1:12" x14ac:dyDescent="0.2">
      <c r="A391" s="14"/>
    </row>
    <row r="392" spans="1:12" x14ac:dyDescent="0.2">
      <c r="A392" s="14"/>
    </row>
    <row r="393" spans="1:12" x14ac:dyDescent="0.2">
      <c r="A393" s="14"/>
    </row>
    <row r="394" spans="1:12" x14ac:dyDescent="0.2">
      <c r="A394" s="14"/>
    </row>
    <row r="395" spans="1:12" x14ac:dyDescent="0.2">
      <c r="A395" s="14"/>
    </row>
    <row r="396" spans="1:12" x14ac:dyDescent="0.2">
      <c r="A396" s="14"/>
    </row>
    <row r="397" spans="1:12" x14ac:dyDescent="0.2">
      <c r="A397" s="14"/>
    </row>
    <row r="398" spans="1:12" x14ac:dyDescent="0.2">
      <c r="A398" s="14"/>
    </row>
    <row r="399" spans="1:12" x14ac:dyDescent="0.2">
      <c r="A399" s="14"/>
    </row>
    <row r="400" spans="1:12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  <c r="L501" s="15"/>
    </row>
    <row r="502" spans="1:12" x14ac:dyDescent="0.2">
      <c r="A502" s="14"/>
    </row>
    <row r="503" spans="1:12" x14ac:dyDescent="0.2">
      <c r="A503" s="14"/>
      <c r="L503" s="15"/>
    </row>
    <row r="504" spans="1:12" x14ac:dyDescent="0.2">
      <c r="A504" s="14"/>
      <c r="L504" s="15"/>
    </row>
    <row r="505" spans="1:12" x14ac:dyDescent="0.2">
      <c r="A505" s="14"/>
      <c r="L505" s="15"/>
    </row>
    <row r="506" spans="1:12" x14ac:dyDescent="0.2">
      <c r="A506" s="14"/>
      <c r="L506" s="15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</row>
    <row r="511" spans="1:12" x14ac:dyDescent="0.2">
      <c r="A511" s="14"/>
    </row>
    <row r="512" spans="1:12" x14ac:dyDescent="0.2">
      <c r="A512" s="14"/>
    </row>
    <row r="513" spans="1:12" x14ac:dyDescent="0.2">
      <c r="A513" s="14"/>
    </row>
    <row r="514" spans="1:12" x14ac:dyDescent="0.2">
      <c r="A514" s="14"/>
      <c r="L514" s="15"/>
    </row>
    <row r="515" spans="1:12" x14ac:dyDescent="0.2">
      <c r="A515" s="14"/>
    </row>
    <row r="516" spans="1:12" x14ac:dyDescent="0.2">
      <c r="A516" s="14"/>
    </row>
    <row r="517" spans="1:12" x14ac:dyDescent="0.2">
      <c r="A517" s="14"/>
    </row>
    <row r="518" spans="1:12" x14ac:dyDescent="0.2">
      <c r="A518" s="14"/>
    </row>
    <row r="519" spans="1:12" x14ac:dyDescent="0.2">
      <c r="A519" s="14"/>
    </row>
    <row r="520" spans="1:12" x14ac:dyDescent="0.2">
      <c r="A520" s="14"/>
    </row>
    <row r="521" spans="1:12" x14ac:dyDescent="0.2">
      <c r="A521" s="14"/>
    </row>
    <row r="522" spans="1:12" x14ac:dyDescent="0.2">
      <c r="A522" s="14"/>
    </row>
    <row r="523" spans="1:12" x14ac:dyDescent="0.2">
      <c r="A523" s="14"/>
    </row>
    <row r="524" spans="1:12" x14ac:dyDescent="0.2">
      <c r="A524" s="14"/>
    </row>
    <row r="525" spans="1:12" x14ac:dyDescent="0.2">
      <c r="A525" s="14"/>
    </row>
    <row r="526" spans="1:12" x14ac:dyDescent="0.2">
      <c r="A526" s="14"/>
    </row>
    <row r="527" spans="1:12" x14ac:dyDescent="0.2">
      <c r="A527" s="14"/>
    </row>
    <row r="528" spans="1:12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2" x14ac:dyDescent="0.2">
      <c r="A545" s="14"/>
    </row>
    <row r="546" spans="1:12" x14ac:dyDescent="0.2">
      <c r="A546" s="14"/>
    </row>
    <row r="547" spans="1:12" x14ac:dyDescent="0.2">
      <c r="A547" s="14"/>
    </row>
    <row r="548" spans="1:12" x14ac:dyDescent="0.2">
      <c r="A548" s="14"/>
    </row>
    <row r="549" spans="1:12" x14ac:dyDescent="0.2">
      <c r="A549" s="14"/>
    </row>
    <row r="550" spans="1:12" x14ac:dyDescent="0.2">
      <c r="A550" s="14"/>
    </row>
    <row r="551" spans="1:12" x14ac:dyDescent="0.2">
      <c r="A551" s="14"/>
    </row>
    <row r="552" spans="1:12" x14ac:dyDescent="0.2">
      <c r="A552" s="14"/>
    </row>
    <row r="553" spans="1:12" x14ac:dyDescent="0.2">
      <c r="A553" s="14"/>
    </row>
    <row r="554" spans="1:12" x14ac:dyDescent="0.2">
      <c r="A554" s="14"/>
    </row>
    <row r="555" spans="1:12" x14ac:dyDescent="0.2">
      <c r="A555" s="14"/>
    </row>
    <row r="556" spans="1:12" x14ac:dyDescent="0.2">
      <c r="A556" s="14"/>
    </row>
    <row r="557" spans="1:12" x14ac:dyDescent="0.2">
      <c r="A557" s="14"/>
    </row>
    <row r="558" spans="1:12" x14ac:dyDescent="0.2">
      <c r="A558" s="14"/>
    </row>
    <row r="559" spans="1:12" x14ac:dyDescent="0.2">
      <c r="A559" s="14"/>
      <c r="L559" s="15"/>
    </row>
    <row r="560" spans="1:12" x14ac:dyDescent="0.2">
      <c r="A560" s="14"/>
      <c r="L560" s="15"/>
    </row>
    <row r="561" spans="1:12" x14ac:dyDescent="0.2">
      <c r="A561" s="14"/>
      <c r="L561" s="15"/>
    </row>
    <row r="562" spans="1:12" x14ac:dyDescent="0.2">
      <c r="A562" s="14"/>
      <c r="L562" s="15"/>
    </row>
    <row r="563" spans="1:12" x14ac:dyDescent="0.2">
      <c r="A563" s="14"/>
    </row>
    <row r="564" spans="1:12" x14ac:dyDescent="0.2">
      <c r="A564" s="14"/>
    </row>
    <row r="565" spans="1:12" x14ac:dyDescent="0.2">
      <c r="A565" s="14"/>
    </row>
    <row r="566" spans="1:12" x14ac:dyDescent="0.2">
      <c r="A566" s="14"/>
    </row>
    <row r="567" spans="1:12" x14ac:dyDescent="0.2">
      <c r="A567" s="14"/>
    </row>
    <row r="568" spans="1:12" x14ac:dyDescent="0.2">
      <c r="A568" s="14"/>
    </row>
    <row r="569" spans="1:12" x14ac:dyDescent="0.2">
      <c r="A569" s="14"/>
      <c r="L569" s="15"/>
    </row>
    <row r="570" spans="1:12" x14ac:dyDescent="0.2">
      <c r="A570" s="14"/>
      <c r="L570" s="15"/>
    </row>
    <row r="571" spans="1:12" x14ac:dyDescent="0.2">
      <c r="A571" s="14"/>
      <c r="L571" s="15"/>
    </row>
    <row r="572" spans="1:12" x14ac:dyDescent="0.2">
      <c r="A572" s="14"/>
    </row>
    <row r="573" spans="1:12" x14ac:dyDescent="0.2">
      <c r="A573" s="14"/>
    </row>
    <row r="574" spans="1:12" x14ac:dyDescent="0.2">
      <c r="A574" s="14"/>
    </row>
    <row r="575" spans="1:12" x14ac:dyDescent="0.2">
      <c r="A575" s="14"/>
    </row>
    <row r="576" spans="1:12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2" x14ac:dyDescent="0.2">
      <c r="A609" s="14"/>
      <c r="L609" s="15"/>
    </row>
    <row r="610" spans="1:12" x14ac:dyDescent="0.2">
      <c r="A610" s="14"/>
    </row>
    <row r="611" spans="1:12" x14ac:dyDescent="0.2">
      <c r="A611" s="14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  <c r="L620" s="15"/>
    </row>
    <row r="621" spans="1:12" x14ac:dyDescent="0.2">
      <c r="A621" s="14"/>
      <c r="L621" s="15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2" x14ac:dyDescent="0.2">
      <c r="A641" s="14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  <c r="L648" s="15"/>
    </row>
    <row r="649" spans="1:12" x14ac:dyDescent="0.2">
      <c r="A649" s="14"/>
    </row>
    <row r="650" spans="1:12" x14ac:dyDescent="0.2">
      <c r="A650" s="14"/>
      <c r="L650" s="15"/>
    </row>
    <row r="651" spans="1:12" x14ac:dyDescent="0.2">
      <c r="A651" s="14"/>
      <c r="L651" s="15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  <c r="L654" s="15"/>
    </row>
    <row r="655" spans="1:12" x14ac:dyDescent="0.2">
      <c r="A655" s="14"/>
    </row>
    <row r="656" spans="1:12" x14ac:dyDescent="0.2">
      <c r="A656" s="14"/>
    </row>
    <row r="657" spans="1:12" x14ac:dyDescent="0.2">
      <c r="A657" s="14"/>
    </row>
    <row r="658" spans="1:12" x14ac:dyDescent="0.2">
      <c r="A658" s="14"/>
    </row>
    <row r="659" spans="1:12" x14ac:dyDescent="0.2">
      <c r="A659" s="14"/>
      <c r="L659" s="15"/>
    </row>
    <row r="660" spans="1:12" x14ac:dyDescent="0.2">
      <c r="A660" s="14"/>
    </row>
    <row r="661" spans="1:12" x14ac:dyDescent="0.2">
      <c r="A661" s="14"/>
      <c r="L661" s="15"/>
    </row>
    <row r="662" spans="1:12" x14ac:dyDescent="0.2">
      <c r="A662" s="14"/>
    </row>
    <row r="663" spans="1:12" x14ac:dyDescent="0.2">
      <c r="A663" s="14"/>
    </row>
    <row r="664" spans="1:12" x14ac:dyDescent="0.2">
      <c r="A664" s="14"/>
    </row>
    <row r="665" spans="1:12" x14ac:dyDescent="0.2">
      <c r="A665" s="14"/>
    </row>
    <row r="666" spans="1:12" x14ac:dyDescent="0.2">
      <c r="A666" s="14"/>
    </row>
    <row r="667" spans="1:12" x14ac:dyDescent="0.2">
      <c r="A667" s="14"/>
    </row>
    <row r="668" spans="1:12" x14ac:dyDescent="0.2">
      <c r="A668" s="14"/>
    </row>
    <row r="669" spans="1:12" x14ac:dyDescent="0.2">
      <c r="A669" s="14"/>
    </row>
    <row r="670" spans="1:12" x14ac:dyDescent="0.2">
      <c r="A670" s="14"/>
    </row>
    <row r="671" spans="1:12" x14ac:dyDescent="0.2">
      <c r="A671" s="14"/>
    </row>
    <row r="672" spans="1:12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2" x14ac:dyDescent="0.2">
      <c r="A737" s="14"/>
    </row>
    <row r="738" spans="1:12" x14ac:dyDescent="0.2">
      <c r="A738" s="14"/>
    </row>
    <row r="739" spans="1:12" x14ac:dyDescent="0.2">
      <c r="A739" s="14"/>
      <c r="L739" s="15"/>
    </row>
    <row r="740" spans="1:12" x14ac:dyDescent="0.2">
      <c r="A740" s="14"/>
      <c r="L740" s="15"/>
    </row>
    <row r="741" spans="1:12" x14ac:dyDescent="0.2">
      <c r="A741" s="14"/>
    </row>
    <row r="742" spans="1:12" x14ac:dyDescent="0.2">
      <c r="A742" s="14"/>
      <c r="L742" s="15"/>
    </row>
    <row r="743" spans="1:12" x14ac:dyDescent="0.2">
      <c r="A743" s="14"/>
    </row>
    <row r="744" spans="1:12" x14ac:dyDescent="0.2">
      <c r="A744" s="14"/>
    </row>
    <row r="745" spans="1:12" x14ac:dyDescent="0.2">
      <c r="A745" s="14"/>
    </row>
    <row r="746" spans="1:12" x14ac:dyDescent="0.2">
      <c r="A746" s="14"/>
    </row>
    <row r="747" spans="1:12" x14ac:dyDescent="0.2">
      <c r="A747" s="14"/>
      <c r="L747" s="15"/>
    </row>
    <row r="748" spans="1:12" x14ac:dyDescent="0.2">
      <c r="A748" s="14"/>
    </row>
    <row r="749" spans="1:12" x14ac:dyDescent="0.2">
      <c r="A749" s="14"/>
      <c r="L749" s="15"/>
    </row>
    <row r="750" spans="1:12" x14ac:dyDescent="0.2">
      <c r="A750" s="14"/>
    </row>
    <row r="751" spans="1:12" x14ac:dyDescent="0.2">
      <c r="A751" s="14"/>
    </row>
    <row r="752" spans="1:12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  <row r="823" spans="1:1" x14ac:dyDescent="0.2">
      <c r="A823" s="14"/>
    </row>
    <row r="824" spans="1:1" x14ac:dyDescent="0.2">
      <c r="A824" s="14"/>
    </row>
    <row r="825" spans="1:1" x14ac:dyDescent="0.2">
      <c r="A825" s="14"/>
    </row>
    <row r="826" spans="1:1" x14ac:dyDescent="0.2">
      <c r="A826" s="14"/>
    </row>
    <row r="827" spans="1:1" x14ac:dyDescent="0.2">
      <c r="A827" s="14"/>
    </row>
    <row r="828" spans="1:1" x14ac:dyDescent="0.2">
      <c r="A828" s="14"/>
    </row>
    <row r="829" spans="1:1" x14ac:dyDescent="0.2">
      <c r="A829" s="14"/>
    </row>
    <row r="830" spans="1:1" x14ac:dyDescent="0.2">
      <c r="A830" s="14"/>
    </row>
    <row r="831" spans="1:1" x14ac:dyDescent="0.2">
      <c r="A831" s="14"/>
    </row>
    <row r="832" spans="1:1" x14ac:dyDescent="0.2">
      <c r="A832" s="14"/>
    </row>
    <row r="833" spans="1:1" x14ac:dyDescent="0.2">
      <c r="A833" s="14"/>
    </row>
    <row r="834" spans="1:1" x14ac:dyDescent="0.2">
      <c r="A834" s="14"/>
    </row>
    <row r="835" spans="1:1" x14ac:dyDescent="0.2">
      <c r="A835" s="14"/>
    </row>
    <row r="836" spans="1:1" x14ac:dyDescent="0.2">
      <c r="A836" s="14"/>
    </row>
    <row r="837" spans="1:1" x14ac:dyDescent="0.2">
      <c r="A837" s="14"/>
    </row>
    <row r="838" spans="1:1" x14ac:dyDescent="0.2">
      <c r="A838" s="14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B3" sqref="B3:C4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6.5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42</v>
      </c>
      <c r="G8" s="150">
        <v>-2.5</v>
      </c>
    </row>
    <row r="9" spans="1:8" x14ac:dyDescent="0.2">
      <c r="B9" s="284" t="s">
        <v>1996</v>
      </c>
      <c r="C9" s="19">
        <v>0.9</v>
      </c>
      <c r="D9" s="18">
        <v>1</v>
      </c>
      <c r="E9" s="1"/>
      <c r="F9" s="4" t="s">
        <v>43</v>
      </c>
      <c r="G9" s="20">
        <v>15</v>
      </c>
      <c r="H9" s="1"/>
    </row>
    <row r="10" spans="1:8" x14ac:dyDescent="0.2">
      <c r="B10" s="284" t="s">
        <v>1999</v>
      </c>
      <c r="C10" s="19">
        <v>0.6</v>
      </c>
      <c r="D10" s="18">
        <v>1</v>
      </c>
      <c r="E10" s="12"/>
      <c r="F10" s="4" t="s">
        <v>1991</v>
      </c>
      <c r="G10" s="19">
        <v>2</v>
      </c>
      <c r="H10" s="1"/>
    </row>
    <row r="11" spans="1:8" x14ac:dyDescent="0.2">
      <c r="B11" s="283" t="s">
        <v>1997</v>
      </c>
      <c r="C11" s="18">
        <v>0</v>
      </c>
      <c r="D11" s="19">
        <v>0.1</v>
      </c>
      <c r="E11" s="1" t="s">
        <v>18</v>
      </c>
    </row>
    <row r="12" spans="1:8" x14ac:dyDescent="0.2">
      <c r="B12" s="283" t="s">
        <v>1998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82" t="s">
        <v>39</v>
      </c>
      <c r="C17" s="354" t="s">
        <v>1045</v>
      </c>
      <c r="D17" s="355"/>
      <c r="E17" s="355"/>
      <c r="F17" s="355"/>
      <c r="G17" s="356"/>
    </row>
    <row r="18" spans="2:9" x14ac:dyDescent="0.2">
      <c r="B18" s="282" t="s">
        <v>38</v>
      </c>
      <c r="C18" s="359" t="str">
        <f>C17 &amp; "\master\" &amp; H18</f>
        <v>G:\Stock\pairs_trade\pair_trade\stock_data\master\master.csv</v>
      </c>
      <c r="D18" s="360"/>
      <c r="E18" s="360"/>
      <c r="F18" s="360"/>
      <c r="G18" s="360"/>
      <c r="H18" s="357" t="s">
        <v>530</v>
      </c>
      <c r="I18" s="358"/>
    </row>
    <row r="19" spans="2:9" x14ac:dyDescent="0.2">
      <c r="B19" s="282" t="s">
        <v>241</v>
      </c>
      <c r="C19" s="361" t="str">
        <f>C17 &amp; "\master\" &amp; H19</f>
        <v>G:\Stock\pairs_trade\pair_trade\stock_data\master\fiscal_data.csv</v>
      </c>
      <c r="D19" s="362"/>
      <c r="E19" s="362"/>
      <c r="F19" s="362"/>
      <c r="G19" s="362"/>
      <c r="H19" s="357" t="s">
        <v>529</v>
      </c>
      <c r="I19" s="358"/>
    </row>
    <row r="20" spans="2:9" x14ac:dyDescent="0.2">
      <c r="B20" s="282" t="s">
        <v>592</v>
      </c>
      <c r="C20" s="181" t="str">
        <f>C17 &amp; "\master\" &amp; H20</f>
        <v>G:\Stock\pairs_trade\pair_trade\stock_data\master\gyakunipo_data.csv</v>
      </c>
      <c r="D20" s="182"/>
      <c r="E20" s="182"/>
      <c r="F20" s="182"/>
      <c r="G20" s="182"/>
      <c r="H20" s="357" t="s">
        <v>593</v>
      </c>
      <c r="I20" s="358"/>
    </row>
    <row r="21" spans="2:9" x14ac:dyDescent="0.2">
      <c r="B21" s="282" t="s">
        <v>1043</v>
      </c>
      <c r="C21" s="181" t="str">
        <f>C17 &amp; "\" &amp; H21</f>
        <v>G:\Stock\pairs_trade\pair_trade\stock_data\trade</v>
      </c>
      <c r="D21" s="182"/>
      <c r="E21" s="182"/>
      <c r="F21" s="182"/>
      <c r="G21" s="182"/>
      <c r="H21" s="357" t="s">
        <v>1044</v>
      </c>
      <c r="I21" s="358"/>
    </row>
    <row r="22" spans="2:9" x14ac:dyDescent="0.2">
      <c r="B22" s="282" t="s">
        <v>1150</v>
      </c>
      <c r="C22" s="261" t="str">
        <f>C17 &amp; "\" &amp; H22</f>
        <v>G:\Stock\pairs_trade\pair_trade\stock_data\result</v>
      </c>
      <c r="D22" s="262"/>
      <c r="E22" s="262"/>
      <c r="F22" s="262"/>
      <c r="G22" s="262"/>
      <c r="H22" s="357" t="s">
        <v>1149</v>
      </c>
      <c r="I22" s="358"/>
    </row>
    <row r="24" spans="2:9" x14ac:dyDescent="0.2">
      <c r="B24" s="4" t="s">
        <v>1992</v>
      </c>
      <c r="C24" s="281" t="s">
        <v>1994</v>
      </c>
      <c r="D24" t="s">
        <v>1993</v>
      </c>
    </row>
    <row r="26" spans="2:9" x14ac:dyDescent="0.2">
      <c r="B26" s="274" t="s">
        <v>2000</v>
      </c>
    </row>
    <row r="27" spans="2:9" x14ac:dyDescent="0.2">
      <c r="B27" s="4" t="s">
        <v>2001</v>
      </c>
      <c r="C27" s="281" t="s">
        <v>1994</v>
      </c>
      <c r="D27" s="106" t="s">
        <v>1993</v>
      </c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Normal="100" workbookViewId="0">
      <selection activeCell="K36" sqref="K36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369" t="s">
        <v>578</v>
      </c>
      <c r="F2" s="367" t="s">
        <v>1029</v>
      </c>
      <c r="G2" s="364"/>
      <c r="H2" s="364"/>
      <c r="I2" s="364"/>
      <c r="J2" s="364"/>
      <c r="K2" s="364"/>
      <c r="L2" s="178"/>
      <c r="M2" s="178"/>
      <c r="N2" s="177"/>
      <c r="O2" s="368" t="s">
        <v>202</v>
      </c>
      <c r="P2" s="364"/>
      <c r="Q2" s="364"/>
      <c r="R2" s="364"/>
      <c r="S2" s="364"/>
      <c r="T2" s="364"/>
      <c r="U2" s="364"/>
      <c r="V2" s="364"/>
      <c r="W2" s="365"/>
      <c r="X2" s="363" t="s">
        <v>567</v>
      </c>
      <c r="Y2" s="364"/>
      <c r="Z2" s="364"/>
      <c r="AA2" s="364"/>
      <c r="AB2" s="364"/>
      <c r="AC2" s="364"/>
      <c r="AD2" s="364"/>
      <c r="AE2" s="365"/>
      <c r="AF2" s="366" t="s">
        <v>203</v>
      </c>
      <c r="AG2" s="364"/>
      <c r="AH2" s="364"/>
      <c r="AI2" s="364"/>
      <c r="AJ2" s="364"/>
      <c r="AK2" s="364"/>
      <c r="AL2" s="364"/>
      <c r="AM2" s="364"/>
      <c r="AN2" s="364"/>
      <c r="AO2" s="365"/>
      <c r="AP2" s="111" t="s">
        <v>1125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370"/>
      <c r="F3" s="109" t="s">
        <v>204</v>
      </c>
      <c r="G3" s="125" t="s">
        <v>205</v>
      </c>
      <c r="H3" s="125" t="s">
        <v>206</v>
      </c>
      <c r="I3" s="125" t="s">
        <v>207</v>
      </c>
      <c r="J3" s="125" t="s">
        <v>208</v>
      </c>
      <c r="K3" s="176" t="s">
        <v>240</v>
      </c>
      <c r="L3" s="176" t="s">
        <v>577</v>
      </c>
      <c r="M3" s="176"/>
      <c r="N3" s="126"/>
      <c r="O3" s="110" t="s">
        <v>204</v>
      </c>
      <c r="P3" s="114" t="s">
        <v>205</v>
      </c>
      <c r="Q3" s="114" t="s">
        <v>206</v>
      </c>
      <c r="R3" s="114" t="s">
        <v>207</v>
      </c>
      <c r="S3" s="114" t="s">
        <v>208</v>
      </c>
      <c r="T3" s="179" t="s">
        <v>240</v>
      </c>
      <c r="U3" s="179" t="s">
        <v>577</v>
      </c>
      <c r="V3" s="179"/>
      <c r="W3" s="115"/>
      <c r="X3" s="116" t="s">
        <v>568</v>
      </c>
      <c r="Y3" s="117" t="s">
        <v>569</v>
      </c>
      <c r="Z3" s="180" t="s">
        <v>1035</v>
      </c>
      <c r="AA3" s="180" t="s">
        <v>1036</v>
      </c>
      <c r="AB3" s="180" t="s">
        <v>1025</v>
      </c>
      <c r="AC3" s="180" t="s">
        <v>1161</v>
      </c>
      <c r="AD3" s="117" t="s">
        <v>1162</v>
      </c>
      <c r="AE3" s="118"/>
      <c r="AF3" s="119" t="s">
        <v>1026</v>
      </c>
      <c r="AG3" s="120" t="s">
        <v>209</v>
      </c>
      <c r="AH3" s="108" t="s">
        <v>210</v>
      </c>
      <c r="AI3" s="108" t="s">
        <v>211</v>
      </c>
      <c r="AJ3" s="108" t="s">
        <v>212</v>
      </c>
      <c r="AK3" s="120" t="s">
        <v>213</v>
      </c>
      <c r="AL3" s="120" t="s">
        <v>214</v>
      </c>
      <c r="AM3" s="108"/>
      <c r="AN3" s="120"/>
      <c r="AO3" s="121"/>
      <c r="AP3" s="122" t="s">
        <v>570</v>
      </c>
      <c r="AQ3" s="123" t="s">
        <v>1995</v>
      </c>
      <c r="AR3" s="123" t="s">
        <v>571</v>
      </c>
      <c r="AS3" s="149" t="s">
        <v>215</v>
      </c>
    </row>
    <row r="4" spans="1:52" s="286" customFormat="1" x14ac:dyDescent="0.2">
      <c r="A4" s="124" t="s">
        <v>1729</v>
      </c>
      <c r="B4" s="124" t="s">
        <v>1730</v>
      </c>
      <c r="C4" s="124" t="s">
        <v>1731</v>
      </c>
      <c r="D4"/>
      <c r="E4">
        <v>1</v>
      </c>
      <c r="F4">
        <v>2914</v>
      </c>
      <c r="G4" t="s">
        <v>1845</v>
      </c>
      <c r="H4" t="s">
        <v>1707</v>
      </c>
      <c r="I4">
        <v>2276.5</v>
      </c>
      <c r="J4">
        <v>400</v>
      </c>
      <c r="K4" t="s">
        <v>1834</v>
      </c>
      <c r="L4"/>
      <c r="M4"/>
      <c r="N4"/>
      <c r="O4">
        <v>7189</v>
      </c>
      <c r="P4" t="s">
        <v>44</v>
      </c>
      <c r="Q4" t="s">
        <v>1737</v>
      </c>
      <c r="R4">
        <v>698</v>
      </c>
      <c r="S4">
        <v>1300</v>
      </c>
      <c r="T4"/>
      <c r="U4"/>
      <c r="V4"/>
      <c r="W4"/>
      <c r="X4">
        <v>2.2066410057699399</v>
      </c>
      <c r="Y4">
        <v>8.65</v>
      </c>
      <c r="Z4">
        <v>910600</v>
      </c>
      <c r="AA4">
        <v>907400</v>
      </c>
      <c r="AB4">
        <v>0.35</v>
      </c>
      <c r="AC4">
        <v>2.5372503576994099</v>
      </c>
      <c r="AD4" t="s">
        <v>1728</v>
      </c>
      <c r="AE4"/>
      <c r="AF4">
        <v>558545</v>
      </c>
      <c r="AG4">
        <v>27927</v>
      </c>
      <c r="AH4" s="279">
        <v>20</v>
      </c>
      <c r="AI4" s="279">
        <v>15</v>
      </c>
      <c r="AJ4" s="279" t="s">
        <v>2674</v>
      </c>
      <c r="AK4">
        <v>75</v>
      </c>
      <c r="AL4">
        <v>13</v>
      </c>
      <c r="AM4"/>
      <c r="AN4"/>
      <c r="AO4"/>
      <c r="AP4">
        <v>0.93221000607439997</v>
      </c>
      <c r="AQ4">
        <v>0.92879970670442802</v>
      </c>
      <c r="AR4">
        <v>0.17756154945390401</v>
      </c>
      <c r="AS4">
        <v>6.4397270112164701E-2</v>
      </c>
      <c r="AT4"/>
      <c r="AU4"/>
      <c r="AV4"/>
      <c r="AW4"/>
      <c r="AX4"/>
      <c r="AY4"/>
      <c r="AZ4"/>
    </row>
    <row r="5" spans="1:52" s="133" customFormat="1" x14ac:dyDescent="0.2">
      <c r="A5" s="124" t="s">
        <v>1729</v>
      </c>
      <c r="B5" s="124" t="s">
        <v>1730</v>
      </c>
      <c r="C5" s="124" t="s">
        <v>1731</v>
      </c>
      <c r="D5"/>
      <c r="E5">
        <v>2</v>
      </c>
      <c r="F5">
        <v>8086</v>
      </c>
      <c r="G5" t="s">
        <v>1986</v>
      </c>
      <c r="H5" t="s">
        <v>1688</v>
      </c>
      <c r="I5">
        <v>1252</v>
      </c>
      <c r="J5">
        <v>800</v>
      </c>
      <c r="K5"/>
      <c r="L5"/>
      <c r="M5"/>
      <c r="N5"/>
      <c r="O5">
        <v>7189</v>
      </c>
      <c r="P5" t="s">
        <v>44</v>
      </c>
      <c r="Q5" t="s">
        <v>1737</v>
      </c>
      <c r="R5">
        <v>698</v>
      </c>
      <c r="S5">
        <v>1400</v>
      </c>
      <c r="T5"/>
      <c r="U5"/>
      <c r="V5"/>
      <c r="W5"/>
      <c r="X5">
        <v>-2.0552364998008801</v>
      </c>
      <c r="Y5">
        <v>-14.24</v>
      </c>
      <c r="Z5">
        <v>1001600</v>
      </c>
      <c r="AA5">
        <v>977200</v>
      </c>
      <c r="AB5">
        <v>2.44</v>
      </c>
      <c r="AC5">
        <v>2.23459890661145</v>
      </c>
      <c r="AD5" t="s">
        <v>1728</v>
      </c>
      <c r="AE5"/>
      <c r="AF5">
        <v>483075</v>
      </c>
      <c r="AG5">
        <v>28416</v>
      </c>
      <c r="AH5" s="279">
        <v>17</v>
      </c>
      <c r="AI5" s="279">
        <v>13</v>
      </c>
      <c r="AJ5" s="279" t="s">
        <v>2675</v>
      </c>
      <c r="AK5">
        <v>76.47</v>
      </c>
      <c r="AL5">
        <v>9</v>
      </c>
      <c r="AM5"/>
      <c r="AN5"/>
      <c r="AO5"/>
      <c r="AP5">
        <v>0.689021892405834</v>
      </c>
      <c r="AQ5">
        <v>0.90238650593457603</v>
      </c>
      <c r="AR5">
        <v>0.400236278288845</v>
      </c>
      <c r="AS5">
        <v>4.1732397053520297E-2</v>
      </c>
      <c r="AT5"/>
      <c r="AU5"/>
      <c r="AV5"/>
      <c r="AW5"/>
      <c r="AX5"/>
      <c r="AY5"/>
      <c r="AZ5"/>
    </row>
    <row r="6" spans="1:52" s="286" customFormat="1" x14ac:dyDescent="0.2">
      <c r="A6" s="124" t="s">
        <v>1729</v>
      </c>
      <c r="B6" s="124" t="s">
        <v>1730</v>
      </c>
      <c r="C6" s="124" t="s">
        <v>1731</v>
      </c>
      <c r="D6"/>
      <c r="E6">
        <v>3</v>
      </c>
      <c r="F6">
        <v>4540</v>
      </c>
      <c r="G6" t="s">
        <v>2184</v>
      </c>
      <c r="H6" t="s">
        <v>1702</v>
      </c>
      <c r="I6">
        <v>2959</v>
      </c>
      <c r="J6">
        <v>300</v>
      </c>
      <c r="K6"/>
      <c r="L6"/>
      <c r="M6"/>
      <c r="N6"/>
      <c r="O6">
        <v>7189</v>
      </c>
      <c r="P6" t="s">
        <v>44</v>
      </c>
      <c r="Q6" t="s">
        <v>1737</v>
      </c>
      <c r="R6">
        <v>698</v>
      </c>
      <c r="S6">
        <v>1300</v>
      </c>
      <c r="T6"/>
      <c r="U6"/>
      <c r="V6"/>
      <c r="W6"/>
      <c r="X6">
        <v>1.9253639016345301</v>
      </c>
      <c r="Y6">
        <v>9.1999999999999993</v>
      </c>
      <c r="Z6">
        <v>887700</v>
      </c>
      <c r="AA6">
        <v>907400</v>
      </c>
      <c r="AB6">
        <v>2.2200000000000002</v>
      </c>
      <c r="AC6">
        <v>2.05614527100091</v>
      </c>
      <c r="AD6" t="s">
        <v>1728</v>
      </c>
      <c r="AE6"/>
      <c r="AF6">
        <v>377092</v>
      </c>
      <c r="AG6">
        <v>22182</v>
      </c>
      <c r="AH6" s="279">
        <v>17</v>
      </c>
      <c r="AI6" s="279">
        <v>9</v>
      </c>
      <c r="AJ6" s="279" t="s">
        <v>2499</v>
      </c>
      <c r="AK6">
        <v>52.94</v>
      </c>
      <c r="AL6">
        <v>11</v>
      </c>
      <c r="AM6"/>
      <c r="AN6"/>
      <c r="AO6"/>
      <c r="AP6">
        <v>0.83569982380951002</v>
      </c>
      <c r="AQ6">
        <v>0.909183710476268</v>
      </c>
      <c r="AR6">
        <v>0.110332540120142</v>
      </c>
      <c r="AS6">
        <v>4.6659549635445401E-3</v>
      </c>
      <c r="AT6"/>
      <c r="AU6"/>
      <c r="AV6"/>
      <c r="AW6"/>
      <c r="AX6"/>
      <c r="AY6"/>
      <c r="AZ6"/>
    </row>
    <row r="7" spans="1:52" s="286" customFormat="1" x14ac:dyDescent="0.2">
      <c r="A7" s="124" t="s">
        <v>1729</v>
      </c>
      <c r="B7" s="124" t="s">
        <v>1730</v>
      </c>
      <c r="C7" s="124" t="s">
        <v>1731</v>
      </c>
      <c r="D7"/>
      <c r="E7">
        <v>4</v>
      </c>
      <c r="F7">
        <v>7202</v>
      </c>
      <c r="G7" t="s">
        <v>837</v>
      </c>
      <c r="H7" t="s">
        <v>1697</v>
      </c>
      <c r="I7">
        <v>1138</v>
      </c>
      <c r="J7">
        <v>900</v>
      </c>
      <c r="K7"/>
      <c r="L7"/>
      <c r="M7"/>
      <c r="N7"/>
      <c r="O7">
        <v>7189</v>
      </c>
      <c r="P7" t="s">
        <v>44</v>
      </c>
      <c r="Q7" t="s">
        <v>1737</v>
      </c>
      <c r="R7">
        <v>698</v>
      </c>
      <c r="S7">
        <v>1500</v>
      </c>
      <c r="T7"/>
      <c r="U7"/>
      <c r="V7"/>
      <c r="W7"/>
      <c r="X7">
        <v>-2.3992235708499301</v>
      </c>
      <c r="Y7">
        <v>-6.57</v>
      </c>
      <c r="Z7">
        <v>1024200</v>
      </c>
      <c r="AA7">
        <v>1047000</v>
      </c>
      <c r="AB7">
        <v>2.23</v>
      </c>
      <c r="AC7">
        <v>2.4667703963405798</v>
      </c>
      <c r="AD7" t="s">
        <v>1728</v>
      </c>
      <c r="AE7"/>
      <c r="AF7">
        <v>367436</v>
      </c>
      <c r="AG7">
        <v>18372</v>
      </c>
      <c r="AH7" s="279">
        <v>20</v>
      </c>
      <c r="AI7" s="279">
        <v>13</v>
      </c>
      <c r="AJ7" s="279" t="s">
        <v>2676</v>
      </c>
      <c r="AK7">
        <v>65</v>
      </c>
      <c r="AL7">
        <v>11</v>
      </c>
      <c r="AM7"/>
      <c r="AN7"/>
      <c r="AO7"/>
      <c r="AP7">
        <v>0.94297049299995594</v>
      </c>
      <c r="AQ7">
        <v>0.92616254270395804</v>
      </c>
      <c r="AR7">
        <v>6.4471627312823396E-2</v>
      </c>
      <c r="AS7">
        <v>2.3704373353069502E-2</v>
      </c>
      <c r="AT7"/>
      <c r="AU7"/>
      <c r="AV7"/>
      <c r="AW7"/>
      <c r="AX7"/>
      <c r="AY7"/>
      <c r="AZ7"/>
    </row>
    <row r="8" spans="1:52" s="286" customFormat="1" x14ac:dyDescent="0.2">
      <c r="A8" s="124" t="s">
        <v>1729</v>
      </c>
      <c r="B8" s="124" t="s">
        <v>1730</v>
      </c>
      <c r="C8" s="124" t="s">
        <v>1731</v>
      </c>
      <c r="D8"/>
      <c r="E8">
        <v>5</v>
      </c>
      <c r="F8">
        <v>5991</v>
      </c>
      <c r="G8" t="s">
        <v>1163</v>
      </c>
      <c r="H8" t="s">
        <v>1899</v>
      </c>
      <c r="I8">
        <v>925</v>
      </c>
      <c r="J8">
        <v>1100</v>
      </c>
      <c r="K8"/>
      <c r="L8" s="184">
        <v>0.05</v>
      </c>
      <c r="M8"/>
      <c r="N8"/>
      <c r="O8">
        <v>6371</v>
      </c>
      <c r="P8" t="s">
        <v>1857</v>
      </c>
      <c r="Q8" t="s">
        <v>1692</v>
      </c>
      <c r="R8">
        <v>3370</v>
      </c>
      <c r="S8">
        <v>300</v>
      </c>
      <c r="T8"/>
      <c r="U8"/>
      <c r="V8"/>
      <c r="W8"/>
      <c r="X8">
        <v>2.2619676955671002</v>
      </c>
      <c r="Y8">
        <v>6.85</v>
      </c>
      <c r="Z8">
        <v>1017500</v>
      </c>
      <c r="AA8">
        <v>1011000</v>
      </c>
      <c r="AB8">
        <v>0.64</v>
      </c>
      <c r="AC8">
        <v>2.4007824493092098</v>
      </c>
      <c r="AD8" t="s">
        <v>1728</v>
      </c>
      <c r="AE8"/>
      <c r="AF8">
        <v>319644</v>
      </c>
      <c r="AG8">
        <v>16823</v>
      </c>
      <c r="AH8" s="279">
        <v>19</v>
      </c>
      <c r="AI8" s="279">
        <v>11</v>
      </c>
      <c r="AJ8" s="279" t="s">
        <v>2677</v>
      </c>
      <c r="AK8">
        <v>57.89</v>
      </c>
      <c r="AL8">
        <v>13</v>
      </c>
      <c r="AM8"/>
      <c r="AN8"/>
      <c r="AO8"/>
      <c r="AP8">
        <v>0.92191423229905201</v>
      </c>
      <c r="AQ8">
        <v>0.94275292583833603</v>
      </c>
      <c r="AR8">
        <v>0.220726336318568</v>
      </c>
      <c r="AS8">
        <v>1.2683191881811501E-3</v>
      </c>
      <c r="AT8"/>
      <c r="AU8"/>
      <c r="AV8"/>
      <c r="AW8"/>
      <c r="AX8"/>
      <c r="AY8"/>
      <c r="AZ8"/>
    </row>
    <row r="9" spans="1:52" s="286" customFormat="1" x14ac:dyDescent="0.2">
      <c r="A9" s="124" t="s">
        <v>1729</v>
      </c>
      <c r="B9" s="124" t="s">
        <v>1730</v>
      </c>
      <c r="C9" s="124" t="s">
        <v>1731</v>
      </c>
      <c r="D9"/>
      <c r="E9">
        <v>6</v>
      </c>
      <c r="F9">
        <v>6967</v>
      </c>
      <c r="G9" t="s">
        <v>828</v>
      </c>
      <c r="H9" t="s">
        <v>1684</v>
      </c>
      <c r="I9">
        <v>1379</v>
      </c>
      <c r="J9">
        <v>800</v>
      </c>
      <c r="K9"/>
      <c r="L9" s="184">
        <v>0.05</v>
      </c>
      <c r="M9"/>
      <c r="N9"/>
      <c r="O9">
        <v>6479</v>
      </c>
      <c r="P9" t="s">
        <v>584</v>
      </c>
      <c r="Q9" t="s">
        <v>1684</v>
      </c>
      <c r="R9">
        <v>2200</v>
      </c>
      <c r="S9">
        <v>500</v>
      </c>
      <c r="T9"/>
      <c r="U9" s="184">
        <v>0.05</v>
      </c>
      <c r="V9"/>
      <c r="W9"/>
      <c r="X9">
        <v>-2.0270003393490201</v>
      </c>
      <c r="Y9">
        <v>-14.82</v>
      </c>
      <c r="Z9">
        <v>1103200</v>
      </c>
      <c r="AA9">
        <v>1100000</v>
      </c>
      <c r="AB9">
        <v>0.28999999999999998</v>
      </c>
      <c r="AC9">
        <v>2.1103313225807199</v>
      </c>
      <c r="AD9" t="s">
        <v>1728</v>
      </c>
      <c r="AE9"/>
      <c r="AF9">
        <v>302263</v>
      </c>
      <c r="AG9">
        <v>13142</v>
      </c>
      <c r="AH9" s="279">
        <v>23</v>
      </c>
      <c r="AI9" s="279">
        <v>15</v>
      </c>
      <c r="AJ9" s="279" t="s">
        <v>2678</v>
      </c>
      <c r="AK9">
        <v>65.22</v>
      </c>
      <c r="AL9">
        <v>12</v>
      </c>
      <c r="AM9"/>
      <c r="AN9"/>
      <c r="AO9"/>
      <c r="AP9">
        <v>0.76120144340020202</v>
      </c>
      <c r="AQ9">
        <v>0.93134593931156595</v>
      </c>
      <c r="AR9">
        <v>5.12487289678554E-2</v>
      </c>
      <c r="AS9">
        <v>1.3598096479621799E-2</v>
      </c>
      <c r="AT9"/>
      <c r="AU9"/>
      <c r="AV9"/>
      <c r="AW9"/>
      <c r="AX9"/>
      <c r="AY9"/>
      <c r="AZ9"/>
    </row>
    <row r="10" spans="1:52" s="133" customFormat="1" x14ac:dyDescent="0.2">
      <c r="A10" s="295" t="s">
        <v>1729</v>
      </c>
      <c r="B10" s="295" t="s">
        <v>1730</v>
      </c>
      <c r="C10" s="295" t="s">
        <v>1731</v>
      </c>
      <c r="E10" s="133">
        <v>7</v>
      </c>
      <c r="F10" s="293">
        <v>4208</v>
      </c>
      <c r="G10" s="133" t="s">
        <v>1893</v>
      </c>
      <c r="H10" s="133" t="s">
        <v>1704</v>
      </c>
      <c r="I10" s="133">
        <v>2218</v>
      </c>
      <c r="J10" s="133">
        <v>400</v>
      </c>
      <c r="O10" s="133">
        <v>6301</v>
      </c>
      <c r="P10" s="133" t="s">
        <v>55</v>
      </c>
      <c r="Q10" s="133" t="s">
        <v>1692</v>
      </c>
      <c r="R10" s="133">
        <v>2336.5</v>
      </c>
      <c r="S10" s="133">
        <v>400</v>
      </c>
      <c r="X10" s="133">
        <v>2.7852259997048101</v>
      </c>
      <c r="Y10" s="133">
        <v>4.9400000000000004</v>
      </c>
      <c r="Z10" s="133">
        <v>887200</v>
      </c>
      <c r="AA10" s="133">
        <v>934600</v>
      </c>
      <c r="AB10" s="133">
        <v>5.07</v>
      </c>
      <c r="AC10" s="133">
        <v>3.2072800363933802</v>
      </c>
      <c r="AD10" s="133" t="s">
        <v>1728</v>
      </c>
      <c r="AF10" s="133">
        <v>267339</v>
      </c>
      <c r="AG10" s="133">
        <v>22278</v>
      </c>
      <c r="AH10" s="294">
        <v>12</v>
      </c>
      <c r="AI10" s="294">
        <v>8</v>
      </c>
      <c r="AJ10" s="294" t="s">
        <v>2679</v>
      </c>
      <c r="AK10" s="133">
        <v>66.67</v>
      </c>
      <c r="AL10" s="133">
        <v>12</v>
      </c>
      <c r="AP10" s="133">
        <v>0.89247580728282006</v>
      </c>
      <c r="AQ10" s="133">
        <v>0.92903689390071698</v>
      </c>
      <c r="AR10" s="133">
        <v>0.108735504874151</v>
      </c>
      <c r="AS10" s="133">
        <v>4.7229057247231098E-4</v>
      </c>
    </row>
    <row r="11" spans="1:52" s="133" customFormat="1" x14ac:dyDescent="0.2">
      <c r="A11" s="295" t="s">
        <v>1729</v>
      </c>
      <c r="B11" s="295" t="s">
        <v>1730</v>
      </c>
      <c r="C11" s="295" t="s">
        <v>1731</v>
      </c>
      <c r="E11" s="133">
        <v>8</v>
      </c>
      <c r="F11" s="133">
        <v>4204</v>
      </c>
      <c r="G11" s="133" t="s">
        <v>229</v>
      </c>
      <c r="H11" s="133" t="s">
        <v>1704</v>
      </c>
      <c r="I11" s="133">
        <v>1855</v>
      </c>
      <c r="J11" s="133">
        <v>500</v>
      </c>
      <c r="L11" s="293">
        <v>0.05</v>
      </c>
      <c r="O11" s="293">
        <v>6995</v>
      </c>
      <c r="P11" s="133" t="s">
        <v>50</v>
      </c>
      <c r="Q11" s="133" t="s">
        <v>1697</v>
      </c>
      <c r="R11" s="133">
        <v>1855</v>
      </c>
      <c r="S11" s="133">
        <v>500</v>
      </c>
      <c r="X11" s="133">
        <v>2.2330830828733301</v>
      </c>
      <c r="Y11" s="133">
        <v>8.84</v>
      </c>
      <c r="Z11" s="133">
        <v>927500</v>
      </c>
      <c r="AA11" s="133">
        <v>927500</v>
      </c>
      <c r="AB11" s="133">
        <v>0</v>
      </c>
      <c r="AC11" s="133">
        <v>2.5258264017512899</v>
      </c>
      <c r="AD11" s="133" t="s">
        <v>1728</v>
      </c>
      <c r="AF11" s="133">
        <v>227443</v>
      </c>
      <c r="AG11" s="133">
        <v>16246</v>
      </c>
      <c r="AH11" s="294">
        <v>14</v>
      </c>
      <c r="AI11" s="294">
        <v>9</v>
      </c>
      <c r="AJ11" s="294" t="s">
        <v>2428</v>
      </c>
      <c r="AK11" s="133">
        <v>64.290000000000006</v>
      </c>
      <c r="AL11" s="133">
        <v>15</v>
      </c>
      <c r="AP11" s="133">
        <v>0.62502933831317298</v>
      </c>
      <c r="AQ11" s="133">
        <v>0.91661434426518695</v>
      </c>
      <c r="AR11" s="133">
        <v>1.32750319371317E-2</v>
      </c>
      <c r="AS11" s="133">
        <v>6.7119728374494397E-3</v>
      </c>
    </row>
    <row r="12" spans="1:52" s="133" customFormat="1" ht="17.25" hidden="1" customHeight="1" x14ac:dyDescent="0.2">
      <c r="A12" s="295" t="s">
        <v>1729</v>
      </c>
      <c r="B12" s="295" t="s">
        <v>1730</v>
      </c>
      <c r="C12" s="295" t="s">
        <v>1731</v>
      </c>
      <c r="E12" s="133">
        <v>9</v>
      </c>
      <c r="F12" s="133">
        <v>7267</v>
      </c>
      <c r="G12" s="133" t="s">
        <v>60</v>
      </c>
      <c r="H12" s="133" t="s">
        <v>1697</v>
      </c>
      <c r="I12" s="133">
        <v>2960</v>
      </c>
      <c r="J12" s="133">
        <v>300</v>
      </c>
      <c r="L12" s="293">
        <v>0.05</v>
      </c>
      <c r="O12" s="293">
        <v>6995</v>
      </c>
      <c r="P12" s="133" t="s">
        <v>50</v>
      </c>
      <c r="Q12" s="133" t="s">
        <v>1697</v>
      </c>
      <c r="R12" s="133">
        <v>1855</v>
      </c>
      <c r="S12" s="133">
        <v>500</v>
      </c>
      <c r="X12" s="133">
        <v>-2.7478087556717199</v>
      </c>
      <c r="Y12" s="133">
        <v>-8.6999999999999993</v>
      </c>
      <c r="Z12" s="133">
        <v>888000</v>
      </c>
      <c r="AA12" s="133">
        <v>927500</v>
      </c>
      <c r="AB12" s="133">
        <v>4.45</v>
      </c>
      <c r="AC12" s="133">
        <v>3.1338702259442002</v>
      </c>
      <c r="AD12" s="133" t="s">
        <v>1728</v>
      </c>
      <c r="AF12" s="133">
        <v>219444</v>
      </c>
      <c r="AG12" s="133">
        <v>18287</v>
      </c>
      <c r="AH12" s="294">
        <v>12</v>
      </c>
      <c r="AI12" s="294">
        <v>8</v>
      </c>
      <c r="AJ12" s="294" t="s">
        <v>2680</v>
      </c>
      <c r="AK12" s="133">
        <v>66.67</v>
      </c>
      <c r="AL12" s="133">
        <v>15</v>
      </c>
      <c r="AP12" s="133">
        <v>0.90016514314351903</v>
      </c>
      <c r="AQ12" s="133">
        <v>0.908746873457983</v>
      </c>
      <c r="AR12" s="133">
        <v>5.2260257592180198E-2</v>
      </c>
      <c r="AS12" s="133">
        <v>8.3253669041982101E-2</v>
      </c>
    </row>
    <row r="13" spans="1:52" s="133" customFormat="1" ht="17.25" hidden="1" customHeight="1" x14ac:dyDescent="0.2">
      <c r="A13" s="124" t="s">
        <v>1729</v>
      </c>
      <c r="B13" s="124" t="s">
        <v>1730</v>
      </c>
      <c r="C13" s="124" t="s">
        <v>1731</v>
      </c>
      <c r="D13"/>
      <c r="E13">
        <v>10</v>
      </c>
      <c r="F13">
        <v>8572</v>
      </c>
      <c r="G13" t="s">
        <v>1647</v>
      </c>
      <c r="H13" t="s">
        <v>1685</v>
      </c>
      <c r="I13">
        <v>529</v>
      </c>
      <c r="J13">
        <v>1900</v>
      </c>
      <c r="K13"/>
      <c r="L13"/>
      <c r="M13"/>
      <c r="N13"/>
      <c r="O13">
        <v>1803</v>
      </c>
      <c r="P13" t="s">
        <v>1690</v>
      </c>
      <c r="Q13" t="s">
        <v>1689</v>
      </c>
      <c r="R13">
        <v>1113</v>
      </c>
      <c r="S13">
        <v>900</v>
      </c>
      <c r="T13"/>
      <c r="U13"/>
      <c r="V13"/>
      <c r="W13"/>
      <c r="X13">
        <v>-1.9330460850580899</v>
      </c>
      <c r="Y13">
        <v>-8.81</v>
      </c>
      <c r="Z13">
        <v>1005100</v>
      </c>
      <c r="AA13">
        <v>1001700</v>
      </c>
      <c r="AB13">
        <v>0.34</v>
      </c>
      <c r="AC13">
        <v>2.4286161437039002</v>
      </c>
      <c r="AD13" t="s">
        <v>1728</v>
      </c>
      <c r="AE13"/>
      <c r="AF13">
        <v>215488</v>
      </c>
      <c r="AG13">
        <v>10261</v>
      </c>
      <c r="AH13" s="279">
        <v>21</v>
      </c>
      <c r="AI13" s="279">
        <v>16</v>
      </c>
      <c r="AJ13" s="279" t="s">
        <v>2500</v>
      </c>
      <c r="AK13">
        <v>76.19</v>
      </c>
      <c r="AL13">
        <v>11</v>
      </c>
      <c r="AM13"/>
      <c r="AN13"/>
      <c r="AO13"/>
      <c r="AP13">
        <v>0.82929590073314496</v>
      </c>
      <c r="AQ13">
        <v>0.932984894609038</v>
      </c>
      <c r="AR13">
        <v>9.30256661216536E-3</v>
      </c>
      <c r="AS13">
        <v>1.1996245664707E-2</v>
      </c>
      <c r="AT13"/>
      <c r="AU13"/>
      <c r="AV13"/>
      <c r="AW13"/>
      <c r="AX13"/>
      <c r="AY13"/>
      <c r="AZ13"/>
    </row>
    <row r="14" spans="1:52" s="133" customFormat="1" ht="17.25" hidden="1" customHeight="1" x14ac:dyDescent="0.2">
      <c r="A14" s="124" t="s">
        <v>1729</v>
      </c>
      <c r="B14" s="124" t="s">
        <v>1730</v>
      </c>
      <c r="C14" s="124" t="s">
        <v>1731</v>
      </c>
      <c r="D14"/>
      <c r="E14">
        <v>11</v>
      </c>
      <c r="F14">
        <v>9069</v>
      </c>
      <c r="G14" t="s">
        <v>1805</v>
      </c>
      <c r="H14" t="s">
        <v>1815</v>
      </c>
      <c r="I14">
        <v>887</v>
      </c>
      <c r="J14">
        <v>1100</v>
      </c>
      <c r="K14"/>
      <c r="L14"/>
      <c r="M14"/>
      <c r="N14"/>
      <c r="O14">
        <v>9072</v>
      </c>
      <c r="P14" t="s">
        <v>1814</v>
      </c>
      <c r="Q14" t="s">
        <v>1815</v>
      </c>
      <c r="R14">
        <v>2485</v>
      </c>
      <c r="S14">
        <v>400</v>
      </c>
      <c r="T14"/>
      <c r="U14"/>
      <c r="V14"/>
      <c r="W14"/>
      <c r="X14">
        <v>2.8199596687472002</v>
      </c>
      <c r="Y14">
        <v>5.0599999999999996</v>
      </c>
      <c r="Z14">
        <v>975700</v>
      </c>
      <c r="AA14">
        <v>994000</v>
      </c>
      <c r="AB14">
        <v>1.84</v>
      </c>
      <c r="AC14">
        <v>3.0081446615784402</v>
      </c>
      <c r="AD14" t="s">
        <v>1728</v>
      </c>
      <c r="AE14"/>
      <c r="AF14">
        <v>209024</v>
      </c>
      <c r="AG14">
        <v>13064</v>
      </c>
      <c r="AH14" s="279">
        <v>16</v>
      </c>
      <c r="AI14" s="279">
        <v>11</v>
      </c>
      <c r="AJ14" s="279" t="s">
        <v>2681</v>
      </c>
      <c r="AK14">
        <v>68.75</v>
      </c>
      <c r="AL14">
        <v>15</v>
      </c>
      <c r="AM14"/>
      <c r="AN14"/>
      <c r="AO14"/>
      <c r="AP14">
        <v>0.83597057209860204</v>
      </c>
      <c r="AQ14">
        <v>0.90836372244521901</v>
      </c>
      <c r="AR14">
        <v>0.100349461593834</v>
      </c>
      <c r="AS14">
        <v>2.7592415364310999E-4</v>
      </c>
      <c r="AT14"/>
      <c r="AU14"/>
      <c r="AV14"/>
      <c r="AW14"/>
      <c r="AX14"/>
      <c r="AY14"/>
      <c r="AZ14"/>
    </row>
    <row r="15" spans="1:52" s="133" customFormat="1" x14ac:dyDescent="0.2">
      <c r="A15" s="295" t="s">
        <v>1729</v>
      </c>
      <c r="B15" s="295" t="s">
        <v>1730</v>
      </c>
      <c r="C15" s="295" t="s">
        <v>1731</v>
      </c>
      <c r="E15" s="133">
        <v>12</v>
      </c>
      <c r="F15" s="293">
        <v>8316</v>
      </c>
      <c r="G15" s="133" t="s">
        <v>1918</v>
      </c>
      <c r="H15" s="133" t="s">
        <v>1737</v>
      </c>
      <c r="I15" s="133">
        <v>3867</v>
      </c>
      <c r="J15" s="133">
        <v>200</v>
      </c>
      <c r="O15" s="293">
        <v>8385</v>
      </c>
      <c r="P15" s="133" t="s">
        <v>948</v>
      </c>
      <c r="Q15" s="133" t="s">
        <v>1737</v>
      </c>
      <c r="R15" s="133">
        <v>559</v>
      </c>
      <c r="S15" s="133">
        <v>1400</v>
      </c>
      <c r="X15" s="133">
        <v>2.0237687772039101</v>
      </c>
      <c r="Y15" s="133">
        <v>3.47</v>
      </c>
      <c r="Z15" s="133">
        <v>773400</v>
      </c>
      <c r="AA15" s="133">
        <v>782600</v>
      </c>
      <c r="AB15" s="133">
        <v>1.19</v>
      </c>
      <c r="AC15" s="133">
        <v>2.3922408061956499</v>
      </c>
      <c r="AD15" s="133" t="s">
        <v>1728</v>
      </c>
      <c r="AF15" s="133">
        <v>143183</v>
      </c>
      <c r="AG15" s="133">
        <v>8949</v>
      </c>
      <c r="AH15" s="294">
        <v>16</v>
      </c>
      <c r="AI15" s="294">
        <v>9</v>
      </c>
      <c r="AJ15" s="294" t="s">
        <v>2682</v>
      </c>
      <c r="AK15" s="133">
        <v>56.25</v>
      </c>
      <c r="AL15" s="133">
        <v>16</v>
      </c>
      <c r="AP15" s="133">
        <v>0.892730155461951</v>
      </c>
      <c r="AQ15" s="133">
        <v>0.90498765670081405</v>
      </c>
      <c r="AR15" s="133">
        <v>3.38145480865983E-3</v>
      </c>
      <c r="AS15" s="133">
        <v>1.41148917573226E-2</v>
      </c>
    </row>
    <row r="16" spans="1:52" s="286" customFormat="1" x14ac:dyDescent="0.2">
      <c r="A16" s="285" t="s">
        <v>1729</v>
      </c>
      <c r="B16" s="285" t="s">
        <v>1730</v>
      </c>
      <c r="C16" s="285" t="s">
        <v>1731</v>
      </c>
      <c r="E16" s="286">
        <v>13</v>
      </c>
      <c r="F16" s="286">
        <v>4634</v>
      </c>
      <c r="G16" s="286" t="s">
        <v>65</v>
      </c>
      <c r="H16" s="286" t="s">
        <v>1704</v>
      </c>
      <c r="I16" s="286">
        <v>2512</v>
      </c>
      <c r="J16" s="286">
        <v>400</v>
      </c>
      <c r="K16" s="287" t="s">
        <v>1562</v>
      </c>
      <c r="L16" s="287">
        <v>0.05</v>
      </c>
      <c r="O16" s="286">
        <v>7272</v>
      </c>
      <c r="P16" s="286" t="s">
        <v>1906</v>
      </c>
      <c r="Q16" s="286" t="s">
        <v>1697</v>
      </c>
      <c r="R16" s="286">
        <v>1953</v>
      </c>
      <c r="S16" s="286">
        <v>500</v>
      </c>
      <c r="X16" s="286">
        <v>2.8019042781775299</v>
      </c>
      <c r="Y16" s="286">
        <v>6.55</v>
      </c>
      <c r="Z16" s="286">
        <v>1004800</v>
      </c>
      <c r="AA16" s="286">
        <v>976500</v>
      </c>
      <c r="AB16" s="286">
        <v>2.82</v>
      </c>
      <c r="AC16" s="286">
        <v>3.0109949357736498</v>
      </c>
      <c r="AD16" s="286" t="s">
        <v>1728</v>
      </c>
      <c r="AF16" s="286">
        <v>134865</v>
      </c>
      <c r="AG16" s="286">
        <v>7492</v>
      </c>
      <c r="AH16" s="288">
        <v>18</v>
      </c>
      <c r="AI16" s="288">
        <v>9</v>
      </c>
      <c r="AJ16" s="288" t="s">
        <v>2683</v>
      </c>
      <c r="AK16" s="286">
        <v>50</v>
      </c>
      <c r="AL16" s="286">
        <v>13</v>
      </c>
      <c r="AP16" s="286">
        <v>0.93141540013037305</v>
      </c>
      <c r="AQ16" s="286">
        <v>0.93840404412323697</v>
      </c>
      <c r="AR16" s="286">
        <v>6.9655480657212698E-3</v>
      </c>
      <c r="AS16" s="286">
        <v>7.5582117685159102E-3</v>
      </c>
    </row>
    <row r="17" spans="1:52" s="133" customFormat="1" x14ac:dyDescent="0.2">
      <c r="A17" s="295" t="s">
        <v>1729</v>
      </c>
      <c r="B17" s="295" t="s">
        <v>1730</v>
      </c>
      <c r="C17" s="295" t="s">
        <v>1731</v>
      </c>
      <c r="E17" s="133">
        <v>14</v>
      </c>
      <c r="F17" s="293">
        <v>6457</v>
      </c>
      <c r="G17" s="133" t="s">
        <v>2035</v>
      </c>
      <c r="H17" s="133" t="s">
        <v>1692</v>
      </c>
      <c r="I17" s="133">
        <v>3160</v>
      </c>
      <c r="J17" s="133">
        <v>300</v>
      </c>
      <c r="O17" s="133">
        <v>2730</v>
      </c>
      <c r="P17" s="133" t="s">
        <v>641</v>
      </c>
      <c r="Q17" s="133" t="s">
        <v>1705</v>
      </c>
      <c r="R17" s="133">
        <v>1046</v>
      </c>
      <c r="S17" s="133">
        <v>900</v>
      </c>
      <c r="X17" s="133">
        <v>-1.9111070060749</v>
      </c>
      <c r="Y17" s="133">
        <v>-7.44</v>
      </c>
      <c r="Z17" s="133">
        <v>948000</v>
      </c>
      <c r="AA17" s="133">
        <v>941400</v>
      </c>
      <c r="AB17" s="133">
        <v>0.7</v>
      </c>
      <c r="AC17" s="133">
        <v>2.2542821880022599</v>
      </c>
      <c r="AD17" s="133" t="s">
        <v>1728</v>
      </c>
      <c r="AF17" s="133">
        <v>102388</v>
      </c>
      <c r="AG17" s="133">
        <v>6826</v>
      </c>
      <c r="AH17" s="294">
        <v>15</v>
      </c>
      <c r="AI17" s="294">
        <v>8</v>
      </c>
      <c r="AJ17" s="294" t="s">
        <v>2684</v>
      </c>
      <c r="AK17" s="133">
        <v>53.33</v>
      </c>
      <c r="AL17" s="133">
        <v>14</v>
      </c>
      <c r="AP17" s="133">
        <v>0.67656521454449803</v>
      </c>
      <c r="AQ17" s="133">
        <v>0.90813856151877004</v>
      </c>
      <c r="AR17" s="133">
        <v>0.20392089870744701</v>
      </c>
      <c r="AS17" s="133">
        <v>1.2333259718498499E-2</v>
      </c>
    </row>
    <row r="18" spans="1:52" s="286" customFormat="1" x14ac:dyDescent="0.2">
      <c r="A18" s="124" t="s">
        <v>1729</v>
      </c>
      <c r="B18" s="124" t="s">
        <v>1730</v>
      </c>
      <c r="C18" s="124" t="s">
        <v>1731</v>
      </c>
      <c r="D18"/>
      <c r="E18">
        <v>15</v>
      </c>
      <c r="F18">
        <v>8086</v>
      </c>
      <c r="G18" t="s">
        <v>1986</v>
      </c>
      <c r="H18" t="s">
        <v>1688</v>
      </c>
      <c r="I18">
        <v>1252</v>
      </c>
      <c r="J18">
        <v>800</v>
      </c>
      <c r="K18"/>
      <c r="L18"/>
      <c r="M18"/>
      <c r="N18"/>
      <c r="O18">
        <v>7327</v>
      </c>
      <c r="P18" t="s">
        <v>1950</v>
      </c>
      <c r="Q18" t="s">
        <v>1737</v>
      </c>
      <c r="R18">
        <v>2645</v>
      </c>
      <c r="S18">
        <v>400</v>
      </c>
      <c r="T18"/>
      <c r="U18"/>
      <c r="V18"/>
      <c r="W18"/>
      <c r="X18">
        <v>-1.8404315569638601</v>
      </c>
      <c r="Y18">
        <v>-6.72</v>
      </c>
      <c r="Z18">
        <v>1001600</v>
      </c>
      <c r="AA18">
        <v>1058000</v>
      </c>
      <c r="AB18">
        <v>5.33</v>
      </c>
      <c r="AC18">
        <v>1.9848013959378199</v>
      </c>
      <c r="AD18" t="s">
        <v>1728</v>
      </c>
      <c r="AE18"/>
      <c r="AF18">
        <v>87941</v>
      </c>
      <c r="AG18">
        <v>21985</v>
      </c>
      <c r="AH18" s="279">
        <v>4</v>
      </c>
      <c r="AI18" s="279">
        <v>4</v>
      </c>
      <c r="AJ18" s="279" t="s">
        <v>2427</v>
      </c>
      <c r="AK18">
        <v>100</v>
      </c>
      <c r="AL18">
        <v>14</v>
      </c>
      <c r="AM18"/>
      <c r="AN18"/>
      <c r="AO18"/>
      <c r="AP18">
        <v>0.73655567373380204</v>
      </c>
      <c r="AQ18">
        <v>0.92271258916343202</v>
      </c>
      <c r="AR18">
        <v>0.32780538713363699</v>
      </c>
      <c r="AS18">
        <v>1.5035393678170901E-3</v>
      </c>
      <c r="AT18"/>
      <c r="AU18"/>
      <c r="AV18"/>
      <c r="AW18"/>
      <c r="AX18"/>
      <c r="AY18"/>
      <c r="AZ18"/>
    </row>
    <row r="19" spans="1:52" s="133" customFormat="1" x14ac:dyDescent="0.2">
      <c r="A19" s="295" t="s">
        <v>1729</v>
      </c>
      <c r="B19" s="295" t="s">
        <v>1730</v>
      </c>
      <c r="C19" s="295" t="s">
        <v>1731</v>
      </c>
      <c r="E19" s="133">
        <v>16</v>
      </c>
      <c r="F19" s="133">
        <v>8002</v>
      </c>
      <c r="G19" s="133" t="s">
        <v>29</v>
      </c>
      <c r="H19" s="133" t="s">
        <v>1686</v>
      </c>
      <c r="I19" s="133">
        <v>790.8</v>
      </c>
      <c r="J19" s="133">
        <v>1200</v>
      </c>
      <c r="O19" s="293">
        <v>6995</v>
      </c>
      <c r="P19" s="133" t="s">
        <v>50</v>
      </c>
      <c r="Q19" s="133" t="s">
        <v>1697</v>
      </c>
      <c r="R19" s="133">
        <v>1855</v>
      </c>
      <c r="S19" s="133">
        <v>500</v>
      </c>
      <c r="X19" s="133">
        <v>-2.0968559838112499</v>
      </c>
      <c r="Y19" s="133">
        <v>-10.15</v>
      </c>
      <c r="Z19" s="133">
        <v>948960</v>
      </c>
      <c r="AA19" s="133">
        <v>927500</v>
      </c>
      <c r="AB19" s="133">
        <v>2.31</v>
      </c>
      <c r="AC19" s="133">
        <v>2.1901931389448799</v>
      </c>
      <c r="AD19" s="133" t="s">
        <v>1728</v>
      </c>
      <c r="AF19" s="133">
        <v>72161</v>
      </c>
      <c r="AG19" s="133">
        <v>4811</v>
      </c>
      <c r="AH19" s="294">
        <v>15</v>
      </c>
      <c r="AI19" s="294">
        <v>8</v>
      </c>
      <c r="AJ19" s="294" t="s">
        <v>2685</v>
      </c>
      <c r="AK19" s="133">
        <v>53.33</v>
      </c>
      <c r="AL19" s="133">
        <v>14</v>
      </c>
      <c r="AP19" s="133">
        <v>0.77771613220090796</v>
      </c>
      <c r="AQ19" s="133">
        <v>0.924153096840162</v>
      </c>
      <c r="AR19" s="133">
        <v>0.32866796792333303</v>
      </c>
      <c r="AS19" s="133">
        <v>4.1580710018703199E-2</v>
      </c>
    </row>
    <row r="20" spans="1:52" s="286" customFormat="1" x14ac:dyDescent="0.2">
      <c r="A20" s="124" t="s">
        <v>1729</v>
      </c>
      <c r="B20" s="124" t="s">
        <v>1730</v>
      </c>
      <c r="C20" s="124" t="s">
        <v>1731</v>
      </c>
      <c r="D20"/>
      <c r="E20">
        <v>17</v>
      </c>
      <c r="F20">
        <v>2001</v>
      </c>
      <c r="G20" t="s">
        <v>1579</v>
      </c>
      <c r="H20" t="s">
        <v>1707</v>
      </c>
      <c r="I20">
        <v>1661</v>
      </c>
      <c r="J20">
        <v>600</v>
      </c>
      <c r="K20"/>
      <c r="L20"/>
      <c r="M20"/>
      <c r="N20"/>
      <c r="O20">
        <v>5214</v>
      </c>
      <c r="P20" t="s">
        <v>1982</v>
      </c>
      <c r="Q20" t="s">
        <v>1678</v>
      </c>
      <c r="R20">
        <v>2094</v>
      </c>
      <c r="S20">
        <v>500</v>
      </c>
      <c r="T20"/>
      <c r="U20"/>
      <c r="V20"/>
      <c r="W20"/>
      <c r="X20">
        <v>2.4631195369063299</v>
      </c>
      <c r="Y20">
        <v>8.68</v>
      </c>
      <c r="Z20">
        <v>996600</v>
      </c>
      <c r="AA20">
        <v>1047000</v>
      </c>
      <c r="AB20">
        <v>4.8099999999999996</v>
      </c>
      <c r="AC20">
        <v>2.84287081461793</v>
      </c>
      <c r="AD20" t="s">
        <v>1728</v>
      </c>
      <c r="AE20"/>
      <c r="AF20">
        <v>47263</v>
      </c>
      <c r="AG20">
        <v>2488</v>
      </c>
      <c r="AH20" s="279">
        <v>19</v>
      </c>
      <c r="AI20" s="279">
        <v>11</v>
      </c>
      <c r="AJ20" s="279" t="s">
        <v>2501</v>
      </c>
      <c r="AK20">
        <v>57.89</v>
      </c>
      <c r="AL20">
        <v>13</v>
      </c>
      <c r="AM20"/>
      <c r="AN20"/>
      <c r="AO20"/>
      <c r="AP20">
        <v>0.63468400876890296</v>
      </c>
      <c r="AQ20">
        <v>0.92207349655729898</v>
      </c>
      <c r="AR20">
        <v>0.49033140537154701</v>
      </c>
      <c r="AS20">
        <v>1.3434592201859301E-2</v>
      </c>
      <c r="AT20"/>
      <c r="AU20"/>
      <c r="AV20"/>
      <c r="AW20"/>
      <c r="AX20"/>
      <c r="AY20"/>
      <c r="AZ20"/>
    </row>
    <row r="21" spans="1:52" s="286" customFormat="1" x14ac:dyDescent="0.2">
      <c r="A21" s="124" t="s">
        <v>1729</v>
      </c>
      <c r="B21" s="124" t="s">
        <v>1730</v>
      </c>
      <c r="C21" s="124" t="s">
        <v>1731</v>
      </c>
      <c r="D21"/>
      <c r="E21">
        <v>18</v>
      </c>
      <c r="F21">
        <v>7267</v>
      </c>
      <c r="G21" t="s">
        <v>60</v>
      </c>
      <c r="H21" t="s">
        <v>1697</v>
      </c>
      <c r="I21">
        <v>2960</v>
      </c>
      <c r="J21">
        <v>300</v>
      </c>
      <c r="K21"/>
      <c r="L21" s="184">
        <v>0.05</v>
      </c>
      <c r="M21"/>
      <c r="N21"/>
      <c r="O21">
        <v>6471</v>
      </c>
      <c r="P21" t="s">
        <v>1191</v>
      </c>
      <c r="Q21" t="s">
        <v>1692</v>
      </c>
      <c r="R21">
        <v>919</v>
      </c>
      <c r="S21">
        <v>1000</v>
      </c>
      <c r="T21"/>
      <c r="U21"/>
      <c r="V21"/>
      <c r="W21"/>
      <c r="X21">
        <v>-2.7431625305976599</v>
      </c>
      <c r="Y21">
        <v>-8.36</v>
      </c>
      <c r="Z21">
        <v>888000</v>
      </c>
      <c r="AA21">
        <v>919000</v>
      </c>
      <c r="AB21">
        <v>3.49</v>
      </c>
      <c r="AC21">
        <v>3.2152789977626601</v>
      </c>
      <c r="AD21" t="s">
        <v>1728</v>
      </c>
      <c r="AE21"/>
      <c r="AF21">
        <v>41247</v>
      </c>
      <c r="AG21">
        <v>2946</v>
      </c>
      <c r="AH21" s="279">
        <v>14</v>
      </c>
      <c r="AI21" s="279">
        <v>7</v>
      </c>
      <c r="AJ21" s="279" t="s">
        <v>2686</v>
      </c>
      <c r="AK21">
        <v>50</v>
      </c>
      <c r="AL21">
        <v>16</v>
      </c>
      <c r="AM21"/>
      <c r="AN21"/>
      <c r="AO21"/>
      <c r="AP21">
        <v>0.932377582812423</v>
      </c>
      <c r="AQ21">
        <v>0.91901955256384205</v>
      </c>
      <c r="AR21">
        <v>5.56908291465263E-3</v>
      </c>
      <c r="AS21">
        <v>1.02437348136976E-2</v>
      </c>
      <c r="AT21"/>
      <c r="AU21"/>
      <c r="AV21"/>
      <c r="AW21"/>
      <c r="AX21"/>
      <c r="AY21"/>
      <c r="AZ21"/>
    </row>
    <row r="22" spans="1:52" s="133" customFormat="1" x14ac:dyDescent="0.2">
      <c r="A22" s="124" t="s">
        <v>1729</v>
      </c>
      <c r="B22" s="124" t="s">
        <v>1730</v>
      </c>
      <c r="C22" s="124" t="s">
        <v>1731</v>
      </c>
      <c r="D22"/>
      <c r="E22">
        <v>19</v>
      </c>
      <c r="F22">
        <v>2127</v>
      </c>
      <c r="G22" t="s">
        <v>1882</v>
      </c>
      <c r="H22" t="s">
        <v>1694</v>
      </c>
      <c r="I22">
        <v>3930</v>
      </c>
      <c r="J22">
        <v>200</v>
      </c>
      <c r="K22"/>
      <c r="L22"/>
      <c r="M22"/>
      <c r="N22"/>
      <c r="O22">
        <v>6952</v>
      </c>
      <c r="P22" t="s">
        <v>468</v>
      </c>
      <c r="Q22" t="s">
        <v>1684</v>
      </c>
      <c r="R22">
        <v>2055</v>
      </c>
      <c r="S22">
        <v>400</v>
      </c>
      <c r="T22"/>
      <c r="U22" s="184">
        <v>0.05</v>
      </c>
      <c r="V22"/>
      <c r="W22"/>
      <c r="X22">
        <v>1.9433276366343</v>
      </c>
      <c r="Y22">
        <v>7.99</v>
      </c>
      <c r="Z22">
        <v>786000</v>
      </c>
      <c r="AA22">
        <v>822000</v>
      </c>
      <c r="AB22">
        <v>4.58</v>
      </c>
      <c r="AC22">
        <v>2.2090009484226201</v>
      </c>
      <c r="AD22" t="s">
        <v>1728</v>
      </c>
      <c r="AE22"/>
      <c r="AF22">
        <v>7382</v>
      </c>
      <c r="AG22">
        <v>308</v>
      </c>
      <c r="AH22" s="279">
        <v>24</v>
      </c>
      <c r="AI22" s="279">
        <v>12</v>
      </c>
      <c r="AJ22" s="279" t="s">
        <v>2687</v>
      </c>
      <c r="AK22">
        <v>50</v>
      </c>
      <c r="AL22">
        <v>9</v>
      </c>
      <c r="AM22"/>
      <c r="AN22"/>
      <c r="AO22"/>
      <c r="AP22">
        <v>0.678283856994082</v>
      </c>
      <c r="AQ22">
        <v>0.92315488878683605</v>
      </c>
      <c r="AR22">
        <v>1.33595640728871E-2</v>
      </c>
      <c r="AS22">
        <v>1.5138850283833299E-3</v>
      </c>
      <c r="AT22"/>
      <c r="AU22"/>
      <c r="AV22"/>
      <c r="AW22"/>
      <c r="AX22"/>
      <c r="AY22"/>
      <c r="AZ22"/>
    </row>
    <row r="23" spans="1:52" s="286" customFormat="1" ht="13.5" customHeight="1" x14ac:dyDescent="0.2">
      <c r="A23" s="124" t="s">
        <v>1729</v>
      </c>
      <c r="B23" s="124" t="s">
        <v>1730</v>
      </c>
      <c r="C23" s="124" t="s">
        <v>1731</v>
      </c>
      <c r="D23"/>
      <c r="E23">
        <v>20</v>
      </c>
      <c r="F23">
        <v>8002</v>
      </c>
      <c r="G23" t="s">
        <v>29</v>
      </c>
      <c r="H23" t="s">
        <v>1686</v>
      </c>
      <c r="I23">
        <v>790.8</v>
      </c>
      <c r="J23">
        <v>1200</v>
      </c>
      <c r="K23"/>
      <c r="L23"/>
      <c r="M23"/>
      <c r="N23"/>
      <c r="O23">
        <v>9810</v>
      </c>
      <c r="P23" t="s">
        <v>1646</v>
      </c>
      <c r="Q23" t="s">
        <v>1686</v>
      </c>
      <c r="R23">
        <v>4665</v>
      </c>
      <c r="S23">
        <v>200</v>
      </c>
      <c r="T23"/>
      <c r="U23"/>
      <c r="V23"/>
      <c r="W23"/>
      <c r="X23">
        <v>1.96362222519854</v>
      </c>
      <c r="Y23">
        <v>5.04</v>
      </c>
      <c r="Z23">
        <v>948960</v>
      </c>
      <c r="AA23">
        <v>933000</v>
      </c>
      <c r="AB23">
        <v>1.71</v>
      </c>
      <c r="AC23">
        <v>1.9669395617561201</v>
      </c>
      <c r="AD23" t="s">
        <v>1728</v>
      </c>
      <c r="AE23"/>
      <c r="AF23">
        <v>3470</v>
      </c>
      <c r="AG23">
        <v>165</v>
      </c>
      <c r="AH23" s="279">
        <v>21</v>
      </c>
      <c r="AI23" s="279">
        <v>10</v>
      </c>
      <c r="AJ23" s="279" t="s">
        <v>2688</v>
      </c>
      <c r="AK23">
        <v>47.62</v>
      </c>
      <c r="AL23">
        <v>14</v>
      </c>
      <c r="AM23"/>
      <c r="AN23"/>
      <c r="AO23"/>
      <c r="AP23">
        <v>0.70766011776235105</v>
      </c>
      <c r="AQ23">
        <v>0.92978269662555202</v>
      </c>
      <c r="AR23">
        <v>4.9082526790551903E-2</v>
      </c>
      <c r="AS23">
        <v>3.3546168355845798E-2</v>
      </c>
      <c r="AT23"/>
      <c r="AU23"/>
      <c r="AV23"/>
      <c r="AW23"/>
      <c r="AX23"/>
      <c r="AY23"/>
      <c r="AZ23"/>
    </row>
    <row r="24" spans="1:52" s="133" customFormat="1" x14ac:dyDescent="0.2">
      <c r="A24" s="295" t="s">
        <v>1729</v>
      </c>
      <c r="B24" s="295" t="s">
        <v>1730</v>
      </c>
      <c r="C24" s="295" t="s">
        <v>1731</v>
      </c>
      <c r="E24" s="133">
        <v>21</v>
      </c>
      <c r="F24" s="133">
        <v>3865</v>
      </c>
      <c r="G24" s="133" t="s">
        <v>1626</v>
      </c>
      <c r="H24" s="133" t="s">
        <v>1916</v>
      </c>
      <c r="I24" s="133">
        <v>504</v>
      </c>
      <c r="J24" s="133">
        <v>2200</v>
      </c>
      <c r="O24" s="293">
        <v>8242</v>
      </c>
      <c r="P24" s="133" t="s">
        <v>919</v>
      </c>
      <c r="Q24" s="133" t="s">
        <v>1705</v>
      </c>
      <c r="R24" s="133">
        <v>987</v>
      </c>
      <c r="S24" s="133">
        <v>1100</v>
      </c>
      <c r="X24" s="133">
        <v>2.0036695602684498</v>
      </c>
      <c r="Y24" s="133">
        <v>8.6</v>
      </c>
      <c r="Z24" s="133">
        <v>1108800</v>
      </c>
      <c r="AA24" s="133">
        <v>1085700</v>
      </c>
      <c r="AB24" s="133">
        <v>2.13</v>
      </c>
      <c r="AC24" s="133">
        <v>2.0057370243631798</v>
      </c>
      <c r="AD24" s="133" t="s">
        <v>1728</v>
      </c>
      <c r="AF24" s="133">
        <v>-66432</v>
      </c>
      <c r="AG24" s="133">
        <v>-3322</v>
      </c>
      <c r="AH24" s="294">
        <v>20</v>
      </c>
      <c r="AI24" s="294">
        <v>8</v>
      </c>
      <c r="AJ24" s="294" t="s">
        <v>2271</v>
      </c>
      <c r="AK24" s="133">
        <v>40</v>
      </c>
      <c r="AL24" s="133">
        <v>12</v>
      </c>
      <c r="AP24" s="133">
        <v>0.93316123799304795</v>
      </c>
      <c r="AQ24" s="133">
        <v>0.91540510985905998</v>
      </c>
      <c r="AR24" s="133">
        <v>6.6059108923326004E-2</v>
      </c>
      <c r="AS24" s="133">
        <v>8.6290713776832496E-4</v>
      </c>
    </row>
    <row r="25" spans="1:52" s="133" customFormat="1" x14ac:dyDescent="0.2">
      <c r="A25" s="124" t="s">
        <v>1729</v>
      </c>
      <c r="B25" s="124" t="s">
        <v>1730</v>
      </c>
      <c r="C25" s="124" t="s">
        <v>1731</v>
      </c>
      <c r="D25"/>
      <c r="E25">
        <v>22</v>
      </c>
      <c r="F25">
        <v>5019</v>
      </c>
      <c r="G25" t="s">
        <v>1963</v>
      </c>
      <c r="H25" t="s">
        <v>1964</v>
      </c>
      <c r="I25">
        <v>2827</v>
      </c>
      <c r="J25">
        <v>300</v>
      </c>
      <c r="K25" t="s">
        <v>359</v>
      </c>
      <c r="L25"/>
      <c r="M25"/>
      <c r="N25"/>
      <c r="O25">
        <v>9507</v>
      </c>
      <c r="P25" t="s">
        <v>1821</v>
      </c>
      <c r="Q25" t="s">
        <v>1739</v>
      </c>
      <c r="R25">
        <v>889</v>
      </c>
      <c r="S25">
        <v>1000</v>
      </c>
      <c r="T25"/>
      <c r="U25"/>
      <c r="V25"/>
      <c r="W25"/>
      <c r="X25">
        <v>2.4718178473145298</v>
      </c>
      <c r="Y25">
        <v>8.73</v>
      </c>
      <c r="Z25">
        <v>848100</v>
      </c>
      <c r="AA25">
        <v>889000</v>
      </c>
      <c r="AB25">
        <v>4.82</v>
      </c>
      <c r="AC25">
        <v>2.6937657391500198</v>
      </c>
      <c r="AD25" t="s">
        <v>1728</v>
      </c>
      <c r="AE25"/>
      <c r="AF25">
        <v>-95670</v>
      </c>
      <c r="AG25">
        <v>-4784</v>
      </c>
      <c r="AH25" s="279">
        <v>20</v>
      </c>
      <c r="AI25" s="279">
        <v>9</v>
      </c>
      <c r="AJ25" s="279" t="s">
        <v>2689</v>
      </c>
      <c r="AK25">
        <v>45</v>
      </c>
      <c r="AL25">
        <v>10</v>
      </c>
      <c r="AM25"/>
      <c r="AN25"/>
      <c r="AO25"/>
      <c r="AP25">
        <v>0.84296410476575701</v>
      </c>
      <c r="AQ25">
        <v>0.90918600275154904</v>
      </c>
      <c r="AR25">
        <v>9.6321550961186095E-2</v>
      </c>
      <c r="AS25">
        <v>1.7483923609449701E-2</v>
      </c>
      <c r="AT25"/>
      <c r="AU25"/>
      <c r="AV25"/>
      <c r="AW25"/>
      <c r="AX25"/>
      <c r="AY25"/>
      <c r="AZ25"/>
    </row>
    <row r="26" spans="1:52" s="286" customFormat="1" x14ac:dyDescent="0.2">
      <c r="A26" s="124" t="s">
        <v>1729</v>
      </c>
      <c r="B26" s="124" t="s">
        <v>1730</v>
      </c>
      <c r="C26" s="124" t="s">
        <v>1731</v>
      </c>
      <c r="D26"/>
      <c r="E26">
        <v>23</v>
      </c>
      <c r="F26">
        <v>4204</v>
      </c>
      <c r="G26" t="s">
        <v>229</v>
      </c>
      <c r="H26" t="s">
        <v>1704</v>
      </c>
      <c r="I26">
        <v>1855</v>
      </c>
      <c r="J26">
        <v>500</v>
      </c>
      <c r="K26"/>
      <c r="L26" s="184">
        <v>0.05</v>
      </c>
      <c r="M26"/>
      <c r="N26"/>
      <c r="O26">
        <v>6770</v>
      </c>
      <c r="P26" t="s">
        <v>24</v>
      </c>
      <c r="Q26" t="s">
        <v>1684</v>
      </c>
      <c r="R26">
        <v>1924</v>
      </c>
      <c r="S26">
        <v>500</v>
      </c>
      <c r="T26"/>
      <c r="U26"/>
      <c r="V26"/>
      <c r="W26"/>
      <c r="X26">
        <v>2.4711730362006601</v>
      </c>
      <c r="Y26">
        <v>16.96</v>
      </c>
      <c r="Z26">
        <v>927500</v>
      </c>
      <c r="AA26">
        <v>962000</v>
      </c>
      <c r="AB26">
        <v>3.59</v>
      </c>
      <c r="AC26">
        <v>2.6059967602944898</v>
      </c>
      <c r="AD26" t="s">
        <v>1728</v>
      </c>
      <c r="AE26"/>
      <c r="AF26">
        <v>-103417</v>
      </c>
      <c r="AG26">
        <v>-5171</v>
      </c>
      <c r="AH26" s="279">
        <v>20</v>
      </c>
      <c r="AI26" s="279">
        <v>8</v>
      </c>
      <c r="AJ26" s="279" t="s">
        <v>2690</v>
      </c>
      <c r="AK26">
        <v>40</v>
      </c>
      <c r="AL26">
        <v>13</v>
      </c>
      <c r="AM26"/>
      <c r="AN26"/>
      <c r="AO26"/>
      <c r="AP26">
        <v>0.61223177255445804</v>
      </c>
      <c r="AQ26">
        <v>0.90212853109066904</v>
      </c>
      <c r="AR26">
        <v>4.5660750987311899E-2</v>
      </c>
      <c r="AS26">
        <v>4.8469060655635101E-3</v>
      </c>
      <c r="AT26"/>
      <c r="AU26"/>
      <c r="AV26"/>
      <c r="AW26"/>
      <c r="AX26"/>
      <c r="AY26"/>
      <c r="AZ26"/>
    </row>
    <row r="27" spans="1:52" s="133" customFormat="1" x14ac:dyDescent="0.2">
      <c r="A27" s="124" t="s">
        <v>1729</v>
      </c>
      <c r="B27" s="124" t="s">
        <v>1730</v>
      </c>
      <c r="C27" s="124" t="s">
        <v>1731</v>
      </c>
      <c r="D27"/>
      <c r="E27">
        <v>24</v>
      </c>
      <c r="F27">
        <v>5991</v>
      </c>
      <c r="G27" t="s">
        <v>1163</v>
      </c>
      <c r="H27" t="s">
        <v>1899</v>
      </c>
      <c r="I27">
        <v>925</v>
      </c>
      <c r="J27">
        <v>1000</v>
      </c>
      <c r="K27"/>
      <c r="L27" s="184">
        <v>0.05</v>
      </c>
      <c r="M27"/>
      <c r="N27"/>
      <c r="O27">
        <v>6301</v>
      </c>
      <c r="P27" t="s">
        <v>55</v>
      </c>
      <c r="Q27" t="s">
        <v>1692</v>
      </c>
      <c r="R27">
        <v>2336.5</v>
      </c>
      <c r="S27">
        <v>400</v>
      </c>
      <c r="T27"/>
      <c r="U27"/>
      <c r="V27"/>
      <c r="W27"/>
      <c r="X27">
        <v>1.9428387582592399</v>
      </c>
      <c r="Y27">
        <v>6.29</v>
      </c>
      <c r="Z27">
        <v>925000</v>
      </c>
      <c r="AA27">
        <v>934600</v>
      </c>
      <c r="AB27">
        <v>1.03</v>
      </c>
      <c r="AC27">
        <v>2.0783950417994501</v>
      </c>
      <c r="AD27" t="s">
        <v>1728</v>
      </c>
      <c r="AE27"/>
      <c r="AF27">
        <v>-134828</v>
      </c>
      <c r="AG27">
        <v>-6129</v>
      </c>
      <c r="AH27" s="279">
        <v>22</v>
      </c>
      <c r="AI27" s="279">
        <v>7</v>
      </c>
      <c r="AJ27" s="279" t="s">
        <v>2691</v>
      </c>
      <c r="AK27">
        <v>31.82</v>
      </c>
      <c r="AL27">
        <v>12</v>
      </c>
      <c r="AM27"/>
      <c r="AN27"/>
      <c r="AO27"/>
      <c r="AP27">
        <v>0.83478407787776199</v>
      </c>
      <c r="AQ27">
        <v>0.90003114697775899</v>
      </c>
      <c r="AR27">
        <v>0.439226852321843</v>
      </c>
      <c r="AS27">
        <v>1.68591225524209E-3</v>
      </c>
      <c r="AT27"/>
      <c r="AU27"/>
      <c r="AV27"/>
      <c r="AW27"/>
      <c r="AX27"/>
      <c r="AY27"/>
      <c r="AZ27"/>
    </row>
    <row r="28" spans="1:52" s="286" customFormat="1" x14ac:dyDescent="0.2">
      <c r="A28" s="124" t="s">
        <v>1729</v>
      </c>
      <c r="B28" s="124" t="s">
        <v>1730</v>
      </c>
      <c r="C28" s="124" t="s">
        <v>1731</v>
      </c>
      <c r="D28"/>
      <c r="E28">
        <v>25</v>
      </c>
      <c r="F28">
        <v>1332</v>
      </c>
      <c r="G28" t="s">
        <v>2172</v>
      </c>
      <c r="H28" t="s">
        <v>1813</v>
      </c>
      <c r="I28">
        <v>616</v>
      </c>
      <c r="J28">
        <v>1700</v>
      </c>
      <c r="K28"/>
      <c r="L28"/>
      <c r="M28"/>
      <c r="N28"/>
      <c r="O28">
        <v>1333</v>
      </c>
      <c r="P28" t="s">
        <v>1812</v>
      </c>
      <c r="Q28" t="s">
        <v>1813</v>
      </c>
      <c r="R28">
        <v>2542</v>
      </c>
      <c r="S28">
        <v>400</v>
      </c>
      <c r="T28"/>
      <c r="U28"/>
      <c r="V28"/>
      <c r="W28"/>
      <c r="X28">
        <v>2.2219620450826598</v>
      </c>
      <c r="Y28">
        <v>6.69</v>
      </c>
      <c r="Z28">
        <v>1047200</v>
      </c>
      <c r="AA28">
        <v>1016800</v>
      </c>
      <c r="AB28">
        <v>2.99</v>
      </c>
      <c r="AC28">
        <v>2.2682392101038098</v>
      </c>
      <c r="AD28" t="s">
        <v>1728</v>
      </c>
      <c r="AE28"/>
      <c r="AF28">
        <v>-171718</v>
      </c>
      <c r="AG28">
        <v>-9038</v>
      </c>
      <c r="AH28" s="279">
        <v>19</v>
      </c>
      <c r="AI28" s="279">
        <v>9</v>
      </c>
      <c r="AJ28" s="279" t="s">
        <v>2692</v>
      </c>
      <c r="AK28">
        <v>47.37</v>
      </c>
      <c r="AL28">
        <v>12</v>
      </c>
      <c r="AM28"/>
      <c r="AN28"/>
      <c r="AO28"/>
      <c r="AP28">
        <v>0.70111917092026799</v>
      </c>
      <c r="AQ28">
        <v>0.93873182572757097</v>
      </c>
      <c r="AR28">
        <v>6.5801784867065505E-2</v>
      </c>
      <c r="AS28">
        <v>1.1090151110697499E-2</v>
      </c>
      <c r="AT28"/>
      <c r="AU28"/>
      <c r="AV28"/>
      <c r="AW28"/>
      <c r="AX28"/>
      <c r="AY28"/>
      <c r="AZ28"/>
    </row>
    <row r="29" spans="1:52" s="286" customFormat="1" x14ac:dyDescent="0.2">
      <c r="A29" s="285" t="s">
        <v>1729</v>
      </c>
      <c r="B29" s="285" t="s">
        <v>1730</v>
      </c>
      <c r="C29" s="285" t="s">
        <v>1731</v>
      </c>
      <c r="E29" s="286">
        <v>26</v>
      </c>
      <c r="F29" s="286">
        <v>4634</v>
      </c>
      <c r="G29" s="286" t="s">
        <v>65</v>
      </c>
      <c r="H29" s="286" t="s">
        <v>1704</v>
      </c>
      <c r="I29" s="286">
        <v>2512</v>
      </c>
      <c r="J29" s="286">
        <v>400</v>
      </c>
      <c r="K29" s="287" t="s">
        <v>1562</v>
      </c>
      <c r="L29" s="287">
        <v>0.05</v>
      </c>
      <c r="O29" s="286">
        <v>5803</v>
      </c>
      <c r="P29" s="286" t="s">
        <v>26</v>
      </c>
      <c r="Q29" s="286" t="s">
        <v>1695</v>
      </c>
      <c r="R29" s="286">
        <v>387</v>
      </c>
      <c r="S29" s="286">
        <v>2600</v>
      </c>
      <c r="X29" s="286">
        <v>2.18907532823135</v>
      </c>
      <c r="Y29" s="286">
        <v>10.07</v>
      </c>
      <c r="Z29" s="286">
        <v>1004800</v>
      </c>
      <c r="AA29" s="286">
        <v>1006200</v>
      </c>
      <c r="AB29" s="286">
        <v>0.14000000000000001</v>
      </c>
      <c r="AC29" s="286">
        <v>2.4803063352826502</v>
      </c>
      <c r="AD29" s="286" t="s">
        <v>1728</v>
      </c>
      <c r="AF29" s="286">
        <v>-302050</v>
      </c>
      <c r="AG29" s="286">
        <v>-16781</v>
      </c>
      <c r="AH29" s="288">
        <v>18</v>
      </c>
      <c r="AI29" s="288">
        <v>8</v>
      </c>
      <c r="AJ29" s="288" t="s">
        <v>2693</v>
      </c>
      <c r="AK29" s="286">
        <v>44.44</v>
      </c>
      <c r="AL29" s="286">
        <v>12</v>
      </c>
      <c r="AP29" s="286">
        <v>0.83951201338883796</v>
      </c>
      <c r="AQ29" s="286">
        <v>0.92539788427426695</v>
      </c>
      <c r="AR29" s="286">
        <v>5.6100612607850001E-2</v>
      </c>
      <c r="AS29" s="286">
        <v>8.7411929564483004E-4</v>
      </c>
    </row>
    <row r="30" spans="1:52" s="133" customFormat="1" x14ac:dyDescent="0.2">
      <c r="A30" s="124" t="s">
        <v>1729</v>
      </c>
      <c r="B30" s="124" t="s">
        <v>1730</v>
      </c>
      <c r="C30" s="124" t="s">
        <v>1731</v>
      </c>
      <c r="D30"/>
      <c r="E30">
        <v>27</v>
      </c>
      <c r="F30">
        <v>1332</v>
      </c>
      <c r="G30" t="s">
        <v>2172</v>
      </c>
      <c r="H30" t="s">
        <v>1813</v>
      </c>
      <c r="I30">
        <v>616</v>
      </c>
      <c r="J30">
        <v>1700</v>
      </c>
      <c r="K30"/>
      <c r="L30"/>
      <c r="M30"/>
      <c r="N30"/>
      <c r="O30">
        <v>5214</v>
      </c>
      <c r="P30" t="s">
        <v>1982</v>
      </c>
      <c r="Q30" t="s">
        <v>1678</v>
      </c>
      <c r="R30">
        <v>2094</v>
      </c>
      <c r="S30">
        <v>500</v>
      </c>
      <c r="T30"/>
      <c r="U30"/>
      <c r="V30"/>
      <c r="W30"/>
      <c r="X30">
        <v>2.4463699165736399</v>
      </c>
      <c r="Y30">
        <v>9.2899999999999991</v>
      </c>
      <c r="Z30">
        <v>1047200</v>
      </c>
      <c r="AA30">
        <v>1047000</v>
      </c>
      <c r="AB30">
        <v>0.02</v>
      </c>
      <c r="AC30">
        <v>3.0175390536615101</v>
      </c>
      <c r="AD30" t="s">
        <v>1728</v>
      </c>
      <c r="AE30"/>
      <c r="AF30">
        <v>-348008</v>
      </c>
      <c r="AG30">
        <v>-16572</v>
      </c>
      <c r="AH30" s="279">
        <v>21</v>
      </c>
      <c r="AI30" s="279">
        <v>9</v>
      </c>
      <c r="AJ30" s="279" t="s">
        <v>2694</v>
      </c>
      <c r="AK30">
        <v>42.86</v>
      </c>
      <c r="AL30">
        <v>9</v>
      </c>
      <c r="AM30"/>
      <c r="AN30"/>
      <c r="AO30"/>
      <c r="AP30">
        <v>0.666069726977495</v>
      </c>
      <c r="AQ30">
        <v>0.90418429710451598</v>
      </c>
      <c r="AR30">
        <v>7.8227337615289799E-2</v>
      </c>
      <c r="AS30">
        <v>9.6115342754210902E-3</v>
      </c>
      <c r="AT30"/>
      <c r="AU30"/>
      <c r="AV30"/>
      <c r="AW30"/>
      <c r="AX30"/>
      <c r="AY30"/>
      <c r="AZ30"/>
    </row>
    <row r="31" spans="1:52" s="286" customForma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</row>
    <row r="32" spans="1:52" s="286" customForma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</row>
    <row r="33" spans="1:52" s="286" customForma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</row>
    <row r="34" spans="1:52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1:52" s="133" customForma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</row>
    <row r="36" spans="1:52" s="133" customForma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</row>
    <row r="37" spans="1:52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1:52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1:52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1:52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52" s="286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</row>
    <row r="42" spans="1:52" s="286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</row>
    <row r="43" spans="1:52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1:52" s="286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</row>
    <row r="45" spans="1:52" s="133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</row>
    <row r="46" spans="1:52" s="133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</row>
    <row r="47" spans="1:52" s="286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</row>
    <row r="48" spans="1:52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1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1:45" s="133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1:45" s="286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1:45" s="286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1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1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1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1:45" s="286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autoFilter ref="A1:AY1"/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  <hyperlink ref="A26" display="CHT"/>
    <hyperlink ref="B26" display="MOR"/>
    <hyperlink ref="C26" display="NEW"/>
    <hyperlink ref="A27" display="CHT"/>
    <hyperlink ref="B27" display="MOR"/>
    <hyperlink ref="C27" display="NEW"/>
    <hyperlink ref="A28" display="CHT"/>
    <hyperlink ref="B28" display="MOR"/>
    <hyperlink ref="C28" display="NEW"/>
    <hyperlink ref="A29" display="CHT"/>
    <hyperlink ref="B29" display="MOR"/>
    <hyperlink ref="C29" display="NEW"/>
    <hyperlink ref="A30" display="CHT"/>
    <hyperlink ref="B30" display="MOR"/>
    <hyperlink ref="C30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="85" zoomScaleNormal="85" workbookViewId="0">
      <selection activeCell="V26" sqref="V26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87" t="s">
        <v>2701</v>
      </c>
      <c r="C1" s="185">
        <v>8316</v>
      </c>
      <c r="D1" s="186" t="s">
        <v>2702</v>
      </c>
      <c r="E1" s="184"/>
      <c r="F1" s="184"/>
      <c r="G1" s="184"/>
      <c r="H1" s="188" t="s">
        <v>2703</v>
      </c>
      <c r="I1" s="136">
        <v>8385</v>
      </c>
      <c r="J1" s="137" t="s">
        <v>2704</v>
      </c>
      <c r="N1" s="169"/>
      <c r="O1" s="189">
        <v>12</v>
      </c>
      <c r="P1" s="135" t="s">
        <v>2713</v>
      </c>
      <c r="Q1" s="190">
        <v>27</v>
      </c>
      <c r="R1" s="135"/>
      <c r="T1" s="169"/>
      <c r="U1" s="135" t="s">
        <v>1990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1" t="s">
        <v>2705</v>
      </c>
      <c r="X2" s="170">
        <v>2.0237687772039101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2" t="s">
        <v>2706</v>
      </c>
      <c r="X3" s="170">
        <v>3.47</v>
      </c>
    </row>
    <row r="4" spans="1:24" x14ac:dyDescent="0.2">
      <c r="A4" s="200" t="s">
        <v>1147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2" t="s">
        <v>2707</v>
      </c>
      <c r="X4" s="170">
        <v>1.19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1" t="s">
        <v>2708</v>
      </c>
      <c r="X5" s="170">
        <v>143183</v>
      </c>
    </row>
    <row r="6" spans="1:24" ht="15" customHeight="1" x14ac:dyDescent="0.2">
      <c r="A6" s="200" t="s">
        <v>1027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3" t="s">
        <v>2709</v>
      </c>
      <c r="X6" s="170">
        <v>0.892730155461951</v>
      </c>
    </row>
    <row r="7" spans="1:24" x14ac:dyDescent="0.2">
      <c r="A7" s="201">
        <v>7.3588593599250673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3" t="s">
        <v>2710</v>
      </c>
      <c r="X7" s="170">
        <v>0.90498765670081405</v>
      </c>
    </row>
    <row r="8" spans="1:24" x14ac:dyDescent="0.2">
      <c r="A8" s="200" t="s">
        <v>1028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1" t="s">
        <v>2711</v>
      </c>
      <c r="X8" s="170">
        <v>3.38145480865983E-3</v>
      </c>
    </row>
    <row r="9" spans="1:24" x14ac:dyDescent="0.2">
      <c r="A9" s="201">
        <v>5.9781401173676976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1" t="s">
        <v>2712</v>
      </c>
      <c r="X9" s="170">
        <v>1.41148917573226E-2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531</v>
      </c>
      <c r="B41" s="106" t="s">
        <v>2697</v>
      </c>
      <c r="C41" s="106" t="s">
        <v>2698</v>
      </c>
      <c r="D41" s="106" t="s">
        <v>2699</v>
      </c>
      <c r="E41" s="106" t="s">
        <v>2700</v>
      </c>
      <c r="F41" s="106" t="s">
        <v>532</v>
      </c>
      <c r="G41" s="106" t="s">
        <v>533</v>
      </c>
      <c r="H41" s="106" t="s">
        <v>534</v>
      </c>
      <c r="I41" s="106" t="s">
        <v>535</v>
      </c>
      <c r="J41" s="106" t="s">
        <v>536</v>
      </c>
      <c r="L41" s="106" t="s">
        <v>197</v>
      </c>
      <c r="M41" s="106" t="s">
        <v>198</v>
      </c>
      <c r="N41" s="106" t="s">
        <v>199</v>
      </c>
      <c r="O41" s="106" t="s">
        <v>200</v>
      </c>
    </row>
    <row r="42" spans="1:20" x14ac:dyDescent="0.2">
      <c r="A42" s="14">
        <v>43875</v>
      </c>
      <c r="B42">
        <v>3859</v>
      </c>
      <c r="C42">
        <v>3867</v>
      </c>
      <c r="D42">
        <v>559</v>
      </c>
      <c r="E42">
        <v>559</v>
      </c>
      <c r="F42">
        <v>6.9177101967799599</v>
      </c>
      <c r="G42">
        <v>6.6775081257007001</v>
      </c>
      <c r="H42">
        <v>0.118690471848827</v>
      </c>
      <c r="I42">
        <v>2.0237687772039101</v>
      </c>
      <c r="J42">
        <v>3.47</v>
      </c>
      <c r="L42">
        <v>6.7961985975495267</v>
      </c>
      <c r="M42">
        <v>6.5588176538518734</v>
      </c>
      <c r="N42">
        <v>6.9148890693983542</v>
      </c>
      <c r="O42">
        <v>6.4401271820030459</v>
      </c>
    </row>
    <row r="43" spans="1:20" x14ac:dyDescent="0.2">
      <c r="A43" s="14">
        <v>43874</v>
      </c>
      <c r="B43">
        <v>3918</v>
      </c>
      <c r="C43">
        <v>3892</v>
      </c>
      <c r="D43">
        <v>566</v>
      </c>
      <c r="E43">
        <v>560</v>
      </c>
      <c r="F43">
        <v>6.95</v>
      </c>
      <c r="G43">
        <v>6.6732533742695201</v>
      </c>
      <c r="H43">
        <v>0.115685103695968</v>
      </c>
      <c r="I43">
        <v>2.3922408061956499</v>
      </c>
      <c r="J43">
        <v>3.98</v>
      </c>
      <c r="L43">
        <v>6.7889384779654884</v>
      </c>
      <c r="M43">
        <v>6.5575682705735518</v>
      </c>
      <c r="N43">
        <v>6.9046235816614558</v>
      </c>
      <c r="O43">
        <v>6.4418831668775844</v>
      </c>
    </row>
    <row r="44" spans="1:20" x14ac:dyDescent="0.2">
      <c r="A44" s="14">
        <v>43873</v>
      </c>
      <c r="B44">
        <v>3960</v>
      </c>
      <c r="C44">
        <v>3928</v>
      </c>
      <c r="D44">
        <v>574</v>
      </c>
      <c r="E44">
        <v>568</v>
      </c>
      <c r="F44">
        <v>6.9154929577464701</v>
      </c>
      <c r="G44">
        <v>6.6689817693312499</v>
      </c>
      <c r="H44">
        <v>0.111215951006623</v>
      </c>
      <c r="I44">
        <v>2.2165092883172899</v>
      </c>
      <c r="J44">
        <v>3.56</v>
      </c>
      <c r="L44">
        <v>6.7801977203378732</v>
      </c>
      <c r="M44">
        <v>6.5577658183246266</v>
      </c>
      <c r="N44">
        <v>6.8914136713444956</v>
      </c>
      <c r="O44">
        <v>6.4465498673180042</v>
      </c>
    </row>
    <row r="45" spans="1:20" x14ac:dyDescent="0.2">
      <c r="A45" s="14">
        <v>43871</v>
      </c>
      <c r="B45">
        <v>3920</v>
      </c>
      <c r="C45">
        <v>3949</v>
      </c>
      <c r="D45">
        <v>571</v>
      </c>
      <c r="E45">
        <v>574</v>
      </c>
      <c r="F45">
        <v>6.8797909407665498</v>
      </c>
      <c r="G45">
        <v>6.6647704934454799</v>
      </c>
      <c r="H45">
        <v>0.107727030085236</v>
      </c>
      <c r="I45">
        <v>1.9959748927537699</v>
      </c>
      <c r="J45">
        <v>3.13</v>
      </c>
      <c r="L45">
        <v>6.7724975235307161</v>
      </c>
      <c r="M45">
        <v>6.5570434633602437</v>
      </c>
      <c r="N45">
        <v>6.8802245536159523</v>
      </c>
      <c r="O45">
        <v>6.4493164332750075</v>
      </c>
    </row>
    <row r="46" spans="1:20" x14ac:dyDescent="0.2">
      <c r="A46" s="14">
        <v>43868</v>
      </c>
      <c r="B46">
        <v>3973</v>
      </c>
      <c r="C46">
        <v>3954</v>
      </c>
      <c r="D46">
        <v>587</v>
      </c>
      <c r="E46">
        <v>576</v>
      </c>
      <c r="F46">
        <v>6.8645833333333304</v>
      </c>
      <c r="G46">
        <v>6.6607259463969504</v>
      </c>
      <c r="H46">
        <v>0.105244054849047</v>
      </c>
      <c r="I46">
        <v>1.9369966999919701</v>
      </c>
      <c r="J46">
        <v>2.97</v>
      </c>
      <c r="L46">
        <v>6.7659700012459973</v>
      </c>
      <c r="M46">
        <v>6.5554818915479034</v>
      </c>
      <c r="N46">
        <v>6.8712140560950443</v>
      </c>
      <c r="O46">
        <v>6.4502378366988564</v>
      </c>
    </row>
    <row r="47" spans="1:20" x14ac:dyDescent="0.2">
      <c r="A47" s="14">
        <v>43867</v>
      </c>
      <c r="B47">
        <v>3968</v>
      </c>
      <c r="C47">
        <v>3965</v>
      </c>
      <c r="D47">
        <v>595</v>
      </c>
      <c r="E47">
        <v>590</v>
      </c>
      <c r="F47">
        <v>6.7203389830508398</v>
      </c>
      <c r="G47">
        <v>6.6564097628220704</v>
      </c>
      <c r="H47">
        <v>0.10341720301331001</v>
      </c>
      <c r="I47">
        <v>0.61816814191486902</v>
      </c>
      <c r="J47">
        <v>0.95</v>
      </c>
      <c r="L47">
        <v>6.75982696583538</v>
      </c>
      <c r="M47">
        <v>6.5529925598087608</v>
      </c>
      <c r="N47">
        <v>6.8632441688486905</v>
      </c>
      <c r="O47">
        <v>6.4495753567954504</v>
      </c>
    </row>
    <row r="48" spans="1:20" x14ac:dyDescent="0.2">
      <c r="A48" s="14">
        <v>43866</v>
      </c>
      <c r="B48">
        <v>3901</v>
      </c>
      <c r="C48">
        <v>3904</v>
      </c>
      <c r="D48">
        <v>577</v>
      </c>
      <c r="E48">
        <v>580</v>
      </c>
      <c r="F48">
        <v>6.7310344827586199</v>
      </c>
      <c r="G48">
        <v>6.6541526608884398</v>
      </c>
      <c r="H48">
        <v>0.103843738483265</v>
      </c>
      <c r="I48">
        <v>0.74036068994732596</v>
      </c>
      <c r="J48">
        <v>1.1399999999999999</v>
      </c>
      <c r="L48">
        <v>6.7579963993717049</v>
      </c>
      <c r="M48">
        <v>6.5503089224051747</v>
      </c>
      <c r="N48">
        <v>6.86184013785497</v>
      </c>
      <c r="O48">
        <v>6.4464651839219096</v>
      </c>
    </row>
    <row r="49" spans="1:15" x14ac:dyDescent="0.2">
      <c r="A49" s="14">
        <v>43865</v>
      </c>
      <c r="B49">
        <v>3838</v>
      </c>
      <c r="C49">
        <v>3902</v>
      </c>
      <c r="D49">
        <v>563</v>
      </c>
      <c r="E49">
        <v>574</v>
      </c>
      <c r="F49">
        <v>6.7979094076655002</v>
      </c>
      <c r="G49">
        <v>6.6516456778208299</v>
      </c>
      <c r="H49">
        <v>0.104226323519559</v>
      </c>
      <c r="I49">
        <v>1.40332811237674</v>
      </c>
      <c r="J49">
        <v>2.15</v>
      </c>
      <c r="L49">
        <v>6.7558720013403892</v>
      </c>
      <c r="M49">
        <v>6.5474193543012706</v>
      </c>
      <c r="N49">
        <v>6.8600983248599476</v>
      </c>
      <c r="O49">
        <v>6.4431930307817122</v>
      </c>
    </row>
    <row r="50" spans="1:15" x14ac:dyDescent="0.2">
      <c r="A50" s="14">
        <v>43864</v>
      </c>
      <c r="B50">
        <v>3825</v>
      </c>
      <c r="C50">
        <v>3868</v>
      </c>
      <c r="D50">
        <v>555</v>
      </c>
      <c r="E50">
        <v>564</v>
      </c>
      <c r="F50">
        <v>6.8581560283687901</v>
      </c>
      <c r="G50">
        <v>6.6488028784326501</v>
      </c>
      <c r="H50">
        <v>0.103099763577418</v>
      </c>
      <c r="I50">
        <v>2.0305880699613401</v>
      </c>
      <c r="J50">
        <v>3.05</v>
      </c>
      <c r="L50">
        <v>6.7519026420100676</v>
      </c>
      <c r="M50">
        <v>6.5457031148552325</v>
      </c>
      <c r="N50">
        <v>6.8550024055874861</v>
      </c>
      <c r="O50">
        <v>6.442603351277814</v>
      </c>
    </row>
    <row r="51" spans="1:15" x14ac:dyDescent="0.2">
      <c r="A51" s="14">
        <v>43861</v>
      </c>
      <c r="B51">
        <v>3895</v>
      </c>
      <c r="C51">
        <v>3884</v>
      </c>
      <c r="D51">
        <v>570</v>
      </c>
      <c r="E51">
        <v>571</v>
      </c>
      <c r="F51">
        <v>6.80210157618213</v>
      </c>
      <c r="G51">
        <v>6.6437168315072102</v>
      </c>
      <c r="H51">
        <v>0.10205010527602799</v>
      </c>
      <c r="I51">
        <v>1.5520292139485901</v>
      </c>
      <c r="J51">
        <v>2.33</v>
      </c>
      <c r="L51">
        <v>6.7457669367832382</v>
      </c>
      <c r="M51">
        <v>6.5416667262311821</v>
      </c>
      <c r="N51">
        <v>6.8478170420592663</v>
      </c>
      <c r="O51">
        <v>6.439616620955154</v>
      </c>
    </row>
    <row r="52" spans="1:15" x14ac:dyDescent="0.2">
      <c r="A52" s="14">
        <v>43860</v>
      </c>
      <c r="B52">
        <v>3875</v>
      </c>
      <c r="C52">
        <v>3851</v>
      </c>
      <c r="D52">
        <v>560</v>
      </c>
      <c r="E52">
        <v>563</v>
      </c>
      <c r="F52">
        <v>6.8401420959147403</v>
      </c>
      <c r="G52">
        <v>6.6386386629988197</v>
      </c>
      <c r="H52">
        <v>0.10350802867982099</v>
      </c>
      <c r="I52">
        <v>1.9467420593935101</v>
      </c>
      <c r="J52">
        <v>2.95</v>
      </c>
      <c r="L52">
        <v>6.7421466916786406</v>
      </c>
      <c r="M52">
        <v>6.5351306343189988</v>
      </c>
      <c r="N52">
        <v>6.8456547203584615</v>
      </c>
      <c r="O52">
        <v>6.4316226056391779</v>
      </c>
    </row>
    <row r="53" spans="1:15" x14ac:dyDescent="0.2">
      <c r="A53" s="14">
        <v>43859</v>
      </c>
      <c r="B53">
        <v>3875</v>
      </c>
      <c r="C53">
        <v>3886</v>
      </c>
      <c r="D53">
        <v>562</v>
      </c>
      <c r="E53">
        <v>567</v>
      </c>
      <c r="F53">
        <v>6.8536155202821796</v>
      </c>
      <c r="G53">
        <v>6.6335558160056696</v>
      </c>
      <c r="H53">
        <v>0.102846023005741</v>
      </c>
      <c r="I53">
        <v>2.13970066945833</v>
      </c>
      <c r="J53">
        <v>3.21</v>
      </c>
      <c r="L53">
        <v>6.7364018390114104</v>
      </c>
      <c r="M53">
        <v>6.5307097929999287</v>
      </c>
      <c r="N53">
        <v>6.8392478620171513</v>
      </c>
      <c r="O53">
        <v>6.4278637699941878</v>
      </c>
    </row>
    <row r="54" spans="1:15" x14ac:dyDescent="0.2">
      <c r="A54" s="14">
        <v>43858</v>
      </c>
      <c r="B54">
        <v>3845</v>
      </c>
      <c r="C54">
        <v>3862</v>
      </c>
      <c r="D54">
        <v>557</v>
      </c>
      <c r="E54">
        <v>560</v>
      </c>
      <c r="F54">
        <v>6.8964285714285696</v>
      </c>
      <c r="G54">
        <v>6.6283917698250798</v>
      </c>
      <c r="H54">
        <v>0.101379944249575</v>
      </c>
      <c r="I54">
        <v>2.6438838922976999</v>
      </c>
      <c r="J54">
        <v>3.89</v>
      </c>
      <c r="L54">
        <v>6.7297717140746549</v>
      </c>
      <c r="M54">
        <v>6.5270118255755047</v>
      </c>
      <c r="N54">
        <v>6.83115165832423</v>
      </c>
      <c r="O54">
        <v>6.4256318813259297</v>
      </c>
    </row>
    <row r="55" spans="1:15" x14ac:dyDescent="0.2">
      <c r="A55" s="14">
        <v>43857</v>
      </c>
      <c r="B55">
        <v>3858</v>
      </c>
      <c r="C55">
        <v>3871</v>
      </c>
      <c r="D55">
        <v>560</v>
      </c>
      <c r="E55">
        <v>562</v>
      </c>
      <c r="F55">
        <v>6.8879003558718797</v>
      </c>
      <c r="G55">
        <v>6.6228469271530201</v>
      </c>
      <c r="H55">
        <v>9.7880539662906996E-2</v>
      </c>
      <c r="I55">
        <v>2.7079277416295402</v>
      </c>
      <c r="J55">
        <v>3.85</v>
      </c>
      <c r="L55">
        <v>6.7207274668159274</v>
      </c>
      <c r="M55">
        <v>6.5249663874901129</v>
      </c>
      <c r="N55">
        <v>6.8186080064788346</v>
      </c>
      <c r="O55">
        <v>6.4270858478272057</v>
      </c>
    </row>
    <row r="56" spans="1:15" x14ac:dyDescent="0.2">
      <c r="A56" s="14">
        <v>43854</v>
      </c>
      <c r="B56">
        <v>3912</v>
      </c>
      <c r="C56">
        <v>3913</v>
      </c>
      <c r="D56">
        <v>575</v>
      </c>
      <c r="E56">
        <v>573</v>
      </c>
      <c r="F56">
        <v>6.8289703315881303</v>
      </c>
      <c r="G56">
        <v>6.61562012788752</v>
      </c>
      <c r="H56">
        <v>9.8053019539948799E-2</v>
      </c>
      <c r="I56">
        <v>2.1758657173600402</v>
      </c>
      <c r="J56">
        <v>3.12</v>
      </c>
      <c r="L56">
        <v>6.7136731474274685</v>
      </c>
      <c r="M56">
        <v>6.5175671083475715</v>
      </c>
      <c r="N56">
        <v>6.8117261669674178</v>
      </c>
      <c r="O56">
        <v>6.4195140888076221</v>
      </c>
    </row>
    <row r="57" spans="1:15" x14ac:dyDescent="0.2">
      <c r="A57" s="14">
        <v>43853</v>
      </c>
      <c r="B57">
        <v>3939</v>
      </c>
      <c r="C57">
        <v>3913</v>
      </c>
      <c r="D57">
        <v>584</v>
      </c>
      <c r="E57">
        <v>578</v>
      </c>
      <c r="F57">
        <v>6.7698961937716202</v>
      </c>
      <c r="G57">
        <v>6.60973585794319</v>
      </c>
      <c r="H57">
        <v>9.8314785683288497E-2</v>
      </c>
      <c r="I57">
        <v>1.62905645082089</v>
      </c>
      <c r="J57">
        <v>2.37</v>
      </c>
      <c r="L57">
        <v>6.7080506436264784</v>
      </c>
      <c r="M57">
        <v>6.5114210722599015</v>
      </c>
      <c r="N57">
        <v>6.8063654293097668</v>
      </c>
      <c r="O57">
        <v>6.4131062865766131</v>
      </c>
    </row>
    <row r="58" spans="1:15" x14ac:dyDescent="0.2">
      <c r="A58" s="14">
        <v>43852</v>
      </c>
      <c r="B58">
        <v>3940</v>
      </c>
      <c r="C58">
        <v>3957</v>
      </c>
      <c r="D58">
        <v>586</v>
      </c>
      <c r="E58">
        <v>587</v>
      </c>
      <c r="F58">
        <v>6.7410562180579197</v>
      </c>
      <c r="G58">
        <v>6.6066682154775602</v>
      </c>
      <c r="H58">
        <v>9.6848023371312097E-2</v>
      </c>
      <c r="I58">
        <v>1.3876174020105401</v>
      </c>
      <c r="J58">
        <v>1.99</v>
      </c>
      <c r="L58">
        <v>6.7035162388488727</v>
      </c>
      <c r="M58">
        <v>6.5098201921062477</v>
      </c>
      <c r="N58">
        <v>6.8003642622201843</v>
      </c>
      <c r="O58">
        <v>6.4129721687349361</v>
      </c>
    </row>
    <row r="59" spans="1:15" x14ac:dyDescent="0.2">
      <c r="A59" s="14">
        <v>43851</v>
      </c>
      <c r="B59">
        <v>3970</v>
      </c>
      <c r="C59">
        <v>3950</v>
      </c>
      <c r="D59">
        <v>590</v>
      </c>
      <c r="E59">
        <v>591</v>
      </c>
      <c r="F59">
        <v>6.6835871404399301</v>
      </c>
      <c r="G59">
        <v>6.6036519219825696</v>
      </c>
      <c r="H59">
        <v>9.6135769992758399E-2</v>
      </c>
      <c r="I59">
        <v>0.83148258409308096</v>
      </c>
      <c r="J59">
        <v>1.2</v>
      </c>
      <c r="L59">
        <v>6.6997876919753283</v>
      </c>
      <c r="M59">
        <v>6.5075161519898108</v>
      </c>
      <c r="N59">
        <v>6.7959234619680862</v>
      </c>
      <c r="O59">
        <v>6.411380381997053</v>
      </c>
    </row>
    <row r="60" spans="1:15" x14ac:dyDescent="0.2">
      <c r="A60" s="14">
        <v>43850</v>
      </c>
      <c r="B60">
        <v>3974</v>
      </c>
      <c r="C60">
        <v>3978</v>
      </c>
      <c r="D60">
        <v>590</v>
      </c>
      <c r="E60">
        <v>592</v>
      </c>
      <c r="F60">
        <v>6.7195945945945903</v>
      </c>
      <c r="G60">
        <v>6.6014653086620001</v>
      </c>
      <c r="H60">
        <v>9.6157818212516802E-2</v>
      </c>
      <c r="I60">
        <v>1.2284938253436299</v>
      </c>
      <c r="J60">
        <v>1.76</v>
      </c>
      <c r="L60">
        <v>6.6976231268745172</v>
      </c>
      <c r="M60">
        <v>6.505307490449483</v>
      </c>
      <c r="N60">
        <v>6.7937809450870335</v>
      </c>
      <c r="O60">
        <v>6.4091496722369667</v>
      </c>
    </row>
    <row r="61" spans="1:15" x14ac:dyDescent="0.2">
      <c r="A61" s="14">
        <v>43847</v>
      </c>
      <c r="B61">
        <v>3953</v>
      </c>
      <c r="C61">
        <v>3958</v>
      </c>
      <c r="D61">
        <v>589</v>
      </c>
      <c r="E61">
        <v>592</v>
      </c>
      <c r="F61">
        <v>6.6858108108108096</v>
      </c>
      <c r="G61">
        <v>6.5994469950115597</v>
      </c>
      <c r="H61">
        <v>9.5241418312293297E-2</v>
      </c>
      <c r="I61">
        <v>0.90678842597727005</v>
      </c>
      <c r="J61">
        <v>1.29</v>
      </c>
      <c r="L61">
        <v>6.6946884133238527</v>
      </c>
      <c r="M61">
        <v>6.5042055766992668</v>
      </c>
      <c r="N61">
        <v>6.7899298316361465</v>
      </c>
      <c r="O61">
        <v>6.408964158386973</v>
      </c>
    </row>
    <row r="62" spans="1:15" x14ac:dyDescent="0.2">
      <c r="A62" s="14">
        <v>43846</v>
      </c>
      <c r="B62">
        <v>3950</v>
      </c>
      <c r="C62">
        <v>3940</v>
      </c>
      <c r="D62">
        <v>591</v>
      </c>
      <c r="E62">
        <v>590</v>
      </c>
      <c r="F62">
        <v>6.6779661016949099</v>
      </c>
      <c r="G62">
        <v>6.5975567368777801</v>
      </c>
      <c r="H62">
        <v>9.4914885880411706E-2</v>
      </c>
      <c r="I62">
        <v>0.84717338140663501</v>
      </c>
      <c r="J62">
        <v>1.2</v>
      </c>
      <c r="L62">
        <v>6.692471622758192</v>
      </c>
      <c r="M62">
        <v>6.5026418509973682</v>
      </c>
      <c r="N62">
        <v>6.7873865086386038</v>
      </c>
      <c r="O62">
        <v>6.4077269651169564</v>
      </c>
    </row>
    <row r="63" spans="1:15" x14ac:dyDescent="0.2">
      <c r="A63" s="14">
        <v>43845</v>
      </c>
      <c r="B63">
        <v>3967</v>
      </c>
      <c r="C63">
        <v>3968</v>
      </c>
      <c r="D63">
        <v>595</v>
      </c>
      <c r="E63">
        <v>597</v>
      </c>
      <c r="F63">
        <v>6.6465661641541001</v>
      </c>
      <c r="G63">
        <v>6.5966563192899601</v>
      </c>
      <c r="H63">
        <v>9.4467069313490595E-2</v>
      </c>
      <c r="I63">
        <v>0.52833061538630499</v>
      </c>
      <c r="J63">
        <v>0.75</v>
      </c>
      <c r="L63">
        <v>6.6911233886034509</v>
      </c>
      <c r="M63">
        <v>6.5021892499764693</v>
      </c>
      <c r="N63">
        <v>6.7855904579169417</v>
      </c>
      <c r="O63">
        <v>6.4077221806629785</v>
      </c>
    </row>
    <row r="64" spans="1:15" x14ac:dyDescent="0.2">
      <c r="A64" s="14">
        <v>43844</v>
      </c>
      <c r="B64">
        <v>4031</v>
      </c>
      <c r="C64">
        <v>3998</v>
      </c>
      <c r="D64">
        <v>604</v>
      </c>
      <c r="E64">
        <v>597</v>
      </c>
      <c r="F64">
        <v>6.6968174204355098</v>
      </c>
      <c r="G64">
        <v>6.5967524845529102</v>
      </c>
      <c r="H64">
        <v>9.4521482772261897E-2</v>
      </c>
      <c r="I64">
        <v>1.0586475470734</v>
      </c>
      <c r="J64">
        <v>1.49</v>
      </c>
      <c r="L64">
        <v>6.6912739673251718</v>
      </c>
      <c r="M64">
        <v>6.5022310017806486</v>
      </c>
      <c r="N64">
        <v>6.7857954500974342</v>
      </c>
      <c r="O64">
        <v>6.4077095190083861</v>
      </c>
    </row>
    <row r="65" spans="1:15" x14ac:dyDescent="0.2">
      <c r="A65" s="14">
        <v>43840</v>
      </c>
      <c r="B65">
        <v>4025</v>
      </c>
      <c r="C65">
        <v>4024</v>
      </c>
      <c r="D65">
        <v>612</v>
      </c>
      <c r="E65">
        <v>607</v>
      </c>
      <c r="F65">
        <v>6.62932454695222</v>
      </c>
      <c r="G65">
        <v>6.5978080611215404</v>
      </c>
      <c r="H65">
        <v>9.60625681980736E-2</v>
      </c>
      <c r="I65">
        <v>0.32808289869681001</v>
      </c>
      <c r="J65">
        <v>0.48</v>
      </c>
      <c r="L65">
        <v>6.6938706293196137</v>
      </c>
      <c r="M65">
        <v>6.501745492923467</v>
      </c>
      <c r="N65">
        <v>6.789933197517688</v>
      </c>
      <c r="O65">
        <v>6.4056829247253928</v>
      </c>
    </row>
    <row r="66" spans="1:15" x14ac:dyDescent="0.2">
      <c r="A66" s="14">
        <v>43839</v>
      </c>
      <c r="B66">
        <v>4054</v>
      </c>
      <c r="C66">
        <v>4031</v>
      </c>
      <c r="D66">
        <v>609</v>
      </c>
      <c r="E66">
        <v>612</v>
      </c>
      <c r="F66">
        <v>6.5866013071895404</v>
      </c>
      <c r="G66">
        <v>6.5978258941075802</v>
      </c>
      <c r="H66">
        <v>9.6068541198733703E-2</v>
      </c>
      <c r="I66">
        <v>-0.116839360502279</v>
      </c>
      <c r="J66">
        <v>-0.17</v>
      </c>
      <c r="L66">
        <v>6.6938944353063139</v>
      </c>
      <c r="M66">
        <v>6.5017573529088466</v>
      </c>
      <c r="N66">
        <v>6.7899629765050475</v>
      </c>
      <c r="O66">
        <v>6.405688811710113</v>
      </c>
    </row>
    <row r="67" spans="1:15" x14ac:dyDescent="0.2">
      <c r="A67" s="14">
        <v>43838</v>
      </c>
      <c r="B67">
        <v>3939</v>
      </c>
      <c r="C67">
        <v>3967</v>
      </c>
      <c r="D67">
        <v>600</v>
      </c>
      <c r="E67">
        <v>596</v>
      </c>
      <c r="F67">
        <v>6.65604026845637</v>
      </c>
      <c r="G67">
        <v>6.6007626660887402</v>
      </c>
      <c r="H67">
        <v>9.9002318653952995E-2</v>
      </c>
      <c r="I67">
        <v>0.55834654298194397</v>
      </c>
      <c r="J67">
        <v>0.83</v>
      </c>
      <c r="L67">
        <v>6.6997649847426928</v>
      </c>
      <c r="M67">
        <v>6.5017603474347876</v>
      </c>
      <c r="N67">
        <v>6.7987673033966463</v>
      </c>
      <c r="O67">
        <v>6.4027580287808341</v>
      </c>
    </row>
    <row r="68" spans="1:15" x14ac:dyDescent="0.2">
      <c r="A68" s="14">
        <v>43837</v>
      </c>
      <c r="B68">
        <v>3969</v>
      </c>
      <c r="C68">
        <v>3991</v>
      </c>
      <c r="D68">
        <v>608</v>
      </c>
      <c r="E68">
        <v>612</v>
      </c>
      <c r="F68">
        <v>6.5212418300653496</v>
      </c>
      <c r="G68">
        <v>6.6038862729907404</v>
      </c>
      <c r="H68">
        <v>0.104253547590514</v>
      </c>
      <c r="I68">
        <v>-0.79272547395691795</v>
      </c>
      <c r="J68">
        <v>-1.27</v>
      </c>
      <c r="L68">
        <v>6.7081398205812546</v>
      </c>
      <c r="M68">
        <v>6.4996327254002262</v>
      </c>
      <c r="N68">
        <v>6.8123933681717688</v>
      </c>
      <c r="O68">
        <v>6.395379177809712</v>
      </c>
    </row>
    <row r="69" spans="1:15" x14ac:dyDescent="0.2">
      <c r="A69" s="14">
        <v>43836</v>
      </c>
      <c r="B69">
        <v>3980</v>
      </c>
      <c r="C69">
        <v>3979</v>
      </c>
      <c r="D69">
        <v>607</v>
      </c>
      <c r="E69">
        <v>606</v>
      </c>
      <c r="F69">
        <v>6.5660066006600601</v>
      </c>
      <c r="G69">
        <v>6.6093873623153501</v>
      </c>
      <c r="H69">
        <v>0.110448721395161</v>
      </c>
      <c r="I69">
        <v>-0.392768346317795</v>
      </c>
      <c r="J69">
        <v>-0.66</v>
      </c>
      <c r="L69">
        <v>6.7198360837105113</v>
      </c>
      <c r="M69">
        <v>6.4989386409201888</v>
      </c>
      <c r="N69">
        <v>6.8302848051056717</v>
      </c>
      <c r="O69">
        <v>6.3884899195250284</v>
      </c>
    </row>
    <row r="70" spans="1:15" x14ac:dyDescent="0.2">
      <c r="A70" s="14">
        <v>43829</v>
      </c>
      <c r="B70">
        <v>4035</v>
      </c>
      <c r="C70">
        <v>4038</v>
      </c>
      <c r="D70">
        <v>623</v>
      </c>
      <c r="E70">
        <v>620</v>
      </c>
      <c r="F70">
        <v>6.5129032258064496</v>
      </c>
      <c r="G70">
        <v>6.6145402274117497</v>
      </c>
      <c r="H70">
        <v>0.11711831204628501</v>
      </c>
      <c r="I70">
        <v>-0.86781477490161096</v>
      </c>
      <c r="J70">
        <v>-1.56</v>
      </c>
      <c r="L70">
        <v>6.7316585394580351</v>
      </c>
      <c r="M70">
        <v>6.4974219153654644</v>
      </c>
      <c r="N70">
        <v>6.8487768515043195</v>
      </c>
      <c r="O70">
        <v>6.38030360331918</v>
      </c>
    </row>
    <row r="71" spans="1:15" x14ac:dyDescent="0.2">
      <c r="A71" s="14">
        <v>43826</v>
      </c>
      <c r="B71">
        <v>4055</v>
      </c>
      <c r="C71">
        <v>4065</v>
      </c>
      <c r="D71">
        <v>614</v>
      </c>
      <c r="E71">
        <v>627</v>
      </c>
      <c r="F71">
        <v>6.4832535885167397</v>
      </c>
      <c r="G71">
        <v>6.6207455677014604</v>
      </c>
      <c r="H71">
        <v>0.12371247719942</v>
      </c>
      <c r="I71">
        <v>-1.11138328402464</v>
      </c>
      <c r="J71">
        <v>-2.12</v>
      </c>
      <c r="L71">
        <v>6.7444580449008802</v>
      </c>
      <c r="M71">
        <v>6.4970330905020406</v>
      </c>
      <c r="N71">
        <v>6.8681705221003</v>
      </c>
      <c r="O71">
        <v>6.3733206133026208</v>
      </c>
    </row>
    <row r="72" spans="1:15" x14ac:dyDescent="0.2">
      <c r="A72" s="14">
        <v>43825</v>
      </c>
      <c r="B72">
        <v>4024</v>
      </c>
      <c r="C72">
        <v>4042</v>
      </c>
      <c r="D72">
        <v>602</v>
      </c>
      <c r="E72">
        <v>613</v>
      </c>
      <c r="F72">
        <v>6.59380097879282</v>
      </c>
      <c r="G72">
        <v>6.6288964185802604</v>
      </c>
      <c r="H72">
        <v>0.134088460203208</v>
      </c>
      <c r="I72">
        <v>-0.26173348350970699</v>
      </c>
      <c r="J72">
        <v>-0.53</v>
      </c>
      <c r="L72">
        <v>6.7629848787834685</v>
      </c>
      <c r="M72">
        <v>6.4948079583770522</v>
      </c>
      <c r="N72">
        <v>6.8970733389866767</v>
      </c>
      <c r="O72">
        <v>6.360719498173844</v>
      </c>
    </row>
    <row r="73" spans="1:15" x14ac:dyDescent="0.2">
      <c r="A73" s="14">
        <v>43824</v>
      </c>
      <c r="B73">
        <v>4047</v>
      </c>
      <c r="C73">
        <v>4028</v>
      </c>
      <c r="D73">
        <v>610</v>
      </c>
      <c r="E73">
        <v>604</v>
      </c>
      <c r="F73">
        <v>6.6688741721854301</v>
      </c>
      <c r="G73">
        <v>6.6351708897684496</v>
      </c>
      <c r="H73">
        <v>0.143012620671292</v>
      </c>
      <c r="I73">
        <v>0.23566649054309399</v>
      </c>
      <c r="J73">
        <v>0.51</v>
      </c>
      <c r="L73">
        <v>6.7781835104397414</v>
      </c>
      <c r="M73">
        <v>6.4921582690971578</v>
      </c>
      <c r="N73">
        <v>6.9211961311110333</v>
      </c>
      <c r="O73">
        <v>6.3491456484258659</v>
      </c>
    </row>
    <row r="74" spans="1:15" x14ac:dyDescent="0.2">
      <c r="A74" s="14">
        <v>43823</v>
      </c>
      <c r="B74">
        <v>4051</v>
      </c>
      <c r="C74">
        <v>4042</v>
      </c>
      <c r="D74">
        <v>611</v>
      </c>
      <c r="E74">
        <v>609</v>
      </c>
      <c r="F74">
        <v>6.63711001642036</v>
      </c>
      <c r="G74">
        <v>6.6411190972467704</v>
      </c>
      <c r="H74">
        <v>0.15320497592273599</v>
      </c>
      <c r="I74">
        <v>-2.6168084961140901E-2</v>
      </c>
      <c r="J74">
        <v>-0.06</v>
      </c>
      <c r="L74">
        <v>6.7943240731695065</v>
      </c>
      <c r="M74">
        <v>6.4879141213240343</v>
      </c>
      <c r="N74">
        <v>6.9475290490922426</v>
      </c>
      <c r="O74">
        <v>6.3347091454012983</v>
      </c>
    </row>
    <row r="75" spans="1:15" x14ac:dyDescent="0.2">
      <c r="A75" s="14">
        <v>43822</v>
      </c>
      <c r="B75">
        <v>4086</v>
      </c>
      <c r="C75">
        <v>4060</v>
      </c>
      <c r="D75">
        <v>613</v>
      </c>
      <c r="E75">
        <v>612</v>
      </c>
      <c r="F75">
        <v>6.6339869281045702</v>
      </c>
      <c r="G75">
        <v>6.6461189206837501</v>
      </c>
      <c r="H75">
        <v>0.15900171257128501</v>
      </c>
      <c r="I75">
        <v>-7.6301018290843806E-2</v>
      </c>
      <c r="J75">
        <v>-0.18</v>
      </c>
      <c r="L75">
        <v>6.8051206332550347</v>
      </c>
      <c r="M75">
        <v>6.4871172081124655</v>
      </c>
      <c r="N75">
        <v>6.9641223458263202</v>
      </c>
      <c r="O75">
        <v>6.32811549554118</v>
      </c>
    </row>
    <row r="76" spans="1:15" x14ac:dyDescent="0.2">
      <c r="A76" s="14">
        <v>43819</v>
      </c>
      <c r="B76">
        <v>4120</v>
      </c>
      <c r="C76">
        <v>4100</v>
      </c>
      <c r="D76">
        <v>616</v>
      </c>
      <c r="E76">
        <v>614</v>
      </c>
      <c r="F76">
        <v>6.6775244299674199</v>
      </c>
      <c r="G76">
        <v>6.6508917844458404</v>
      </c>
      <c r="H76">
        <v>0.16386419014991199</v>
      </c>
      <c r="I76">
        <v>0.16252877152241799</v>
      </c>
      <c r="J76">
        <v>0.4</v>
      </c>
      <c r="L76">
        <v>6.8147559745957524</v>
      </c>
      <c r="M76">
        <v>6.4870275942959283</v>
      </c>
      <c r="N76">
        <v>6.9786201647456645</v>
      </c>
      <c r="O76">
        <v>6.3231634041460163</v>
      </c>
    </row>
    <row r="77" spans="1:15" x14ac:dyDescent="0.2">
      <c r="A77" s="14">
        <v>43818</v>
      </c>
      <c r="B77">
        <v>4126</v>
      </c>
      <c r="C77">
        <v>4104</v>
      </c>
      <c r="D77">
        <v>619</v>
      </c>
      <c r="E77">
        <v>617</v>
      </c>
      <c r="F77">
        <v>6.6515397082658003</v>
      </c>
      <c r="G77">
        <v>6.65348205700354</v>
      </c>
      <c r="H77">
        <v>0.16578886668732701</v>
      </c>
      <c r="I77">
        <v>-1.1715797185624301E-2</v>
      </c>
      <c r="J77">
        <v>-0.03</v>
      </c>
      <c r="L77">
        <v>6.8192709236908673</v>
      </c>
      <c r="M77">
        <v>6.4876931903162127</v>
      </c>
      <c r="N77">
        <v>6.9850597903781937</v>
      </c>
      <c r="O77">
        <v>6.3219043236288863</v>
      </c>
    </row>
    <row r="78" spans="1:15" x14ac:dyDescent="0.2">
      <c r="A78" s="14">
        <v>43817</v>
      </c>
      <c r="B78">
        <v>4139</v>
      </c>
      <c r="C78">
        <v>4114</v>
      </c>
      <c r="D78">
        <v>624</v>
      </c>
      <c r="E78">
        <v>621</v>
      </c>
      <c r="F78">
        <v>6.6247987117552301</v>
      </c>
      <c r="G78">
        <v>6.6577216901616199</v>
      </c>
      <c r="H78">
        <v>0.16970442196525101</v>
      </c>
      <c r="I78">
        <v>-0.19400188884373701</v>
      </c>
      <c r="J78">
        <v>-0.5</v>
      </c>
      <c r="L78">
        <v>6.8274261121268704</v>
      </c>
      <c r="M78">
        <v>6.4880172681963693</v>
      </c>
      <c r="N78">
        <v>6.9971305340921219</v>
      </c>
      <c r="O78">
        <v>6.3183128462311178</v>
      </c>
    </row>
    <row r="79" spans="1:15" x14ac:dyDescent="0.2">
      <c r="A79" s="14">
        <v>43816</v>
      </c>
      <c r="B79">
        <v>4088</v>
      </c>
      <c r="C79">
        <v>4135</v>
      </c>
      <c r="D79">
        <v>627</v>
      </c>
      <c r="E79">
        <v>624</v>
      </c>
      <c r="F79">
        <v>6.6266025641025603</v>
      </c>
      <c r="G79">
        <v>6.6617008049813196</v>
      </c>
      <c r="H79">
        <v>0.17236371562299399</v>
      </c>
      <c r="I79">
        <v>-0.20362894099780601</v>
      </c>
      <c r="J79">
        <v>-0.53</v>
      </c>
      <c r="L79">
        <v>6.8340645206043131</v>
      </c>
      <c r="M79">
        <v>6.489337089358326</v>
      </c>
      <c r="N79">
        <v>7.0064282362273076</v>
      </c>
      <c r="O79">
        <v>6.3169733737353315</v>
      </c>
    </row>
    <row r="80" spans="1:15" x14ac:dyDescent="0.2">
      <c r="A80" s="14">
        <v>43815</v>
      </c>
      <c r="B80">
        <v>4043</v>
      </c>
      <c r="C80">
        <v>4062</v>
      </c>
      <c r="D80">
        <v>628</v>
      </c>
      <c r="E80">
        <v>620</v>
      </c>
      <c r="F80">
        <v>6.5516129032258004</v>
      </c>
      <c r="G80">
        <v>6.6649461041266198</v>
      </c>
      <c r="H80">
        <v>0.17395633764038901</v>
      </c>
      <c r="I80">
        <v>-0.65150371891078496</v>
      </c>
      <c r="J80">
        <v>-1.73</v>
      </c>
      <c r="L80">
        <v>6.8389024417670088</v>
      </c>
      <c r="M80">
        <v>6.4909897664862308</v>
      </c>
      <c r="N80">
        <v>7.0128587794073978</v>
      </c>
      <c r="O80">
        <v>6.3170334288458418</v>
      </c>
    </row>
    <row r="81" spans="1:15" x14ac:dyDescent="0.2">
      <c r="A81" s="14">
        <v>43812</v>
      </c>
      <c r="B81">
        <v>4029</v>
      </c>
      <c r="C81">
        <v>4056</v>
      </c>
      <c r="D81">
        <v>625</v>
      </c>
      <c r="E81">
        <v>627</v>
      </c>
      <c r="F81">
        <v>6.4688995215310996</v>
      </c>
      <c r="G81">
        <v>6.6695805127287704</v>
      </c>
      <c r="H81">
        <v>0.175498420710028</v>
      </c>
      <c r="I81">
        <v>-1.14349172138278</v>
      </c>
      <c r="J81">
        <v>-3.1</v>
      </c>
      <c r="L81">
        <v>6.8450789334387983</v>
      </c>
      <c r="M81">
        <v>6.4940820920187425</v>
      </c>
      <c r="N81">
        <v>7.0205773541488261</v>
      </c>
      <c r="O81">
        <v>6.3185836713087147</v>
      </c>
    </row>
    <row r="82" spans="1:15" x14ac:dyDescent="0.2">
      <c r="A82" s="14">
        <v>43811</v>
      </c>
      <c r="B82">
        <v>3980</v>
      </c>
      <c r="C82">
        <v>3959</v>
      </c>
      <c r="D82">
        <v>621</v>
      </c>
      <c r="E82">
        <v>610</v>
      </c>
      <c r="F82">
        <v>6.4901639344262296</v>
      </c>
      <c r="G82">
        <v>6.6747646192400998</v>
      </c>
      <c r="H82">
        <v>0.175236239029263</v>
      </c>
      <c r="I82">
        <v>-1.0534389794969901</v>
      </c>
      <c r="J82">
        <v>-2.84</v>
      </c>
      <c r="L82">
        <v>6.8500008582693628</v>
      </c>
      <c r="M82">
        <v>6.4995283802108368</v>
      </c>
      <c r="N82">
        <v>7.0252370972986258</v>
      </c>
      <c r="O82">
        <v>6.3242921411815738</v>
      </c>
    </row>
    <row r="83" spans="1:15" x14ac:dyDescent="0.2">
      <c r="A83" s="14">
        <v>43810</v>
      </c>
      <c r="B83">
        <v>3995</v>
      </c>
      <c r="C83">
        <v>3974</v>
      </c>
      <c r="D83">
        <v>619</v>
      </c>
      <c r="E83">
        <v>617</v>
      </c>
      <c r="F83">
        <v>6.44084278768233</v>
      </c>
      <c r="G83">
        <v>6.6795294301474204</v>
      </c>
      <c r="H83">
        <v>0.17501033699992499</v>
      </c>
      <c r="I83">
        <v>-1.3638431109654701</v>
      </c>
      <c r="J83">
        <v>-3.71</v>
      </c>
      <c r="L83">
        <v>6.8545397671473456</v>
      </c>
      <c r="M83">
        <v>6.5045190931474952</v>
      </c>
      <c r="N83">
        <v>7.0295501041472708</v>
      </c>
      <c r="O83">
        <v>6.32950875614757</v>
      </c>
    </row>
    <row r="84" spans="1:15" x14ac:dyDescent="0.2">
      <c r="A84" s="14">
        <v>43809</v>
      </c>
      <c r="B84">
        <v>4020</v>
      </c>
      <c r="C84">
        <v>4009</v>
      </c>
      <c r="D84">
        <v>628</v>
      </c>
      <c r="E84">
        <v>619</v>
      </c>
      <c r="F84">
        <v>6.4765751211631599</v>
      </c>
      <c r="G84">
        <v>6.6850046616251904</v>
      </c>
      <c r="H84">
        <v>0.17387717688337401</v>
      </c>
      <c r="I84">
        <v>-1.19871707257951</v>
      </c>
      <c r="J84">
        <v>-3.22</v>
      </c>
      <c r="L84">
        <v>6.8588818385085641</v>
      </c>
      <c r="M84">
        <v>6.5111274847418166</v>
      </c>
      <c r="N84">
        <v>7.0327590153919388</v>
      </c>
      <c r="O84">
        <v>6.3372503078584419</v>
      </c>
    </row>
    <row r="85" spans="1:15" x14ac:dyDescent="0.2">
      <c r="A85" s="14">
        <v>43808</v>
      </c>
      <c r="B85">
        <v>4022</v>
      </c>
      <c r="C85">
        <v>4015</v>
      </c>
      <c r="D85">
        <v>623</v>
      </c>
      <c r="E85">
        <v>622</v>
      </c>
      <c r="F85">
        <v>6.4549839228295802</v>
      </c>
      <c r="G85">
        <v>6.6902023895447202</v>
      </c>
      <c r="H85">
        <v>0.17339482214410701</v>
      </c>
      <c r="I85">
        <v>-1.3565483894302801</v>
      </c>
      <c r="J85">
        <v>-3.64</v>
      </c>
      <c r="L85">
        <v>6.8635972116888269</v>
      </c>
      <c r="M85">
        <v>6.5168075674006136</v>
      </c>
      <c r="N85">
        <v>7.0369920338329344</v>
      </c>
      <c r="O85">
        <v>6.3434127452565061</v>
      </c>
    </row>
    <row r="86" spans="1:15" x14ac:dyDescent="0.2">
      <c r="A86" s="14">
        <v>43805</v>
      </c>
      <c r="B86">
        <v>3989</v>
      </c>
      <c r="C86">
        <v>3994</v>
      </c>
      <c r="D86">
        <v>610</v>
      </c>
      <c r="E86">
        <v>615</v>
      </c>
      <c r="F86">
        <v>6.4943089430894299</v>
      </c>
      <c r="G86">
        <v>6.6959907227188697</v>
      </c>
      <c r="H86">
        <v>0.17269068853720901</v>
      </c>
      <c r="I86">
        <v>-1.1678787162052899</v>
      </c>
      <c r="J86">
        <v>-3.11</v>
      </c>
      <c r="L86">
        <v>6.8686814112560786</v>
      </c>
      <c r="M86">
        <v>6.5233000341816609</v>
      </c>
      <c r="N86">
        <v>7.0413720997932874</v>
      </c>
      <c r="O86">
        <v>6.3506093456444521</v>
      </c>
    </row>
    <row r="87" spans="1:15" x14ac:dyDescent="0.2">
      <c r="A87" s="14">
        <v>43804</v>
      </c>
      <c r="B87">
        <v>4000</v>
      </c>
      <c r="C87">
        <v>3988</v>
      </c>
      <c r="D87">
        <v>607</v>
      </c>
      <c r="E87">
        <v>606</v>
      </c>
      <c r="F87">
        <v>6.5808580858085799</v>
      </c>
      <c r="G87">
        <v>6.7015843055484901</v>
      </c>
      <c r="H87">
        <v>0.17286165255719199</v>
      </c>
      <c r="I87">
        <v>-0.69839792663075995</v>
      </c>
      <c r="J87">
        <v>-1.83</v>
      </c>
      <c r="L87">
        <v>6.8744459581056816</v>
      </c>
      <c r="M87">
        <v>6.5287226529912985</v>
      </c>
      <c r="N87">
        <v>7.047307610662874</v>
      </c>
      <c r="O87">
        <v>6.3558610004341061</v>
      </c>
    </row>
    <row r="88" spans="1:15" x14ac:dyDescent="0.2">
      <c r="A88" s="14">
        <v>43803</v>
      </c>
      <c r="B88">
        <v>3960</v>
      </c>
      <c r="C88">
        <v>3986</v>
      </c>
      <c r="D88">
        <v>587</v>
      </c>
      <c r="E88">
        <v>598</v>
      </c>
      <c r="F88">
        <v>6.6655518394648796</v>
      </c>
      <c r="G88">
        <v>6.7064781416254799</v>
      </c>
      <c r="H88">
        <v>0.17456172260890199</v>
      </c>
      <c r="I88">
        <v>-0.23445175465125101</v>
      </c>
      <c r="J88">
        <v>-0.61</v>
      </c>
      <c r="L88">
        <v>6.8810398642343822</v>
      </c>
      <c r="M88">
        <v>6.5319164190165777</v>
      </c>
      <c r="N88">
        <v>7.0556015868432835</v>
      </c>
      <c r="O88">
        <v>6.3573546964076764</v>
      </c>
    </row>
    <row r="89" spans="1:15" x14ac:dyDescent="0.2">
      <c r="A89" s="14">
        <v>43802</v>
      </c>
      <c r="B89">
        <v>3984</v>
      </c>
      <c r="C89">
        <v>4002</v>
      </c>
      <c r="D89">
        <v>599</v>
      </c>
      <c r="E89">
        <v>597</v>
      </c>
      <c r="F89">
        <v>6.7035175879396904</v>
      </c>
      <c r="G89">
        <v>6.7103301897065402</v>
      </c>
      <c r="H89">
        <v>0.176789499517856</v>
      </c>
      <c r="I89">
        <v>-3.8535104095142998E-2</v>
      </c>
      <c r="J89">
        <v>-0.1</v>
      </c>
      <c r="L89">
        <v>6.887119689224396</v>
      </c>
      <c r="M89">
        <v>6.5335406901886843</v>
      </c>
      <c r="N89">
        <v>7.0639091887422518</v>
      </c>
      <c r="O89">
        <v>6.3567511906708285</v>
      </c>
    </row>
    <row r="90" spans="1:15" x14ac:dyDescent="0.2">
      <c r="A90" s="14">
        <v>43801</v>
      </c>
      <c r="B90">
        <v>4005</v>
      </c>
      <c r="C90">
        <v>4008</v>
      </c>
      <c r="D90">
        <v>603</v>
      </c>
      <c r="E90">
        <v>608</v>
      </c>
      <c r="F90">
        <v>6.5921052631578902</v>
      </c>
      <c r="G90">
        <v>6.7154055330229898</v>
      </c>
      <c r="H90">
        <v>0.18191082616983101</v>
      </c>
      <c r="I90">
        <v>-0.67780611226507304</v>
      </c>
      <c r="J90">
        <v>-1.87</v>
      </c>
      <c r="L90">
        <v>6.8973163591928213</v>
      </c>
      <c r="M90">
        <v>6.5334947068531584</v>
      </c>
      <c r="N90">
        <v>7.0792271853626518</v>
      </c>
      <c r="O90">
        <v>6.3515838806833278</v>
      </c>
    </row>
    <row r="91" spans="1:15" x14ac:dyDescent="0.2">
      <c r="A91" s="14">
        <v>43798</v>
      </c>
      <c r="B91">
        <v>4011</v>
      </c>
      <c r="C91">
        <v>3989</v>
      </c>
      <c r="D91">
        <v>599</v>
      </c>
      <c r="E91">
        <v>600</v>
      </c>
      <c r="F91">
        <v>6.6483333333333299</v>
      </c>
      <c r="G91">
        <v>6.72322036713798</v>
      </c>
      <c r="H91">
        <v>0.18890131591190301</v>
      </c>
      <c r="I91">
        <v>-0.39643468571483198</v>
      </c>
      <c r="J91">
        <v>-1.1299999999999999</v>
      </c>
      <c r="L91">
        <v>6.9121216830498833</v>
      </c>
      <c r="M91">
        <v>6.5343190512260767</v>
      </c>
      <c r="N91">
        <v>7.1010229989617857</v>
      </c>
      <c r="O91">
        <v>6.3454177353141743</v>
      </c>
    </row>
    <row r="92" spans="1:15" x14ac:dyDescent="0.2">
      <c r="A92" s="14">
        <v>43797</v>
      </c>
      <c r="B92">
        <v>4020</v>
      </c>
      <c r="C92">
        <v>4011</v>
      </c>
      <c r="D92">
        <v>601</v>
      </c>
      <c r="E92">
        <v>599</v>
      </c>
      <c r="F92">
        <v>6.6961602671118499</v>
      </c>
      <c r="G92">
        <v>6.7313287391282604</v>
      </c>
      <c r="H92">
        <v>0.198329182994332</v>
      </c>
      <c r="I92">
        <v>-0.17732373766405801</v>
      </c>
      <c r="J92">
        <v>-0.53</v>
      </c>
      <c r="L92">
        <v>6.9296579221225922</v>
      </c>
      <c r="M92">
        <v>6.5329995561339285</v>
      </c>
      <c r="N92">
        <v>7.1279871051169241</v>
      </c>
      <c r="O92">
        <v>6.3346703731395966</v>
      </c>
    </row>
    <row r="93" spans="1:15" x14ac:dyDescent="0.2">
      <c r="A93" s="14">
        <v>43796</v>
      </c>
      <c r="B93">
        <v>4001</v>
      </c>
      <c r="C93">
        <v>4018</v>
      </c>
      <c r="D93">
        <v>592</v>
      </c>
      <c r="E93">
        <v>600</v>
      </c>
      <c r="F93">
        <v>6.6966666666666601</v>
      </c>
      <c r="G93">
        <v>6.7391630043498401</v>
      </c>
      <c r="H93">
        <v>0.20814713355787601</v>
      </c>
      <c r="I93">
        <v>-0.20416489507583199</v>
      </c>
      <c r="J93">
        <v>-0.63</v>
      </c>
      <c r="L93">
        <v>6.9473101379077162</v>
      </c>
      <c r="M93">
        <v>6.5310158707919639</v>
      </c>
      <c r="N93">
        <v>7.1554572714655924</v>
      </c>
      <c r="O93">
        <v>6.3228687372340877</v>
      </c>
    </row>
    <row r="94" spans="1:15" x14ac:dyDescent="0.2">
      <c r="A94" s="14">
        <v>43795</v>
      </c>
      <c r="B94">
        <v>4005</v>
      </c>
      <c r="C94">
        <v>4012</v>
      </c>
      <c r="D94">
        <v>599</v>
      </c>
      <c r="E94">
        <v>592</v>
      </c>
      <c r="F94">
        <v>6.7770270270270201</v>
      </c>
      <c r="G94">
        <v>6.7482510436970298</v>
      </c>
      <c r="H94">
        <v>0.22060066729147201</v>
      </c>
      <c r="I94">
        <v>0.13044377282851899</v>
      </c>
      <c r="J94">
        <v>0.42</v>
      </c>
      <c r="L94">
        <v>6.9688517109885018</v>
      </c>
      <c r="M94">
        <v>6.5276503764055578</v>
      </c>
      <c r="N94">
        <v>7.1894523782799737</v>
      </c>
      <c r="O94">
        <v>6.3070497091140858</v>
      </c>
    </row>
    <row r="95" spans="1:15" x14ac:dyDescent="0.2">
      <c r="A95" s="14">
        <v>43794</v>
      </c>
      <c r="B95">
        <v>4000</v>
      </c>
      <c r="C95">
        <v>4002</v>
      </c>
      <c r="D95">
        <v>602</v>
      </c>
      <c r="E95">
        <v>601</v>
      </c>
      <c r="F95">
        <v>6.6589018302828604</v>
      </c>
      <c r="G95">
        <v>6.7581627921802099</v>
      </c>
      <c r="H95">
        <v>0.23770792817915601</v>
      </c>
      <c r="I95">
        <v>-0.41757531041431001</v>
      </c>
      <c r="J95">
        <v>-1.49</v>
      </c>
      <c r="L95">
        <v>6.995870720359366</v>
      </c>
      <c r="M95">
        <v>6.5204548640010538</v>
      </c>
      <c r="N95">
        <v>7.2335786485385221</v>
      </c>
      <c r="O95">
        <v>6.2827469358218977</v>
      </c>
    </row>
    <row r="96" spans="1:15" x14ac:dyDescent="0.2">
      <c r="A96" s="14">
        <v>43791</v>
      </c>
      <c r="B96">
        <v>3957</v>
      </c>
      <c r="C96">
        <v>3963</v>
      </c>
      <c r="D96">
        <v>594</v>
      </c>
      <c r="E96">
        <v>592</v>
      </c>
      <c r="F96">
        <v>6.6942567567567499</v>
      </c>
      <c r="G96">
        <v>6.7681233090305701</v>
      </c>
      <c r="H96">
        <v>0.24873551907727701</v>
      </c>
      <c r="I96">
        <v>-0.29696825185173498</v>
      </c>
      <c r="J96">
        <v>-1.1000000000000001</v>
      </c>
      <c r="L96">
        <v>7.0168588281078472</v>
      </c>
      <c r="M96">
        <v>6.519387789953293</v>
      </c>
      <c r="N96">
        <v>7.2655943471851243</v>
      </c>
      <c r="O96">
        <v>6.270652270876016</v>
      </c>
    </row>
    <row r="97" spans="1:15" x14ac:dyDescent="0.2">
      <c r="A97" s="14">
        <v>43790</v>
      </c>
      <c r="B97">
        <v>3963</v>
      </c>
      <c r="C97">
        <v>3969</v>
      </c>
      <c r="D97">
        <v>592</v>
      </c>
      <c r="E97">
        <v>596</v>
      </c>
      <c r="F97">
        <v>6.6593959731543597</v>
      </c>
      <c r="G97">
        <v>6.7753311987384599</v>
      </c>
      <c r="H97">
        <v>0.25426184614664599</v>
      </c>
      <c r="I97">
        <v>-0.45596784315501399</v>
      </c>
      <c r="J97">
        <v>-1.74</v>
      </c>
      <c r="L97">
        <v>7.0295930448851056</v>
      </c>
      <c r="M97">
        <v>6.5210693525918142</v>
      </c>
      <c r="N97">
        <v>7.2838548910317522</v>
      </c>
      <c r="O97">
        <v>6.2668075064451676</v>
      </c>
    </row>
    <row r="98" spans="1:15" x14ac:dyDescent="0.2">
      <c r="A98" s="14">
        <v>43789</v>
      </c>
      <c r="B98">
        <v>3999</v>
      </c>
      <c r="C98">
        <v>3967</v>
      </c>
      <c r="D98">
        <v>598</v>
      </c>
      <c r="E98">
        <v>592</v>
      </c>
      <c r="F98">
        <v>6.7010135135135096</v>
      </c>
      <c r="G98">
        <v>6.7823128373353896</v>
      </c>
      <c r="H98">
        <v>0.25814192462559099</v>
      </c>
      <c r="I98">
        <v>-0.31494041093789399</v>
      </c>
      <c r="J98">
        <v>-1.21</v>
      </c>
      <c r="L98">
        <v>7.040454761960981</v>
      </c>
      <c r="M98">
        <v>6.5241709127097982</v>
      </c>
      <c r="N98">
        <v>7.2985966865865715</v>
      </c>
      <c r="O98">
        <v>6.2660289880842077</v>
      </c>
    </row>
    <row r="99" spans="1:15" x14ac:dyDescent="0.2">
      <c r="A99" s="14">
        <v>43788</v>
      </c>
      <c r="B99">
        <v>4009</v>
      </c>
      <c r="C99">
        <v>4015</v>
      </c>
      <c r="D99">
        <v>604</v>
      </c>
      <c r="E99">
        <v>600</v>
      </c>
      <c r="F99">
        <v>6.6916666666666602</v>
      </c>
      <c r="G99">
        <v>6.7882324093237401</v>
      </c>
      <c r="H99">
        <v>0.26128106983923299</v>
      </c>
      <c r="I99">
        <v>-0.369585683021321</v>
      </c>
      <c r="J99">
        <v>-1.44</v>
      </c>
      <c r="L99">
        <v>7.0495134791629734</v>
      </c>
      <c r="M99">
        <v>6.5269513394845067</v>
      </c>
      <c r="N99">
        <v>7.3107945490022059</v>
      </c>
      <c r="O99">
        <v>6.2656702696452742</v>
      </c>
    </row>
    <row r="100" spans="1:15" x14ac:dyDescent="0.2">
      <c r="A100" s="14">
        <v>43787</v>
      </c>
      <c r="B100">
        <v>3986</v>
      </c>
      <c r="C100">
        <v>3992</v>
      </c>
      <c r="D100">
        <v>609</v>
      </c>
      <c r="E100">
        <v>608</v>
      </c>
      <c r="F100">
        <v>6.5657894736842097</v>
      </c>
      <c r="G100">
        <v>6.7934013310129497</v>
      </c>
      <c r="H100">
        <v>0.26314754328852902</v>
      </c>
      <c r="I100">
        <v>-0.86495908145029099</v>
      </c>
      <c r="J100">
        <v>-3.47</v>
      </c>
      <c r="L100">
        <v>7.0565488743014786</v>
      </c>
      <c r="M100">
        <v>6.5302537877244209</v>
      </c>
      <c r="N100">
        <v>7.3196964175900074</v>
      </c>
      <c r="O100">
        <v>6.267106244435892</v>
      </c>
    </row>
    <row r="101" spans="1:15" x14ac:dyDescent="0.2">
      <c r="A101" s="14">
        <v>43784</v>
      </c>
      <c r="B101">
        <v>3934</v>
      </c>
      <c r="C101">
        <v>3987</v>
      </c>
      <c r="D101">
        <v>597</v>
      </c>
      <c r="E101">
        <v>609</v>
      </c>
      <c r="F101">
        <v>6.5467980295566504</v>
      </c>
      <c r="G101">
        <v>6.7997036252099798</v>
      </c>
      <c r="H101">
        <v>0.26328098158118102</v>
      </c>
      <c r="I101">
        <v>-0.96059196579437001</v>
      </c>
      <c r="J101">
        <v>-3.86</v>
      </c>
      <c r="L101">
        <v>7.0629846067911606</v>
      </c>
      <c r="M101">
        <v>6.5364226436287991</v>
      </c>
      <c r="N101">
        <v>7.3262655883723422</v>
      </c>
      <c r="O101">
        <v>6.2731416620476175</v>
      </c>
    </row>
    <row r="102" spans="1:15" x14ac:dyDescent="0.2">
      <c r="A102" s="14">
        <v>43783</v>
      </c>
      <c r="B102">
        <v>3991</v>
      </c>
      <c r="C102">
        <v>3976</v>
      </c>
      <c r="D102">
        <v>603</v>
      </c>
      <c r="E102">
        <v>597</v>
      </c>
      <c r="F102">
        <v>6.6599664991624703</v>
      </c>
      <c r="G102">
        <v>6.8066531808943296</v>
      </c>
      <c r="H102">
        <v>0.26339255914722498</v>
      </c>
      <c r="I102">
        <v>-0.55691277766833702</v>
      </c>
      <c r="J102">
        <v>-2.2000000000000002</v>
      </c>
      <c r="L102">
        <v>7.0700457400415546</v>
      </c>
      <c r="M102">
        <v>6.5432606217471045</v>
      </c>
      <c r="N102">
        <v>7.3334382991887797</v>
      </c>
      <c r="O102">
        <v>6.2798680625998795</v>
      </c>
    </row>
    <row r="103" spans="1:15" x14ac:dyDescent="0.2">
      <c r="A103" s="14">
        <v>43782</v>
      </c>
      <c r="B103">
        <v>4027</v>
      </c>
      <c r="C103">
        <v>4024</v>
      </c>
      <c r="D103">
        <v>608</v>
      </c>
      <c r="E103">
        <v>607</v>
      </c>
      <c r="F103">
        <v>6.62932454695222</v>
      </c>
      <c r="G103">
        <v>6.8115776812962201</v>
      </c>
      <c r="H103">
        <v>0.264055818112857</v>
      </c>
      <c r="I103">
        <v>-0.69020684962184997</v>
      </c>
      <c r="J103">
        <v>-2.75</v>
      </c>
      <c r="L103">
        <v>7.0756334994090775</v>
      </c>
      <c r="M103">
        <v>6.5475218631833627</v>
      </c>
      <c r="N103">
        <v>7.339689317521934</v>
      </c>
      <c r="O103">
        <v>6.2834660450705062</v>
      </c>
    </row>
    <row r="104" spans="1:15" x14ac:dyDescent="0.2">
      <c r="A104" s="14">
        <v>43781</v>
      </c>
      <c r="B104">
        <v>4010</v>
      </c>
      <c r="C104">
        <v>4037</v>
      </c>
      <c r="D104">
        <v>604</v>
      </c>
      <c r="E104">
        <v>612</v>
      </c>
      <c r="F104">
        <v>6.5964052287581696</v>
      </c>
      <c r="G104">
        <v>6.8168119914730996</v>
      </c>
      <c r="H104">
        <v>0.26428202442008902</v>
      </c>
      <c r="I104">
        <v>-0.83398317838140901</v>
      </c>
      <c r="J104">
        <v>-3.34</v>
      </c>
      <c r="L104">
        <v>7.0810940158931883</v>
      </c>
      <c r="M104">
        <v>6.5525299670530108</v>
      </c>
      <c r="N104">
        <v>7.345376040313278</v>
      </c>
      <c r="O104">
        <v>6.2882479426329212</v>
      </c>
    </row>
    <row r="105" spans="1:15" x14ac:dyDescent="0.2">
      <c r="A105" s="14">
        <v>43780</v>
      </c>
      <c r="B105">
        <v>4033</v>
      </c>
      <c r="C105">
        <v>4018</v>
      </c>
      <c r="D105">
        <v>599</v>
      </c>
      <c r="E105">
        <v>605</v>
      </c>
      <c r="F105">
        <v>6.6413223140495798</v>
      </c>
      <c r="G105">
        <v>6.82187867553733</v>
      </c>
      <c r="H105">
        <v>0.26364976926802902</v>
      </c>
      <c r="I105">
        <v>-0.68483413427225504</v>
      </c>
      <c r="J105">
        <v>-2.72</v>
      </c>
      <c r="L105">
        <v>7.0855284448053588</v>
      </c>
      <c r="M105">
        <v>6.5582289062693011</v>
      </c>
      <c r="N105">
        <v>7.3491782140733877</v>
      </c>
      <c r="O105">
        <v>6.2945791370012723</v>
      </c>
    </row>
    <row r="106" spans="1:15" x14ac:dyDescent="0.2">
      <c r="A106" s="14">
        <v>43777</v>
      </c>
      <c r="B106">
        <v>4025</v>
      </c>
      <c r="C106">
        <v>4015</v>
      </c>
      <c r="D106">
        <v>599</v>
      </c>
      <c r="E106">
        <v>594</v>
      </c>
      <c r="F106">
        <v>6.7592592592592498</v>
      </c>
      <c r="G106">
        <v>6.82564838645549</v>
      </c>
      <c r="H106">
        <v>0.26306178660283902</v>
      </c>
      <c r="I106">
        <v>-0.252370851933991</v>
      </c>
      <c r="J106">
        <v>-0.98</v>
      </c>
      <c r="L106">
        <v>7.0887101730583293</v>
      </c>
      <c r="M106">
        <v>6.5625865998526507</v>
      </c>
      <c r="N106">
        <v>7.3517719596611677</v>
      </c>
      <c r="O106">
        <v>6.2995248132498123</v>
      </c>
    </row>
    <row r="107" spans="1:15" x14ac:dyDescent="0.2">
      <c r="A107" s="14">
        <v>43776</v>
      </c>
      <c r="B107">
        <v>3940</v>
      </c>
      <c r="C107">
        <v>3960</v>
      </c>
      <c r="D107">
        <v>590</v>
      </c>
      <c r="E107">
        <v>591</v>
      </c>
      <c r="F107">
        <v>6.7005076142131896</v>
      </c>
      <c r="G107">
        <v>6.8274253546805497</v>
      </c>
      <c r="H107">
        <v>0.26305745460076901</v>
      </c>
      <c r="I107">
        <v>-0.482471559910637</v>
      </c>
      <c r="J107">
        <v>-1.89</v>
      </c>
      <c r="L107">
        <v>7.090482809281319</v>
      </c>
      <c r="M107">
        <v>6.5643679000797803</v>
      </c>
      <c r="N107">
        <v>7.3535402638820875</v>
      </c>
      <c r="O107">
        <v>6.3013104454790119</v>
      </c>
    </row>
    <row r="108" spans="1:15" x14ac:dyDescent="0.2">
      <c r="A108" s="14">
        <v>43775</v>
      </c>
      <c r="B108">
        <v>3988</v>
      </c>
      <c r="C108">
        <v>3957</v>
      </c>
      <c r="D108">
        <v>585</v>
      </c>
      <c r="E108">
        <v>589</v>
      </c>
      <c r="F108">
        <v>6.7181663837011802</v>
      </c>
      <c r="G108">
        <v>6.82799737969549</v>
      </c>
      <c r="H108">
        <v>0.26282739185627502</v>
      </c>
      <c r="I108">
        <v>-0.41788260812011102</v>
      </c>
      <c r="J108">
        <v>-1.63</v>
      </c>
      <c r="L108">
        <v>7.0908247715517652</v>
      </c>
      <c r="M108">
        <v>6.5651699878392149</v>
      </c>
      <c r="N108">
        <v>7.3536521634080403</v>
      </c>
      <c r="O108">
        <v>6.3023425959829398</v>
      </c>
    </row>
    <row r="109" spans="1:15" x14ac:dyDescent="0.2">
      <c r="A109" s="14">
        <v>43774</v>
      </c>
      <c r="B109">
        <v>3919</v>
      </c>
      <c r="C109">
        <v>3939</v>
      </c>
      <c r="D109">
        <v>575</v>
      </c>
      <c r="E109">
        <v>581</v>
      </c>
      <c r="F109">
        <v>6.7796901893287398</v>
      </c>
      <c r="G109">
        <v>6.8275593570503403</v>
      </c>
      <c r="H109">
        <v>0.26303736000942901</v>
      </c>
      <c r="I109">
        <v>-0.18198619283543099</v>
      </c>
      <c r="J109">
        <v>-0.71</v>
      </c>
      <c r="L109">
        <v>7.0905967170597695</v>
      </c>
      <c r="M109">
        <v>6.5645219970409112</v>
      </c>
      <c r="N109">
        <v>7.3536340770691986</v>
      </c>
      <c r="O109">
        <v>6.3014846370314821</v>
      </c>
    </row>
    <row r="110" spans="1:15" x14ac:dyDescent="0.2">
      <c r="A110" s="14">
        <v>43770</v>
      </c>
      <c r="B110">
        <v>3820</v>
      </c>
      <c r="C110">
        <v>3861</v>
      </c>
      <c r="D110">
        <v>567</v>
      </c>
      <c r="E110">
        <v>573</v>
      </c>
      <c r="F110">
        <v>6.7382198952879504</v>
      </c>
      <c r="G110">
        <v>6.8269880492628001</v>
      </c>
      <c r="H110">
        <v>0.26318719928760698</v>
      </c>
      <c r="I110">
        <v>-0.33728142635781</v>
      </c>
      <c r="J110">
        <v>-1.32</v>
      </c>
      <c r="L110">
        <v>7.0901752485504073</v>
      </c>
      <c r="M110">
        <v>6.563800849975193</v>
      </c>
      <c r="N110">
        <v>7.3533624478380144</v>
      </c>
      <c r="O110">
        <v>6.3006136506875858</v>
      </c>
    </row>
    <row r="111" spans="1:15" x14ac:dyDescent="0.2">
      <c r="A111" s="14">
        <v>43769</v>
      </c>
      <c r="B111">
        <v>3875</v>
      </c>
      <c r="C111">
        <v>3880</v>
      </c>
      <c r="D111">
        <v>570</v>
      </c>
      <c r="E111">
        <v>577</v>
      </c>
      <c r="F111">
        <v>6.72443674176776</v>
      </c>
      <c r="G111">
        <v>6.8262201609556401</v>
      </c>
      <c r="H111">
        <v>0.26352886787843999</v>
      </c>
      <c r="I111">
        <v>-0.38623252172445199</v>
      </c>
      <c r="J111">
        <v>-1.51</v>
      </c>
      <c r="L111">
        <v>7.0897490288340803</v>
      </c>
      <c r="M111">
        <v>6.5626912930771999</v>
      </c>
      <c r="N111">
        <v>7.3532778967125196</v>
      </c>
      <c r="O111">
        <v>6.2991624251987606</v>
      </c>
    </row>
    <row r="112" spans="1:15" x14ac:dyDescent="0.2">
      <c r="A112" s="14">
        <v>43768</v>
      </c>
      <c r="B112">
        <v>3894</v>
      </c>
      <c r="C112">
        <v>3910</v>
      </c>
      <c r="D112">
        <v>579</v>
      </c>
      <c r="E112">
        <v>580</v>
      </c>
      <c r="F112">
        <v>6.7413793103448203</v>
      </c>
      <c r="G112">
        <v>6.8271568746052296</v>
      </c>
      <c r="H112">
        <v>0.26329016383321402</v>
      </c>
      <c r="I112">
        <v>-0.32579099428393099</v>
      </c>
      <c r="J112">
        <v>-1.27</v>
      </c>
      <c r="L112">
        <v>7.0904470384384437</v>
      </c>
      <c r="M112">
        <v>6.5638667107720154</v>
      </c>
      <c r="N112">
        <v>7.3537372022716578</v>
      </c>
      <c r="O112">
        <v>6.3005765469388013</v>
      </c>
    </row>
    <row r="113" spans="1:15" x14ac:dyDescent="0.2">
      <c r="A113" s="14">
        <v>43767</v>
      </c>
      <c r="B113">
        <v>3883</v>
      </c>
      <c r="C113">
        <v>3921</v>
      </c>
      <c r="D113">
        <v>589</v>
      </c>
      <c r="E113">
        <v>585</v>
      </c>
      <c r="F113">
        <v>6.7025641025641001</v>
      </c>
      <c r="G113">
        <v>6.8270199132089404</v>
      </c>
      <c r="H113">
        <v>0.26333741649192699</v>
      </c>
      <c r="I113">
        <v>-0.47260967432123901</v>
      </c>
      <c r="J113">
        <v>-1.86</v>
      </c>
      <c r="L113">
        <v>7.0903573297008675</v>
      </c>
      <c r="M113">
        <v>6.5636824967170133</v>
      </c>
      <c r="N113">
        <v>7.3536947461927946</v>
      </c>
      <c r="O113">
        <v>6.3003450802250862</v>
      </c>
    </row>
    <row r="114" spans="1:15" x14ac:dyDescent="0.2">
      <c r="A114" s="14">
        <v>43766</v>
      </c>
      <c r="B114">
        <v>3850</v>
      </c>
      <c r="C114">
        <v>3850</v>
      </c>
      <c r="D114">
        <v>585</v>
      </c>
      <c r="E114">
        <v>582</v>
      </c>
      <c r="F114">
        <v>6.6151202749140801</v>
      </c>
      <c r="G114">
        <v>6.8273196422792504</v>
      </c>
      <c r="H114">
        <v>0.26320835254975899</v>
      </c>
      <c r="I114">
        <v>-0.80620301487222301</v>
      </c>
      <c r="J114">
        <v>-3.21</v>
      </c>
      <c r="L114">
        <v>7.0905279948290092</v>
      </c>
      <c r="M114">
        <v>6.5641112897294915</v>
      </c>
      <c r="N114">
        <v>7.353736347378768</v>
      </c>
      <c r="O114">
        <v>6.3009029371797327</v>
      </c>
    </row>
    <row r="115" spans="1:15" x14ac:dyDescent="0.2">
      <c r="A115" s="14">
        <v>43763</v>
      </c>
      <c r="B115">
        <v>3835</v>
      </c>
      <c r="C115">
        <v>3837</v>
      </c>
      <c r="D115">
        <v>578</v>
      </c>
      <c r="E115">
        <v>585</v>
      </c>
      <c r="F115">
        <v>6.5589743589743499</v>
      </c>
      <c r="G115">
        <v>6.8286984581941503</v>
      </c>
      <c r="H115">
        <v>0.26236263641849</v>
      </c>
      <c r="I115">
        <v>-1.0280583504640699</v>
      </c>
      <c r="J115">
        <v>-4.1100000000000003</v>
      </c>
      <c r="L115">
        <v>7.0910610946126402</v>
      </c>
      <c r="M115">
        <v>6.5663358217756604</v>
      </c>
      <c r="N115">
        <v>7.3534237310311301</v>
      </c>
      <c r="O115">
        <v>6.3039731853571705</v>
      </c>
    </row>
    <row r="116" spans="1:15" x14ac:dyDescent="0.2">
      <c r="A116" s="14">
        <v>43762</v>
      </c>
      <c r="B116">
        <v>3808</v>
      </c>
      <c r="C116">
        <v>3836</v>
      </c>
      <c r="D116">
        <v>580</v>
      </c>
      <c r="E116">
        <v>585</v>
      </c>
      <c r="F116">
        <v>6.55726495726495</v>
      </c>
      <c r="G116">
        <v>6.8307093362050297</v>
      </c>
      <c r="H116">
        <v>0.26086129861659002</v>
      </c>
      <c r="I116">
        <v>-1.04823666979432</v>
      </c>
      <c r="J116">
        <v>-4.17</v>
      </c>
      <c r="L116">
        <v>7.0915706348216201</v>
      </c>
      <c r="M116">
        <v>6.5698480375884394</v>
      </c>
      <c r="N116">
        <v>7.3524319334382096</v>
      </c>
      <c r="O116">
        <v>6.3089867389718499</v>
      </c>
    </row>
    <row r="117" spans="1:15" x14ac:dyDescent="0.2">
      <c r="A117" s="14">
        <v>43761</v>
      </c>
      <c r="B117">
        <v>3736</v>
      </c>
      <c r="C117">
        <v>3781</v>
      </c>
      <c r="D117">
        <v>570</v>
      </c>
      <c r="E117">
        <v>573</v>
      </c>
      <c r="F117">
        <v>6.5986038394415303</v>
      </c>
      <c r="G117">
        <v>6.8332027111428504</v>
      </c>
      <c r="H117">
        <v>0.25912365844943702</v>
      </c>
      <c r="I117">
        <v>-0.905354891580055</v>
      </c>
      <c r="J117">
        <v>-3.56</v>
      </c>
      <c r="L117">
        <v>7.0923263695922873</v>
      </c>
      <c r="M117">
        <v>6.5740790526934134</v>
      </c>
      <c r="N117">
        <v>7.3514500280417243</v>
      </c>
      <c r="O117">
        <v>6.3149553942439764</v>
      </c>
    </row>
    <row r="118" spans="1:15" x14ac:dyDescent="0.2">
      <c r="A118" s="14">
        <v>43759</v>
      </c>
      <c r="B118">
        <v>3750</v>
      </c>
      <c r="C118">
        <v>3759</v>
      </c>
      <c r="D118">
        <v>574</v>
      </c>
      <c r="E118">
        <v>567</v>
      </c>
      <c r="F118">
        <v>6.6296296296296298</v>
      </c>
      <c r="G118">
        <v>6.8365889997963603</v>
      </c>
      <c r="H118">
        <v>0.25769126049597701</v>
      </c>
      <c r="I118">
        <v>-0.80312917779360604</v>
      </c>
      <c r="J118">
        <v>-3.12</v>
      </c>
      <c r="L118">
        <v>7.0942802602923374</v>
      </c>
      <c r="M118">
        <v>6.5788977393003831</v>
      </c>
      <c r="N118">
        <v>7.3519715207883145</v>
      </c>
      <c r="O118">
        <v>6.321206478804406</v>
      </c>
    </row>
    <row r="119" spans="1:15" x14ac:dyDescent="0.2">
      <c r="A119" s="14">
        <v>43756</v>
      </c>
      <c r="B119">
        <v>3753</v>
      </c>
      <c r="C119">
        <v>3742</v>
      </c>
      <c r="D119">
        <v>572</v>
      </c>
      <c r="E119">
        <v>567</v>
      </c>
      <c r="F119">
        <v>6.5996472663139301</v>
      </c>
      <c r="G119">
        <v>6.8403522114492601</v>
      </c>
      <c r="H119">
        <v>0.25670039402564898</v>
      </c>
      <c r="I119">
        <v>-0.93768825735139705</v>
      </c>
      <c r="J119">
        <v>-3.65</v>
      </c>
      <c r="L119">
        <v>7.097052605474909</v>
      </c>
      <c r="M119">
        <v>6.5836518174236112</v>
      </c>
      <c r="N119">
        <v>7.3537529995005579</v>
      </c>
      <c r="O119">
        <v>6.3269514233979622</v>
      </c>
    </row>
    <row r="120" spans="1:15" x14ac:dyDescent="0.2">
      <c r="A120" s="14">
        <v>43755</v>
      </c>
      <c r="B120">
        <v>3759</v>
      </c>
      <c r="C120">
        <v>3742</v>
      </c>
      <c r="D120">
        <v>577</v>
      </c>
      <c r="E120">
        <v>569</v>
      </c>
      <c r="F120">
        <v>6.5764499121265301</v>
      </c>
      <c r="G120">
        <v>6.8456412282905603</v>
      </c>
      <c r="H120">
        <v>0.25577130607758503</v>
      </c>
      <c r="I120">
        <v>-1.05246878663695</v>
      </c>
      <c r="J120">
        <v>-4.09</v>
      </c>
      <c r="L120">
        <v>7.1014125343681451</v>
      </c>
      <c r="M120">
        <v>6.5898699222129755</v>
      </c>
      <c r="N120">
        <v>7.3571838404457299</v>
      </c>
      <c r="O120">
        <v>6.3340986161353907</v>
      </c>
    </row>
    <row r="121" spans="1:15" x14ac:dyDescent="0.2">
      <c r="A121" s="14">
        <v>43754</v>
      </c>
      <c r="B121">
        <v>3780</v>
      </c>
      <c r="C121">
        <v>3761</v>
      </c>
      <c r="D121">
        <v>579</v>
      </c>
      <c r="E121">
        <v>575</v>
      </c>
      <c r="F121">
        <v>6.54086956521739</v>
      </c>
      <c r="G121">
        <v>6.8500060461591197</v>
      </c>
      <c r="H121">
        <v>0.25392683960311901</v>
      </c>
      <c r="I121">
        <v>-1.21742341780375</v>
      </c>
      <c r="J121">
        <v>-4.7300000000000004</v>
      </c>
      <c r="L121">
        <v>7.103932885762239</v>
      </c>
      <c r="M121">
        <v>6.5960792065560003</v>
      </c>
      <c r="N121">
        <v>7.3578597253653575</v>
      </c>
      <c r="O121">
        <v>6.3421523669528819</v>
      </c>
    </row>
    <row r="122" spans="1:15" x14ac:dyDescent="0.2">
      <c r="A122" s="14">
        <v>43753</v>
      </c>
      <c r="B122">
        <v>3720</v>
      </c>
      <c r="C122">
        <v>3721</v>
      </c>
      <c r="D122">
        <v>564</v>
      </c>
      <c r="E122">
        <v>568</v>
      </c>
      <c r="F122">
        <v>6.5510563380281601</v>
      </c>
      <c r="G122">
        <v>6.8555598840549896</v>
      </c>
      <c r="H122">
        <v>0.25164973793503898</v>
      </c>
      <c r="I122">
        <v>-1.2100292594202</v>
      </c>
      <c r="J122">
        <v>-4.6500000000000004</v>
      </c>
      <c r="L122">
        <v>7.1072096219900285</v>
      </c>
      <c r="M122">
        <v>6.6039101461199508</v>
      </c>
      <c r="N122">
        <v>7.3588593599250673</v>
      </c>
      <c r="O122">
        <v>6.3522604081849119</v>
      </c>
    </row>
    <row r="123" spans="1:15" x14ac:dyDescent="0.2">
      <c r="A123" s="14">
        <v>43749</v>
      </c>
      <c r="B123">
        <v>3657</v>
      </c>
      <c r="C123">
        <v>3651</v>
      </c>
      <c r="D123">
        <v>555</v>
      </c>
      <c r="E123">
        <v>558</v>
      </c>
      <c r="F123">
        <v>6.5430107526881702</v>
      </c>
      <c r="G123">
        <v>6.8603426074055296</v>
      </c>
      <c r="H123">
        <v>0.24921393805102701</v>
      </c>
      <c r="I123">
        <v>-1.2733310873342201</v>
      </c>
      <c r="J123">
        <v>-4.8499999999999996</v>
      </c>
      <c r="L123">
        <v>7.1095565454565568</v>
      </c>
      <c r="M123">
        <v>6.6111286693545024</v>
      </c>
      <c r="N123">
        <v>7.358770483507584</v>
      </c>
      <c r="O123">
        <v>6.3619147313034752</v>
      </c>
    </row>
    <row r="124" spans="1:15" x14ac:dyDescent="0.2">
      <c r="A124" s="14">
        <v>43748</v>
      </c>
      <c r="B124">
        <v>3580</v>
      </c>
      <c r="C124">
        <v>3615</v>
      </c>
      <c r="D124">
        <v>554</v>
      </c>
      <c r="E124">
        <v>549</v>
      </c>
      <c r="F124">
        <v>6.5846994535519103</v>
      </c>
      <c r="G124">
        <v>6.8643957245099401</v>
      </c>
      <c r="H124">
        <v>0.246476925277064</v>
      </c>
      <c r="I124">
        <v>-1.1347766962105099</v>
      </c>
      <c r="J124">
        <v>-4.25</v>
      </c>
      <c r="L124">
        <v>7.1108726497870043</v>
      </c>
      <c r="M124">
        <v>6.6179187992328758</v>
      </c>
      <c r="N124">
        <v>7.3573495750640685</v>
      </c>
      <c r="O124">
        <v>6.3714418739558116</v>
      </c>
    </row>
    <row r="125" spans="1:15" x14ac:dyDescent="0.2">
      <c r="A125" s="14">
        <v>43747</v>
      </c>
      <c r="B125">
        <v>3586</v>
      </c>
      <c r="C125">
        <v>3614</v>
      </c>
      <c r="D125">
        <v>555</v>
      </c>
      <c r="E125">
        <v>558</v>
      </c>
      <c r="F125">
        <v>6.4767025089605701</v>
      </c>
      <c r="G125">
        <v>6.8677715593611897</v>
      </c>
      <c r="H125">
        <v>0.24434766453821899</v>
      </c>
      <c r="I125">
        <v>-1.60046158468377</v>
      </c>
      <c r="J125">
        <v>-6.04</v>
      </c>
      <c r="L125">
        <v>7.1121192238994091</v>
      </c>
      <c r="M125">
        <v>6.6234238948229702</v>
      </c>
      <c r="N125">
        <v>7.3564668884376276</v>
      </c>
      <c r="O125">
        <v>6.3790762302847517</v>
      </c>
    </row>
    <row r="126" spans="1:15" x14ac:dyDescent="0.2">
      <c r="A126" s="14">
        <v>43746</v>
      </c>
      <c r="B126">
        <v>3636</v>
      </c>
      <c r="C126">
        <v>3628</v>
      </c>
      <c r="D126">
        <v>566</v>
      </c>
      <c r="E126">
        <v>565</v>
      </c>
      <c r="F126">
        <v>6.4212389380530901</v>
      </c>
      <c r="G126">
        <v>6.8717805767761204</v>
      </c>
      <c r="H126">
        <v>0.24033210402513</v>
      </c>
      <c r="I126">
        <v>-1.8746627320165099</v>
      </c>
      <c r="J126">
        <v>-7.02</v>
      </c>
      <c r="L126">
        <v>7.1121126808012507</v>
      </c>
      <c r="M126">
        <v>6.6314484727509901</v>
      </c>
      <c r="N126">
        <v>7.3524447848263801</v>
      </c>
      <c r="O126">
        <v>6.3911163687258608</v>
      </c>
    </row>
    <row r="127" spans="1:15" x14ac:dyDescent="0.2">
      <c r="A127" s="14">
        <v>43745</v>
      </c>
      <c r="B127">
        <v>3645</v>
      </c>
      <c r="C127">
        <v>3617</v>
      </c>
      <c r="D127">
        <v>565</v>
      </c>
      <c r="E127">
        <v>560</v>
      </c>
      <c r="F127">
        <v>6.4589285714285696</v>
      </c>
      <c r="G127">
        <v>6.8763182687527298</v>
      </c>
      <c r="H127">
        <v>0.23493486300236699</v>
      </c>
      <c r="I127">
        <v>-1.7766188125087199</v>
      </c>
      <c r="J127">
        <v>-6.46</v>
      </c>
      <c r="L127">
        <v>7.1112531317550971</v>
      </c>
      <c r="M127">
        <v>6.6413834057503625</v>
      </c>
      <c r="N127">
        <v>7.3461879947574635</v>
      </c>
      <c r="O127">
        <v>6.406448542747996</v>
      </c>
    </row>
    <row r="128" spans="1:15" x14ac:dyDescent="0.2">
      <c r="A128" s="14">
        <v>43742</v>
      </c>
      <c r="B128">
        <v>3640</v>
      </c>
      <c r="C128">
        <v>3647</v>
      </c>
      <c r="D128">
        <v>558</v>
      </c>
      <c r="E128">
        <v>564</v>
      </c>
      <c r="F128">
        <v>6.4663120567375802</v>
      </c>
      <c r="G128">
        <v>6.8800677993893604</v>
      </c>
      <c r="H128">
        <v>0.23044462124014101</v>
      </c>
      <c r="I128">
        <v>-1.7954671296953699</v>
      </c>
      <c r="J128">
        <v>-6.4</v>
      </c>
      <c r="L128">
        <v>7.1105124206295018</v>
      </c>
      <c r="M128">
        <v>6.649623178149219</v>
      </c>
      <c r="N128">
        <v>7.3409570418696424</v>
      </c>
      <c r="O128">
        <v>6.4191785569090785</v>
      </c>
    </row>
    <row r="129" spans="1:15" x14ac:dyDescent="0.2">
      <c r="A129" s="14">
        <v>43741</v>
      </c>
      <c r="B129">
        <v>3630</v>
      </c>
      <c r="C129">
        <v>3668</v>
      </c>
      <c r="D129">
        <v>571</v>
      </c>
      <c r="E129">
        <v>566</v>
      </c>
      <c r="F129">
        <v>6.4805653710247304</v>
      </c>
      <c r="G129">
        <v>6.8830391744528701</v>
      </c>
      <c r="H129">
        <v>0.22649332800139699</v>
      </c>
      <c r="I129">
        <v>-1.7769786288170699</v>
      </c>
      <c r="J129">
        <v>-6.21</v>
      </c>
      <c r="L129">
        <v>7.1095325024542673</v>
      </c>
      <c r="M129">
        <v>6.6565458464514728</v>
      </c>
      <c r="N129">
        <v>7.3360258304556645</v>
      </c>
      <c r="O129">
        <v>6.4300525184500756</v>
      </c>
    </row>
    <row r="130" spans="1:15" x14ac:dyDescent="0.2">
      <c r="A130" s="14">
        <v>43740</v>
      </c>
      <c r="B130">
        <v>3670</v>
      </c>
      <c r="C130">
        <v>3706</v>
      </c>
      <c r="D130">
        <v>576</v>
      </c>
      <c r="E130">
        <v>584</v>
      </c>
      <c r="F130">
        <v>6.3458904109588996</v>
      </c>
      <c r="G130">
        <v>6.8849591215526598</v>
      </c>
      <c r="H130">
        <v>0.22366615607634199</v>
      </c>
      <c r="I130">
        <v>-2.4101487683713798</v>
      </c>
      <c r="J130">
        <v>-8.49</v>
      </c>
      <c r="L130">
        <v>7.1086252776290015</v>
      </c>
      <c r="M130">
        <v>6.661292965476318</v>
      </c>
      <c r="N130">
        <v>7.3322914337053433</v>
      </c>
      <c r="O130">
        <v>6.4376268093999762</v>
      </c>
    </row>
    <row r="131" spans="1:15" x14ac:dyDescent="0.2">
      <c r="A131" s="14">
        <v>43739</v>
      </c>
      <c r="B131">
        <v>3718</v>
      </c>
      <c r="C131">
        <v>3724</v>
      </c>
      <c r="D131">
        <v>564</v>
      </c>
      <c r="E131">
        <v>583</v>
      </c>
      <c r="F131">
        <v>6.3876500857632896</v>
      </c>
      <c r="G131">
        <v>6.8888683761670997</v>
      </c>
      <c r="H131">
        <v>0.21666269588137499</v>
      </c>
      <c r="I131">
        <v>-2.3133575826926598</v>
      </c>
      <c r="J131">
        <v>-7.85</v>
      </c>
      <c r="L131">
        <v>7.1055310720484748</v>
      </c>
      <c r="M131">
        <v>6.6722056802857246</v>
      </c>
      <c r="N131">
        <v>7.3221937679298499</v>
      </c>
      <c r="O131">
        <v>6.4555429844043495</v>
      </c>
    </row>
    <row r="132" spans="1:15" x14ac:dyDescent="0.2">
      <c r="A132" s="14">
        <v>43738</v>
      </c>
      <c r="B132">
        <v>3711</v>
      </c>
      <c r="C132">
        <v>3695</v>
      </c>
      <c r="D132">
        <v>564</v>
      </c>
      <c r="E132">
        <v>565</v>
      </c>
      <c r="F132">
        <v>6.5398230088495497</v>
      </c>
      <c r="G132">
        <v>6.8913681021393103</v>
      </c>
      <c r="H132">
        <v>0.21189456256667799</v>
      </c>
      <c r="I132" s="15">
        <v>-1.65905669797039</v>
      </c>
      <c r="J132">
        <v>-5.38</v>
      </c>
      <c r="L132">
        <v>7.103262664705988</v>
      </c>
      <c r="M132">
        <v>6.6794735395726326</v>
      </c>
      <c r="N132">
        <v>7.3151572272726666</v>
      </c>
      <c r="O132">
        <v>6.467578977005954</v>
      </c>
    </row>
    <row r="133" spans="1:15" x14ac:dyDescent="0.2">
      <c r="A133" s="14">
        <v>43735</v>
      </c>
      <c r="B133">
        <v>3748</v>
      </c>
      <c r="C133">
        <v>3733</v>
      </c>
      <c r="D133">
        <v>584</v>
      </c>
      <c r="E133">
        <v>573</v>
      </c>
      <c r="F133">
        <v>6.5148342059336803</v>
      </c>
      <c r="G133">
        <v>6.8915448912450596</v>
      </c>
      <c r="H133">
        <v>0.211606521129861</v>
      </c>
      <c r="I133" s="15">
        <v>-1.7802413805583801</v>
      </c>
      <c r="J133">
        <v>-5.78</v>
      </c>
      <c r="L133">
        <v>7.1031514123749204</v>
      </c>
      <c r="M133">
        <v>6.6799383701151989</v>
      </c>
      <c r="N133">
        <v>7.3147579335047812</v>
      </c>
      <c r="O133">
        <v>6.4683318489853381</v>
      </c>
    </row>
    <row r="134" spans="1:15" x14ac:dyDescent="0.2">
      <c r="A134" s="14">
        <v>43734</v>
      </c>
      <c r="B134">
        <v>3838</v>
      </c>
      <c r="C134">
        <v>3827</v>
      </c>
      <c r="D134">
        <v>585</v>
      </c>
      <c r="E134">
        <v>587</v>
      </c>
      <c r="F134">
        <v>6.5195911413969299</v>
      </c>
      <c r="G134">
        <v>6.89270835837711</v>
      </c>
      <c r="H134">
        <v>0.20976393710588401</v>
      </c>
      <c r="I134">
        <v>-1.77874815913587</v>
      </c>
      <c r="J134">
        <v>-5.72</v>
      </c>
      <c r="L134">
        <v>7.1024722954829942</v>
      </c>
      <c r="M134">
        <v>6.6829444212712259</v>
      </c>
      <c r="N134">
        <v>7.3122362325888783</v>
      </c>
      <c r="O134">
        <v>6.4731804841653418</v>
      </c>
    </row>
    <row r="135" spans="1:15" x14ac:dyDescent="0.2">
      <c r="A135" s="14">
        <v>43733</v>
      </c>
      <c r="B135">
        <v>3773</v>
      </c>
      <c r="C135">
        <v>3803</v>
      </c>
      <c r="D135">
        <v>573</v>
      </c>
      <c r="E135">
        <v>579</v>
      </c>
      <c r="F135">
        <v>6.5682210708117399</v>
      </c>
      <c r="G135">
        <v>6.8935582542695997</v>
      </c>
      <c r="H135">
        <v>0.20837499762203701</v>
      </c>
      <c r="I135">
        <v>-1.56130623717138</v>
      </c>
      <c r="J135">
        <v>-4.95</v>
      </c>
      <c r="L135">
        <v>7.1019332518916363</v>
      </c>
      <c r="M135">
        <v>6.6851832566475631</v>
      </c>
      <c r="N135">
        <v>7.3103082495136738</v>
      </c>
      <c r="O135">
        <v>6.4768082590255256</v>
      </c>
    </row>
    <row r="136" spans="1:15" x14ac:dyDescent="0.2">
      <c r="A136" s="14">
        <v>43732</v>
      </c>
      <c r="B136">
        <v>3800</v>
      </c>
      <c r="C136">
        <v>3789</v>
      </c>
      <c r="D136">
        <v>577</v>
      </c>
      <c r="E136">
        <v>579</v>
      </c>
      <c r="F136">
        <v>6.5440414507771996</v>
      </c>
      <c r="G136">
        <v>6.8951456953513501</v>
      </c>
      <c r="H136">
        <v>0.20633397716568999</v>
      </c>
      <c r="I136">
        <v>-1.7016307706423499</v>
      </c>
      <c r="J136">
        <v>-5.37</v>
      </c>
      <c r="L136">
        <v>7.1014796725170397</v>
      </c>
      <c r="M136">
        <v>6.6888117181856606</v>
      </c>
      <c r="N136">
        <v>7.3078136496827302</v>
      </c>
      <c r="O136">
        <v>6.4824777410199701</v>
      </c>
    </row>
    <row r="137" spans="1:15" x14ac:dyDescent="0.2">
      <c r="A137" s="14">
        <v>43728</v>
      </c>
      <c r="B137">
        <v>3779</v>
      </c>
      <c r="C137">
        <v>3801</v>
      </c>
      <c r="D137">
        <v>575</v>
      </c>
      <c r="E137">
        <v>575</v>
      </c>
      <c r="F137">
        <v>6.6104347826086904</v>
      </c>
      <c r="G137">
        <v>6.8972510098113</v>
      </c>
      <c r="H137">
        <v>0.20352723225917099</v>
      </c>
      <c r="I137">
        <v>-1.40922776779758</v>
      </c>
      <c r="J137">
        <v>-4.34</v>
      </c>
      <c r="L137">
        <v>7.1007782420704713</v>
      </c>
      <c r="M137">
        <v>6.6937237775521288</v>
      </c>
      <c r="N137">
        <v>7.3043054743296416</v>
      </c>
      <c r="O137">
        <v>6.4901965452929584</v>
      </c>
    </row>
    <row r="138" spans="1:15" x14ac:dyDescent="0.2">
      <c r="A138" s="14">
        <v>43727</v>
      </c>
      <c r="B138">
        <v>3811</v>
      </c>
      <c r="C138">
        <v>3786</v>
      </c>
      <c r="D138">
        <v>565</v>
      </c>
      <c r="E138">
        <v>569</v>
      </c>
      <c r="F138">
        <v>6.6537785588752199</v>
      </c>
      <c r="G138">
        <v>6.8987761479616498</v>
      </c>
      <c r="H138">
        <v>0.20179344132685001</v>
      </c>
      <c r="I138">
        <v>-1.2141008522155501</v>
      </c>
      <c r="J138">
        <v>-3.68</v>
      </c>
      <c r="L138">
        <v>7.1005695892884999</v>
      </c>
      <c r="M138">
        <v>6.6969827066347998</v>
      </c>
      <c r="N138">
        <v>7.30236303061535</v>
      </c>
      <c r="O138">
        <v>6.4951892653079497</v>
      </c>
    </row>
    <row r="139" spans="1:15" x14ac:dyDescent="0.2">
      <c r="A139" s="14">
        <v>43726</v>
      </c>
      <c r="B139">
        <v>3750</v>
      </c>
      <c r="C139">
        <v>3781</v>
      </c>
      <c r="D139">
        <v>566</v>
      </c>
      <c r="E139">
        <v>558</v>
      </c>
      <c r="F139">
        <v>6.7759856630824302</v>
      </c>
      <c r="G139">
        <v>6.8997473499104602</v>
      </c>
      <c r="H139">
        <v>0.20078473036877401</v>
      </c>
      <c r="I139">
        <v>-0.61638993463657599</v>
      </c>
      <c r="J139">
        <v>-1.83</v>
      </c>
      <c r="L139">
        <v>7.1005320802792342</v>
      </c>
      <c r="M139">
        <v>6.6989626195416863</v>
      </c>
      <c r="N139">
        <v>7.3013168106480082</v>
      </c>
      <c r="O139">
        <v>6.4981778891729123</v>
      </c>
    </row>
    <row r="140" spans="1:15" x14ac:dyDescent="0.2">
      <c r="A140" s="14">
        <v>43725</v>
      </c>
      <c r="B140">
        <v>3747</v>
      </c>
      <c r="C140">
        <v>3806</v>
      </c>
      <c r="D140">
        <v>563</v>
      </c>
      <c r="E140">
        <v>574</v>
      </c>
      <c r="F140">
        <v>6.6306620209059197</v>
      </c>
      <c r="G140">
        <v>6.8996334325422302</v>
      </c>
      <c r="H140">
        <v>0.20085732615691701</v>
      </c>
      <c r="I140">
        <v>-1.33911675905804</v>
      </c>
      <c r="J140">
        <v>-4.0599999999999996</v>
      </c>
      <c r="L140">
        <v>7.1004907586991468</v>
      </c>
      <c r="M140">
        <v>6.6987761063853135</v>
      </c>
      <c r="N140">
        <v>7.3013480848560643</v>
      </c>
      <c r="O140">
        <v>6.497918780228396</v>
      </c>
    </row>
    <row r="141" spans="1:15" x14ac:dyDescent="0.2">
      <c r="A141" s="14">
        <v>43721</v>
      </c>
      <c r="B141">
        <v>3769</v>
      </c>
      <c r="C141">
        <v>3771</v>
      </c>
      <c r="D141">
        <v>550</v>
      </c>
      <c r="E141">
        <v>554</v>
      </c>
      <c r="F141">
        <v>6.8068592057761697</v>
      </c>
      <c r="G141">
        <v>6.9007517509558403</v>
      </c>
      <c r="H141">
        <v>0.199586124707266</v>
      </c>
      <c r="I141">
        <v>-0.470436235571906</v>
      </c>
      <c r="J141">
        <v>-1.38</v>
      </c>
      <c r="L141">
        <v>7.1003378756631061</v>
      </c>
      <c r="M141">
        <v>6.7011656262485744</v>
      </c>
      <c r="N141">
        <v>7.299924000370372</v>
      </c>
      <c r="O141">
        <v>6.5015795015413085</v>
      </c>
    </row>
    <row r="142" spans="1:15" x14ac:dyDescent="0.2">
      <c r="A142" s="14">
        <v>43720</v>
      </c>
      <c r="B142">
        <v>3791</v>
      </c>
      <c r="C142">
        <v>3769</v>
      </c>
      <c r="D142">
        <v>548</v>
      </c>
      <c r="E142">
        <v>547</v>
      </c>
      <c r="F142">
        <v>6.8903107861060304</v>
      </c>
      <c r="G142">
        <v>6.9004376779457299</v>
      </c>
      <c r="H142">
        <v>0.19975209360997401</v>
      </c>
      <c r="I142">
        <v>-5.0697300121787997E-2</v>
      </c>
      <c r="J142">
        <v>-0.15</v>
      </c>
      <c r="L142">
        <v>7.1001897715557041</v>
      </c>
      <c r="M142">
        <v>6.7006855843357558</v>
      </c>
      <c r="N142">
        <v>7.2999418651656782</v>
      </c>
      <c r="O142">
        <v>6.5009334907257816</v>
      </c>
    </row>
    <row r="143" spans="1:15" x14ac:dyDescent="0.2">
      <c r="A143" s="14">
        <v>43719</v>
      </c>
      <c r="B143">
        <v>3797</v>
      </c>
      <c r="C143">
        <v>3772</v>
      </c>
      <c r="D143">
        <v>541</v>
      </c>
      <c r="E143">
        <v>544</v>
      </c>
      <c r="F143">
        <v>6.9338235294117601</v>
      </c>
      <c r="G143">
        <v>6.8996387166987097</v>
      </c>
      <c r="H143">
        <v>0.19991077505058899</v>
      </c>
      <c r="I143">
        <v>0.17100035105361999</v>
      </c>
      <c r="J143">
        <v>0.49</v>
      </c>
      <c r="L143">
        <v>7.0995494917492987</v>
      </c>
      <c r="M143">
        <v>6.6997279416481206</v>
      </c>
      <c r="N143">
        <v>7.2994602667998878</v>
      </c>
      <c r="O143">
        <v>6.4998171665975315</v>
      </c>
    </row>
    <row r="144" spans="1:15" x14ac:dyDescent="0.2">
      <c r="A144" s="14">
        <v>43718</v>
      </c>
      <c r="B144">
        <v>3605</v>
      </c>
      <c r="C144">
        <v>3657</v>
      </c>
      <c r="D144">
        <v>514</v>
      </c>
      <c r="E144">
        <v>526</v>
      </c>
      <c r="F144">
        <v>6.95247148288973</v>
      </c>
      <c r="G144">
        <v>6.8972816330201701</v>
      </c>
      <c r="H144">
        <v>0.20053502803683301</v>
      </c>
      <c r="I144">
        <v>0.27521301594963599</v>
      </c>
      <c r="J144">
        <v>0.79</v>
      </c>
      <c r="L144">
        <v>7.0978166610570028</v>
      </c>
      <c r="M144">
        <v>6.6967466049833373</v>
      </c>
      <c r="N144">
        <v>7.2983516890938365</v>
      </c>
      <c r="O144">
        <v>6.4962115769465036</v>
      </c>
    </row>
    <row r="145" spans="1:15" x14ac:dyDescent="0.2">
      <c r="A145" s="14">
        <v>43717</v>
      </c>
      <c r="B145">
        <v>3522</v>
      </c>
      <c r="C145">
        <v>3538</v>
      </c>
      <c r="D145">
        <v>499</v>
      </c>
      <c r="E145">
        <v>507</v>
      </c>
      <c r="F145">
        <v>6.9783037475345102</v>
      </c>
      <c r="G145">
        <v>6.8942939474046803</v>
      </c>
      <c r="H145">
        <v>0.201358042460482</v>
      </c>
      <c r="I145">
        <v>0.41721601532908997</v>
      </c>
      <c r="J145">
        <v>1.2</v>
      </c>
      <c r="L145">
        <v>7.0956519898651624</v>
      </c>
      <c r="M145">
        <v>6.6929359049441981</v>
      </c>
      <c r="N145">
        <v>7.2970100323256446</v>
      </c>
      <c r="O145">
        <v>6.4915778624837159</v>
      </c>
    </row>
    <row r="146" spans="1:15" x14ac:dyDescent="0.2">
      <c r="A146" s="14">
        <v>43714</v>
      </c>
      <c r="B146">
        <v>3548</v>
      </c>
      <c r="C146">
        <v>3526</v>
      </c>
      <c r="D146">
        <v>502</v>
      </c>
      <c r="E146">
        <v>497</v>
      </c>
      <c r="F146">
        <v>7.0945674044265497</v>
      </c>
      <c r="G146">
        <v>6.8906066225837597</v>
      </c>
      <c r="H146">
        <v>0.20231571709056501</v>
      </c>
      <c r="I146">
        <v>1.00813117624221</v>
      </c>
      <c r="J146">
        <v>2.87</v>
      </c>
      <c r="L146">
        <v>7.0929223396743248</v>
      </c>
      <c r="M146">
        <v>6.6882909054931945</v>
      </c>
      <c r="N146">
        <v>7.29523805676489</v>
      </c>
      <c r="O146">
        <v>6.4859751884026293</v>
      </c>
    </row>
    <row r="147" spans="1:15" x14ac:dyDescent="0.2">
      <c r="A147" s="14">
        <v>43713</v>
      </c>
      <c r="B147">
        <v>3477</v>
      </c>
      <c r="C147">
        <v>3511</v>
      </c>
      <c r="D147">
        <v>492</v>
      </c>
      <c r="E147">
        <v>497</v>
      </c>
      <c r="F147">
        <v>7.0643863179074398</v>
      </c>
      <c r="G147">
        <v>6.8852181876261804</v>
      </c>
      <c r="H147">
        <v>0.20219346597693399</v>
      </c>
      <c r="I147">
        <v>0.88612225630325203</v>
      </c>
      <c r="J147">
        <v>2.54</v>
      </c>
      <c r="L147">
        <v>7.0874116536031142</v>
      </c>
      <c r="M147">
        <v>6.6830247216492467</v>
      </c>
      <c r="N147">
        <v>7.2896051195800489</v>
      </c>
      <c r="O147">
        <v>6.480831255672312</v>
      </c>
    </row>
    <row r="148" spans="1:15" x14ac:dyDescent="0.2">
      <c r="A148" s="14">
        <v>43712</v>
      </c>
      <c r="B148">
        <v>3455</v>
      </c>
      <c r="C148">
        <v>3465</v>
      </c>
      <c r="D148">
        <v>491</v>
      </c>
      <c r="E148">
        <v>487</v>
      </c>
      <c r="F148">
        <v>7.1149897330595397</v>
      </c>
      <c r="G148">
        <v>6.8792050642121598</v>
      </c>
      <c r="H148">
        <v>0.20347762496528199</v>
      </c>
      <c r="I148">
        <v>1.15877442980579</v>
      </c>
      <c r="J148">
        <v>3.31</v>
      </c>
      <c r="L148">
        <v>7.0826826891774415</v>
      </c>
      <c r="M148">
        <v>6.6757274392468782</v>
      </c>
      <c r="N148">
        <v>7.286160314142724</v>
      </c>
      <c r="O148">
        <v>6.4722498142815956</v>
      </c>
    </row>
    <row r="149" spans="1:15" x14ac:dyDescent="0.2">
      <c r="A149" s="14">
        <v>43711</v>
      </c>
      <c r="B149">
        <v>3472</v>
      </c>
      <c r="C149">
        <v>3478</v>
      </c>
      <c r="D149">
        <v>495</v>
      </c>
      <c r="E149">
        <v>496</v>
      </c>
      <c r="F149">
        <v>7.01209677419354</v>
      </c>
      <c r="G149">
        <v>6.8730132332332099</v>
      </c>
      <c r="H149">
        <v>0.203274039838265</v>
      </c>
      <c r="I149">
        <v>0.68421693724880295</v>
      </c>
      <c r="J149">
        <v>1.98</v>
      </c>
      <c r="L149">
        <v>7.0762872730714745</v>
      </c>
      <c r="M149">
        <v>6.6697391933949453</v>
      </c>
      <c r="N149">
        <v>7.2795613129097401</v>
      </c>
      <c r="O149">
        <v>6.4664651535566797</v>
      </c>
    </row>
    <row r="150" spans="1:15" x14ac:dyDescent="0.2">
      <c r="A150" s="14">
        <v>43710</v>
      </c>
      <c r="B150">
        <v>3454</v>
      </c>
      <c r="C150">
        <v>3475</v>
      </c>
      <c r="D150">
        <v>501</v>
      </c>
      <c r="E150">
        <v>497</v>
      </c>
      <c r="F150">
        <v>6.9919517102615698</v>
      </c>
      <c r="G150">
        <v>6.8675645865887898</v>
      </c>
      <c r="H150">
        <v>0.204942905838672</v>
      </c>
      <c r="I150">
        <v>0.60693549339387998</v>
      </c>
      <c r="J150">
        <v>1.78</v>
      </c>
      <c r="L150">
        <v>7.0725074924274614</v>
      </c>
      <c r="M150">
        <v>6.6626216807501182</v>
      </c>
      <c r="N150">
        <v>7.2774503982661338</v>
      </c>
      <c r="O150">
        <v>6.4576787749114457</v>
      </c>
    </row>
    <row r="151" spans="1:15" x14ac:dyDescent="0.2">
      <c r="A151" s="14">
        <v>43707</v>
      </c>
      <c r="B151">
        <v>3463</v>
      </c>
      <c r="C151">
        <v>3484</v>
      </c>
      <c r="D151">
        <v>499</v>
      </c>
      <c r="E151">
        <v>507</v>
      </c>
      <c r="F151">
        <v>6.8717948717948696</v>
      </c>
      <c r="G151">
        <v>6.8625561563778996</v>
      </c>
      <c r="H151">
        <v>0.20642642711782</v>
      </c>
      <c r="I151">
        <v>4.4755487686144402E-2</v>
      </c>
      <c r="J151">
        <v>0.13</v>
      </c>
      <c r="L151">
        <v>7.0689825834957194</v>
      </c>
      <c r="M151">
        <v>6.6561297292600798</v>
      </c>
      <c r="N151">
        <v>7.2754090106135401</v>
      </c>
      <c r="O151">
        <v>6.4497033021422592</v>
      </c>
    </row>
    <row r="152" spans="1:15" x14ac:dyDescent="0.2">
      <c r="A152" s="14">
        <v>43706</v>
      </c>
      <c r="B152">
        <v>3423</v>
      </c>
      <c r="C152">
        <v>3429</v>
      </c>
      <c r="D152">
        <v>494</v>
      </c>
      <c r="E152">
        <v>492</v>
      </c>
      <c r="F152">
        <v>6.9695121951219496</v>
      </c>
      <c r="G152">
        <v>6.8581449665059599</v>
      </c>
      <c r="H152">
        <v>0.20969095943140201</v>
      </c>
      <c r="I152">
        <v>0.53110171710774301</v>
      </c>
      <c r="J152">
        <v>1.6</v>
      </c>
      <c r="L152">
        <v>7.067835925937362</v>
      </c>
      <c r="M152">
        <v>6.6484540070745579</v>
      </c>
      <c r="N152">
        <v>7.277526885368764</v>
      </c>
      <c r="O152">
        <v>6.4387630476431559</v>
      </c>
    </row>
    <row r="153" spans="1:15" x14ac:dyDescent="0.2">
      <c r="A153" s="14">
        <v>43705</v>
      </c>
      <c r="B153">
        <v>3419</v>
      </c>
      <c r="C153">
        <v>3427</v>
      </c>
      <c r="D153">
        <v>495</v>
      </c>
      <c r="E153">
        <v>495</v>
      </c>
      <c r="F153">
        <v>6.9232323232323196</v>
      </c>
      <c r="G153">
        <v>6.8523185938586701</v>
      </c>
      <c r="H153">
        <v>0.212566728973966</v>
      </c>
      <c r="I153">
        <v>0.33360690883253102</v>
      </c>
      <c r="J153">
        <v>1.02</v>
      </c>
      <c r="L153">
        <v>7.0648853228326365</v>
      </c>
      <c r="M153">
        <v>6.6397518648847038</v>
      </c>
      <c r="N153">
        <v>7.2774520518066019</v>
      </c>
      <c r="O153">
        <v>6.4271851359107384</v>
      </c>
    </row>
    <row r="154" spans="1:15" x14ac:dyDescent="0.2">
      <c r="A154" s="14">
        <v>43704</v>
      </c>
      <c r="B154">
        <v>3462</v>
      </c>
      <c r="C154">
        <v>3435</v>
      </c>
      <c r="D154">
        <v>501</v>
      </c>
      <c r="E154">
        <v>500</v>
      </c>
      <c r="F154">
        <v>6.87</v>
      </c>
      <c r="G154">
        <v>6.8480271571548599</v>
      </c>
      <c r="H154">
        <v>0.21433335356248701</v>
      </c>
      <c r="I154">
        <v>0.10251714201227601</v>
      </c>
      <c r="J154">
        <v>0.32</v>
      </c>
      <c r="L154">
        <v>7.0623605107173466</v>
      </c>
      <c r="M154">
        <v>6.6336938035923732</v>
      </c>
      <c r="N154">
        <v>7.2766938642798342</v>
      </c>
      <c r="O154">
        <v>6.4193604500298855</v>
      </c>
    </row>
    <row r="155" spans="1:15" x14ac:dyDescent="0.2">
      <c r="A155" s="14">
        <v>43703</v>
      </c>
      <c r="B155">
        <v>3395</v>
      </c>
      <c r="C155">
        <v>3422</v>
      </c>
      <c r="D155">
        <v>493</v>
      </c>
      <c r="E155">
        <v>496</v>
      </c>
      <c r="F155">
        <v>6.8991935483870899</v>
      </c>
      <c r="G155">
        <v>6.8459311940637404</v>
      </c>
      <c r="H155">
        <v>0.214876160727038</v>
      </c>
      <c r="I155">
        <v>0.2478746555371</v>
      </c>
      <c r="J155">
        <v>0.77</v>
      </c>
      <c r="L155">
        <v>7.0608073547907786</v>
      </c>
      <c r="M155">
        <v>6.6310550333367022</v>
      </c>
      <c r="N155">
        <v>7.2756835155178168</v>
      </c>
      <c r="O155">
        <v>6.416178872609664</v>
      </c>
    </row>
    <row r="156" spans="1:15" x14ac:dyDescent="0.2">
      <c r="A156" s="14">
        <v>43700</v>
      </c>
      <c r="B156">
        <v>3448</v>
      </c>
      <c r="C156">
        <v>3470</v>
      </c>
      <c r="D156">
        <v>506</v>
      </c>
      <c r="E156">
        <v>506</v>
      </c>
      <c r="F156">
        <v>6.8577075098814202</v>
      </c>
      <c r="G156">
        <v>6.8432432067748197</v>
      </c>
      <c r="H156">
        <v>0.21545323804768601</v>
      </c>
      <c r="I156">
        <v>6.71343036552184E-2</v>
      </c>
      <c r="J156">
        <v>0.21</v>
      </c>
      <c r="L156">
        <v>7.0586964448225054</v>
      </c>
      <c r="M156">
        <v>6.627789968727134</v>
      </c>
      <c r="N156">
        <v>7.2741496828701919</v>
      </c>
      <c r="O156">
        <v>6.4123367306794474</v>
      </c>
    </row>
    <row r="157" spans="1:15" x14ac:dyDescent="0.2">
      <c r="A157" s="14">
        <v>43699</v>
      </c>
      <c r="B157">
        <v>3458</v>
      </c>
      <c r="C157">
        <v>3458</v>
      </c>
      <c r="D157">
        <v>508</v>
      </c>
      <c r="E157">
        <v>505</v>
      </c>
      <c r="F157">
        <v>6.8475247524752403</v>
      </c>
      <c r="G157">
        <v>6.8404056549401098</v>
      </c>
      <c r="H157">
        <v>0.21664218701878599</v>
      </c>
      <c r="I157">
        <v>3.2861085982811698E-2</v>
      </c>
      <c r="J157">
        <v>0.1</v>
      </c>
      <c r="L157">
        <v>7.0570478419588953</v>
      </c>
      <c r="M157">
        <v>6.6237634679213242</v>
      </c>
      <c r="N157">
        <v>7.2736900289776818</v>
      </c>
      <c r="O157">
        <v>6.4071212809025377</v>
      </c>
    </row>
    <row r="158" spans="1:15" x14ac:dyDescent="0.2">
      <c r="A158" s="14">
        <v>43698</v>
      </c>
      <c r="B158">
        <v>3444</v>
      </c>
      <c r="C158">
        <v>3460</v>
      </c>
      <c r="D158">
        <v>501</v>
      </c>
      <c r="E158">
        <v>505</v>
      </c>
      <c r="F158">
        <v>6.8514851485148496</v>
      </c>
      <c r="G158">
        <v>6.8366870242535196</v>
      </c>
      <c r="H158">
        <v>0.218870232002293</v>
      </c>
      <c r="I158">
        <v>6.7611406658420803E-2</v>
      </c>
      <c r="J158">
        <v>0.22</v>
      </c>
      <c r="L158">
        <v>7.0555572562558124</v>
      </c>
      <c r="M158">
        <v>6.6178167922512268</v>
      </c>
      <c r="N158">
        <v>7.2744274882581053</v>
      </c>
      <c r="O158">
        <v>6.3989465602489339</v>
      </c>
    </row>
    <row r="159" spans="1:15" x14ac:dyDescent="0.2">
      <c r="A159" s="14">
        <v>43697</v>
      </c>
      <c r="B159">
        <v>3500</v>
      </c>
      <c r="C159">
        <v>3495</v>
      </c>
      <c r="D159">
        <v>508</v>
      </c>
      <c r="E159">
        <v>509</v>
      </c>
      <c r="F159">
        <v>6.8664047151277003</v>
      </c>
      <c r="G159">
        <v>6.8323685209746197</v>
      </c>
      <c r="H159">
        <v>0.22171248900912</v>
      </c>
      <c r="I159">
        <v>0.15351500632730999</v>
      </c>
      <c r="J159">
        <v>0.5</v>
      </c>
      <c r="L159">
        <v>7.0540810099837401</v>
      </c>
      <c r="M159">
        <v>6.6106560319654992</v>
      </c>
      <c r="N159">
        <v>7.2757934989928597</v>
      </c>
      <c r="O159">
        <v>6.3889435429563797</v>
      </c>
    </row>
    <row r="160" spans="1:15" x14ac:dyDescent="0.2">
      <c r="A160" s="14">
        <v>43696</v>
      </c>
      <c r="B160">
        <v>3472</v>
      </c>
      <c r="C160">
        <v>3479</v>
      </c>
      <c r="D160">
        <v>506</v>
      </c>
      <c r="E160">
        <v>505</v>
      </c>
      <c r="F160">
        <v>6.8891089108910801</v>
      </c>
      <c r="G160">
        <v>6.8286160223763996</v>
      </c>
      <c r="H160">
        <v>0.223479302005611</v>
      </c>
      <c r="I160">
        <v>0.27068676146645998</v>
      </c>
      <c r="J160">
        <v>0.88</v>
      </c>
      <c r="L160">
        <v>7.0520953243820106</v>
      </c>
      <c r="M160">
        <v>6.6051367203707887</v>
      </c>
      <c r="N160">
        <v>7.2755746263876215</v>
      </c>
      <c r="O160">
        <v>6.3816574183651777</v>
      </c>
    </row>
    <row r="161" spans="1:15" x14ac:dyDescent="0.2">
      <c r="A161" s="14">
        <v>43693</v>
      </c>
      <c r="B161">
        <v>3440</v>
      </c>
      <c r="C161">
        <v>3450</v>
      </c>
      <c r="D161">
        <v>496</v>
      </c>
      <c r="E161">
        <v>499</v>
      </c>
      <c r="F161">
        <v>6.9138276553106204</v>
      </c>
      <c r="G161">
        <v>6.8252159830347203</v>
      </c>
      <c r="H161">
        <v>0.22447071483844</v>
      </c>
      <c r="I161">
        <v>0.39475827543773401</v>
      </c>
      <c r="J161">
        <v>1.28</v>
      </c>
      <c r="L161">
        <v>7.0496866978731605</v>
      </c>
      <c r="M161">
        <v>6.6007452681962802</v>
      </c>
      <c r="N161">
        <v>7.2741574127116007</v>
      </c>
      <c r="O161">
        <v>6.37627455335784</v>
      </c>
    </row>
    <row r="162" spans="1:15" x14ac:dyDescent="0.2">
      <c r="A162" s="14">
        <v>43692</v>
      </c>
      <c r="B162">
        <v>3442</v>
      </c>
      <c r="C162">
        <v>3467</v>
      </c>
      <c r="D162">
        <v>495</v>
      </c>
      <c r="E162">
        <v>499</v>
      </c>
      <c r="F162">
        <v>6.9478957915831598</v>
      </c>
      <c r="G162">
        <v>6.8217891402961497</v>
      </c>
      <c r="H162">
        <v>0.22505285129089</v>
      </c>
      <c r="I162">
        <v>0.56034238430516503</v>
      </c>
      <c r="J162">
        <v>1.82</v>
      </c>
      <c r="L162">
        <v>7.0468419915870397</v>
      </c>
      <c r="M162">
        <v>6.5967362890052597</v>
      </c>
      <c r="N162">
        <v>7.2718948428779298</v>
      </c>
      <c r="O162">
        <v>6.3716834377143696</v>
      </c>
    </row>
    <row r="163" spans="1:15" x14ac:dyDescent="0.2">
      <c r="A163" s="14">
        <v>43691</v>
      </c>
      <c r="B163">
        <v>3510</v>
      </c>
      <c r="C163">
        <v>3512</v>
      </c>
      <c r="D163">
        <v>503</v>
      </c>
      <c r="E163">
        <v>505</v>
      </c>
      <c r="F163">
        <v>6.95445544554455</v>
      </c>
      <c r="G163">
        <v>6.8190951587560997</v>
      </c>
      <c r="H163">
        <v>0.22473625785949899</v>
      </c>
      <c r="I163">
        <v>0.60230729156784701</v>
      </c>
      <c r="J163">
        <v>1.95</v>
      </c>
      <c r="L163">
        <v>7.0438314166155989</v>
      </c>
      <c r="M163">
        <v>6.5943589008966006</v>
      </c>
      <c r="N163">
        <v>7.268567674475098</v>
      </c>
      <c r="O163">
        <v>6.3696226430371015</v>
      </c>
    </row>
    <row r="164" spans="1:15" x14ac:dyDescent="0.2">
      <c r="A164" s="14">
        <v>43690</v>
      </c>
      <c r="B164">
        <v>3555</v>
      </c>
      <c r="C164">
        <v>3535</v>
      </c>
      <c r="D164">
        <v>496</v>
      </c>
      <c r="E164">
        <v>499</v>
      </c>
      <c r="F164">
        <v>7.0841683366733399</v>
      </c>
      <c r="G164">
        <v>6.8161645532577397</v>
      </c>
      <c r="H164">
        <v>0.22438483814796201</v>
      </c>
      <c r="I164">
        <v>1.1943934609292799</v>
      </c>
      <c r="J164">
        <v>3.78</v>
      </c>
      <c r="L164">
        <v>7.040549391405702</v>
      </c>
      <c r="M164">
        <v>6.5917797151097774</v>
      </c>
      <c r="N164">
        <v>7.2649342295536634</v>
      </c>
      <c r="O164">
        <v>6.3673948769618161</v>
      </c>
    </row>
    <row r="165" spans="1:15" x14ac:dyDescent="0.2">
      <c r="A165" s="14">
        <v>43686</v>
      </c>
      <c r="B165">
        <v>3644</v>
      </c>
      <c r="C165">
        <v>3625</v>
      </c>
      <c r="D165">
        <v>502</v>
      </c>
      <c r="E165">
        <v>505</v>
      </c>
      <c r="F165">
        <v>7.1782178217821704</v>
      </c>
      <c r="G165">
        <v>6.81143394793268</v>
      </c>
      <c r="H165">
        <v>0.22241612738206101</v>
      </c>
      <c r="I165">
        <v>1.64908848187722</v>
      </c>
      <c r="J165">
        <v>5.1100000000000003</v>
      </c>
      <c r="L165">
        <v>7.0338500753147413</v>
      </c>
      <c r="M165">
        <v>6.5890178205506187</v>
      </c>
      <c r="N165">
        <v>7.2562662026968017</v>
      </c>
      <c r="O165">
        <v>6.3666016931685583</v>
      </c>
    </row>
    <row r="166" spans="1:15" x14ac:dyDescent="0.2">
      <c r="A166" s="14">
        <v>43685</v>
      </c>
      <c r="B166">
        <v>3648</v>
      </c>
      <c r="C166">
        <v>3650</v>
      </c>
      <c r="D166">
        <v>500</v>
      </c>
      <c r="E166">
        <v>503</v>
      </c>
      <c r="F166">
        <v>7.2564612326043703</v>
      </c>
      <c r="G166">
        <v>6.8035942956747704</v>
      </c>
      <c r="H166">
        <v>0.21969539955789</v>
      </c>
      <c r="I166">
        <v>2.0613401001611198</v>
      </c>
      <c r="J166">
        <v>6.24</v>
      </c>
      <c r="L166">
        <v>7.02328969523266</v>
      </c>
      <c r="M166">
        <v>6.5838988961168807</v>
      </c>
      <c r="N166">
        <v>7.2429850947905505</v>
      </c>
      <c r="O166">
        <v>6.3642034965589902</v>
      </c>
    </row>
    <row r="167" spans="1:15" x14ac:dyDescent="0.2">
      <c r="A167" s="14">
        <v>43684</v>
      </c>
      <c r="B167">
        <v>3663</v>
      </c>
      <c r="C167">
        <v>3671</v>
      </c>
      <c r="D167">
        <v>496</v>
      </c>
      <c r="E167">
        <v>504</v>
      </c>
      <c r="F167">
        <v>7.2837301587301502</v>
      </c>
      <c r="G167">
        <v>6.7944636648523504</v>
      </c>
      <c r="H167">
        <v>0.21486137387457099</v>
      </c>
      <c r="I167">
        <v>2.2771263399042798</v>
      </c>
      <c r="J167">
        <v>6.72</v>
      </c>
      <c r="L167">
        <v>7.0093250387269217</v>
      </c>
      <c r="M167">
        <v>6.5796022909777792</v>
      </c>
      <c r="N167">
        <v>7.2241864126014921</v>
      </c>
      <c r="O167">
        <v>6.3647409171032088</v>
      </c>
    </row>
    <row r="168" spans="1:15" x14ac:dyDescent="0.2">
      <c r="A168" s="14">
        <v>43683</v>
      </c>
      <c r="B168">
        <v>3580</v>
      </c>
      <c r="C168">
        <v>3667</v>
      </c>
      <c r="D168">
        <v>485</v>
      </c>
      <c r="E168">
        <v>497</v>
      </c>
      <c r="F168">
        <v>7.3782696177062297</v>
      </c>
      <c r="G168">
        <v>6.7831443641852198</v>
      </c>
      <c r="H168">
        <v>0.21111718756185799</v>
      </c>
      <c r="I168">
        <v>2.8189332208995901</v>
      </c>
      <c r="J168">
        <v>8.07</v>
      </c>
      <c r="L168">
        <v>6.9942615517470781</v>
      </c>
      <c r="M168">
        <v>6.5720271766233616</v>
      </c>
      <c r="N168">
        <v>7.2053787393089355</v>
      </c>
      <c r="O168">
        <v>6.3609099890615042</v>
      </c>
    </row>
    <row r="169" spans="1:15" x14ac:dyDescent="0.2">
      <c r="A169" s="14">
        <v>43682</v>
      </c>
      <c r="B169">
        <v>3701</v>
      </c>
      <c r="C169">
        <v>3685</v>
      </c>
      <c r="D169">
        <v>501</v>
      </c>
      <c r="E169">
        <v>490</v>
      </c>
      <c r="F169">
        <v>7.5204081632652997</v>
      </c>
      <c r="G169">
        <v>6.7713678774502402</v>
      </c>
      <c r="H169">
        <v>0.20203028219344399</v>
      </c>
      <c r="I169">
        <v>3.7075644189708798</v>
      </c>
      <c r="J169">
        <v>9.9600000000000009</v>
      </c>
      <c r="L169">
        <v>6.9733981596436845</v>
      </c>
      <c r="M169">
        <v>6.5693375952567958</v>
      </c>
      <c r="N169">
        <v>7.1754284418371279</v>
      </c>
      <c r="O169">
        <v>6.3673073130633524</v>
      </c>
    </row>
    <row r="170" spans="1:15" x14ac:dyDescent="0.2">
      <c r="A170" s="14">
        <v>43679</v>
      </c>
      <c r="B170">
        <v>3757</v>
      </c>
      <c r="C170">
        <v>3740</v>
      </c>
      <c r="D170">
        <v>515</v>
      </c>
      <c r="E170">
        <v>505</v>
      </c>
      <c r="F170">
        <v>7.4059405940594001</v>
      </c>
      <c r="G170">
        <v>6.7567503340632502</v>
      </c>
      <c r="H170">
        <v>0.18635918999548501</v>
      </c>
      <c r="I170">
        <v>3.48354304401022</v>
      </c>
      <c r="J170">
        <v>8.77</v>
      </c>
      <c r="L170">
        <v>6.9431095240587348</v>
      </c>
      <c r="M170">
        <v>6.5703911440677656</v>
      </c>
      <c r="N170">
        <v>7.1294687140542203</v>
      </c>
      <c r="O170">
        <v>6.3840319540722801</v>
      </c>
    </row>
    <row r="171" spans="1:15" x14ac:dyDescent="0.2">
      <c r="A171" s="14">
        <v>43678</v>
      </c>
      <c r="B171">
        <v>3807</v>
      </c>
      <c r="C171">
        <v>3820</v>
      </c>
      <c r="D171">
        <v>528</v>
      </c>
      <c r="E171">
        <v>528</v>
      </c>
      <c r="F171">
        <v>7.23484848484848</v>
      </c>
      <c r="G171">
        <v>6.7453113027429001</v>
      </c>
      <c r="H171">
        <v>0.17193178484619301</v>
      </c>
      <c r="I171">
        <v>2.8472756363432801</v>
      </c>
      <c r="J171">
        <v>6.77</v>
      </c>
      <c r="L171">
        <v>6.9172430875890933</v>
      </c>
      <c r="M171">
        <v>6.5733795178967069</v>
      </c>
      <c r="N171">
        <v>7.0891748724352865</v>
      </c>
      <c r="O171">
        <v>6.4014477330505137</v>
      </c>
    </row>
    <row r="172" spans="1:15" x14ac:dyDescent="0.2">
      <c r="A172" s="14">
        <v>43677</v>
      </c>
      <c r="B172">
        <v>3796</v>
      </c>
      <c r="C172">
        <v>3807</v>
      </c>
      <c r="D172">
        <v>534</v>
      </c>
      <c r="E172">
        <v>530</v>
      </c>
      <c r="F172">
        <v>7.1830188679245204</v>
      </c>
      <c r="G172">
        <v>6.73599419726186</v>
      </c>
      <c r="H172">
        <v>0.16389699555384499</v>
      </c>
      <c r="I172">
        <v>2.72747324715787</v>
      </c>
      <c r="J172">
        <v>6.22</v>
      </c>
      <c r="L172">
        <v>6.899891192815705</v>
      </c>
      <c r="M172">
        <v>6.572097201708015</v>
      </c>
      <c r="N172">
        <v>7.0637881883695499</v>
      </c>
      <c r="O172">
        <v>6.4082002061541701</v>
      </c>
    </row>
    <row r="173" spans="1:15" x14ac:dyDescent="0.2">
      <c r="A173" s="14">
        <v>43676</v>
      </c>
      <c r="B173">
        <v>3837</v>
      </c>
      <c r="C173">
        <v>3844</v>
      </c>
      <c r="D173">
        <v>540</v>
      </c>
      <c r="E173">
        <v>538</v>
      </c>
      <c r="F173">
        <v>7.1449814126393996</v>
      </c>
      <c r="G173">
        <v>6.7270282004320796</v>
      </c>
      <c r="H173">
        <v>0.157464202054966</v>
      </c>
      <c r="I173">
        <v>2.6542744747877598</v>
      </c>
      <c r="J173">
        <v>5.85</v>
      </c>
      <c r="L173">
        <v>6.8844924024870453</v>
      </c>
      <c r="M173">
        <v>6.5695639983771139</v>
      </c>
      <c r="N173">
        <v>7.0419566045420119</v>
      </c>
      <c r="O173">
        <v>6.4120997963221473</v>
      </c>
    </row>
    <row r="174" spans="1:15" x14ac:dyDescent="0.2">
      <c r="A174" s="14">
        <v>43675</v>
      </c>
      <c r="B174">
        <v>3851</v>
      </c>
      <c r="C174">
        <v>3837</v>
      </c>
      <c r="D174">
        <v>546</v>
      </c>
      <c r="E174">
        <v>542</v>
      </c>
      <c r="F174">
        <v>7.07933579335793</v>
      </c>
      <c r="G174">
        <v>6.7185894788593696</v>
      </c>
      <c r="H174">
        <v>0.15169272548207699</v>
      </c>
      <c r="I174">
        <v>2.37813852544422</v>
      </c>
      <c r="J174">
        <v>5.0999999999999996</v>
      </c>
      <c r="L174">
        <v>6.8702822043414464</v>
      </c>
      <c r="M174">
        <v>6.5668967533772928</v>
      </c>
      <c r="N174">
        <v>7.0219749298235232</v>
      </c>
      <c r="O174">
        <v>6.415204027895216</v>
      </c>
    </row>
    <row r="175" spans="1:15" x14ac:dyDescent="0.2">
      <c r="A175" s="14">
        <v>43672</v>
      </c>
      <c r="B175">
        <v>3829</v>
      </c>
      <c r="C175">
        <v>3843</v>
      </c>
      <c r="D175">
        <v>544</v>
      </c>
      <c r="E175">
        <v>546</v>
      </c>
      <c r="F175">
        <v>7.0384615384615303</v>
      </c>
      <c r="G175">
        <v>6.71121132196091</v>
      </c>
      <c r="H175">
        <v>0.14736264753494499</v>
      </c>
      <c r="I175">
        <v>2.2207134709833198</v>
      </c>
      <c r="J175">
        <v>4.6500000000000004</v>
      </c>
      <c r="L175">
        <v>6.858573969495855</v>
      </c>
      <c r="M175">
        <v>6.563848674425965</v>
      </c>
      <c r="N175">
        <v>7.0059366170308</v>
      </c>
      <c r="O175">
        <v>6.41648602689102</v>
      </c>
    </row>
    <row r="176" spans="1:15" x14ac:dyDescent="0.2">
      <c r="A176" s="14">
        <v>43671</v>
      </c>
      <c r="B176">
        <v>3843</v>
      </c>
      <c r="C176">
        <v>3845</v>
      </c>
      <c r="D176">
        <v>545</v>
      </c>
      <c r="E176">
        <v>544</v>
      </c>
      <c r="F176">
        <v>7.0680147058823497</v>
      </c>
      <c r="G176">
        <v>6.7035602377824999</v>
      </c>
      <c r="H176">
        <v>0.145051730684578</v>
      </c>
      <c r="I176">
        <v>2.51258269294541</v>
      </c>
      <c r="J176">
        <v>5.16</v>
      </c>
      <c r="L176">
        <v>6.8486119684670781</v>
      </c>
      <c r="M176">
        <v>6.5585085070979217</v>
      </c>
      <c r="N176">
        <v>6.9936636991516554</v>
      </c>
      <c r="O176">
        <v>6.4134567764133443</v>
      </c>
    </row>
    <row r="177" spans="1:15" x14ac:dyDescent="0.2">
      <c r="A177" s="14">
        <v>43670</v>
      </c>
      <c r="B177">
        <v>3880</v>
      </c>
      <c r="C177">
        <v>3838</v>
      </c>
      <c r="D177">
        <v>550</v>
      </c>
      <c r="E177">
        <v>546</v>
      </c>
      <c r="F177">
        <v>7.0293040293040203</v>
      </c>
      <c r="G177">
        <v>6.6958135481975702</v>
      </c>
      <c r="H177">
        <v>0.140833952138815</v>
      </c>
      <c r="I177">
        <v>2.3679693429162598</v>
      </c>
      <c r="J177">
        <v>4.74</v>
      </c>
      <c r="L177">
        <v>6.8366475003363849</v>
      </c>
      <c r="M177">
        <v>6.5549795960587556</v>
      </c>
      <c r="N177">
        <v>6.9774814524752005</v>
      </c>
      <c r="O177">
        <v>6.41414564391994</v>
      </c>
    </row>
    <row r="178" spans="1:15" x14ac:dyDescent="0.2">
      <c r="A178" s="14">
        <v>43669</v>
      </c>
      <c r="B178">
        <v>3830</v>
      </c>
      <c r="C178">
        <v>3848</v>
      </c>
      <c r="D178">
        <v>543</v>
      </c>
      <c r="E178">
        <v>548</v>
      </c>
      <c r="F178">
        <v>7.0218978102189702</v>
      </c>
      <c r="G178">
        <v>6.6891431152584797</v>
      </c>
      <c r="H178">
        <v>0.13666658804905199</v>
      </c>
      <c r="I178">
        <v>2.4347918515464602</v>
      </c>
      <c r="J178">
        <v>4.74</v>
      </c>
      <c r="L178">
        <v>6.8258097033075318</v>
      </c>
      <c r="M178">
        <v>6.5524765272094276</v>
      </c>
      <c r="N178">
        <v>6.9624762913565839</v>
      </c>
      <c r="O178">
        <v>6.4158099391603756</v>
      </c>
    </row>
    <row r="179" spans="1:15" x14ac:dyDescent="0.2">
      <c r="A179" s="14">
        <v>43668</v>
      </c>
      <c r="B179">
        <v>3832</v>
      </c>
      <c r="C179">
        <v>3844</v>
      </c>
      <c r="D179">
        <v>551</v>
      </c>
      <c r="E179">
        <v>551</v>
      </c>
      <c r="F179">
        <v>6.97640653357531</v>
      </c>
      <c r="G179">
        <v>6.6837089374020904</v>
      </c>
      <c r="H179">
        <v>0.13132593530290301</v>
      </c>
      <c r="I179">
        <v>2.2287874477963001</v>
      </c>
      <c r="J179">
        <v>4.2</v>
      </c>
      <c r="L179">
        <v>6.8150348727049934</v>
      </c>
      <c r="M179">
        <v>6.5523830020991873</v>
      </c>
      <c r="N179">
        <v>6.9463608080078965</v>
      </c>
      <c r="O179">
        <v>6.4210570667962843</v>
      </c>
    </row>
    <row r="180" spans="1:15" x14ac:dyDescent="0.2">
      <c r="A180" s="14">
        <v>43665</v>
      </c>
      <c r="B180">
        <v>3794</v>
      </c>
      <c r="C180">
        <v>3829</v>
      </c>
      <c r="D180">
        <v>550</v>
      </c>
      <c r="E180">
        <v>553</v>
      </c>
      <c r="F180">
        <v>6.9240506329113902</v>
      </c>
      <c r="G180">
        <v>6.6783382377666101</v>
      </c>
      <c r="H180">
        <v>0.12742451183172501</v>
      </c>
      <c r="I180">
        <v>1.92829771613537</v>
      </c>
      <c r="J180">
        <v>3.55</v>
      </c>
      <c r="L180">
        <v>6.805762749598335</v>
      </c>
      <c r="M180">
        <v>6.5509137259348851</v>
      </c>
      <c r="N180">
        <v>6.93318726143006</v>
      </c>
      <c r="O180">
        <v>6.4234892141031601</v>
      </c>
    </row>
    <row r="181" spans="1:15" x14ac:dyDescent="0.2">
      <c r="A181" s="14">
        <v>43664</v>
      </c>
      <c r="B181">
        <v>3801</v>
      </c>
      <c r="C181">
        <v>3784</v>
      </c>
      <c r="D181">
        <v>562</v>
      </c>
      <c r="E181">
        <v>549</v>
      </c>
      <c r="F181">
        <v>6.8925318761384302</v>
      </c>
      <c r="G181">
        <v>6.6714820435354403</v>
      </c>
      <c r="H181">
        <v>0.12785245384482999</v>
      </c>
      <c r="I181">
        <v>1.7289447793569199</v>
      </c>
      <c r="J181">
        <v>3.21</v>
      </c>
      <c r="L181">
        <v>6.7993344973802703</v>
      </c>
      <c r="M181">
        <v>6.5436295896906103</v>
      </c>
      <c r="N181">
        <v>6.9271869512251003</v>
      </c>
      <c r="O181">
        <v>6.4157771358457802</v>
      </c>
    </row>
    <row r="182" spans="1:15" x14ac:dyDescent="0.2">
      <c r="A182" s="14">
        <v>43663</v>
      </c>
      <c r="B182">
        <v>3825</v>
      </c>
      <c r="C182">
        <v>3837</v>
      </c>
      <c r="D182">
        <v>571</v>
      </c>
      <c r="E182">
        <v>569</v>
      </c>
      <c r="F182">
        <v>6.7434094903339101</v>
      </c>
      <c r="G182">
        <v>6.6647490826350904</v>
      </c>
      <c r="H182">
        <v>0.12932221239288499</v>
      </c>
      <c r="I182">
        <v>0.60825133009518995</v>
      </c>
      <c r="J182">
        <v>1.17</v>
      </c>
      <c r="L182">
        <v>6.7940712950279751</v>
      </c>
      <c r="M182">
        <v>6.5354268702422056</v>
      </c>
      <c r="N182">
        <v>6.9233935074208599</v>
      </c>
      <c r="O182">
        <v>6.4061046578493208</v>
      </c>
    </row>
    <row r="183" spans="1:15" x14ac:dyDescent="0.2">
      <c r="A183" s="14">
        <v>43662</v>
      </c>
      <c r="B183">
        <v>3828</v>
      </c>
      <c r="C183">
        <v>3824</v>
      </c>
      <c r="D183">
        <v>568</v>
      </c>
      <c r="E183">
        <v>572</v>
      </c>
      <c r="F183">
        <v>6.6853146853146797</v>
      </c>
      <c r="G183">
        <v>6.6621279259969697</v>
      </c>
      <c r="H183">
        <v>0.129693046519819</v>
      </c>
      <c r="I183">
        <v>0.178781823234968</v>
      </c>
      <c r="J183">
        <v>0.35</v>
      </c>
      <c r="L183">
        <v>6.7918209725167884</v>
      </c>
      <c r="M183">
        <v>6.532434879477151</v>
      </c>
      <c r="N183">
        <v>6.921514019036608</v>
      </c>
      <c r="O183">
        <v>6.4027418329573313</v>
      </c>
    </row>
    <row r="184" spans="1:15" x14ac:dyDescent="0.2">
      <c r="A184" s="14">
        <v>43658</v>
      </c>
      <c r="B184">
        <v>3848</v>
      </c>
      <c r="C184">
        <v>3840</v>
      </c>
      <c r="D184">
        <v>573</v>
      </c>
      <c r="E184">
        <v>570</v>
      </c>
      <c r="F184">
        <v>6.7368421052631504</v>
      </c>
      <c r="G184">
        <v>6.6594739725191099</v>
      </c>
      <c r="H184">
        <v>0.13121901487652499</v>
      </c>
      <c r="I184">
        <v>0.58961068117184001</v>
      </c>
      <c r="J184">
        <v>1.1499999999999999</v>
      </c>
      <c r="L184">
        <v>6.7906929873956345</v>
      </c>
      <c r="M184">
        <v>6.5282549576425852</v>
      </c>
      <c r="N184">
        <v>6.9219120022721601</v>
      </c>
      <c r="O184">
        <v>6.3970359427660597</v>
      </c>
    </row>
    <row r="185" spans="1:15" x14ac:dyDescent="0.2">
      <c r="A185" s="14">
        <v>43657</v>
      </c>
      <c r="B185">
        <v>3830</v>
      </c>
      <c r="C185">
        <v>3828</v>
      </c>
      <c r="D185">
        <v>567</v>
      </c>
      <c r="E185">
        <v>573</v>
      </c>
      <c r="F185">
        <v>6.6806282722513002</v>
      </c>
      <c r="G185">
        <v>6.6568554521080499</v>
      </c>
      <c r="H185">
        <v>0.13160790945929501</v>
      </c>
      <c r="I185">
        <v>0.180633673469381</v>
      </c>
      <c r="J185">
        <v>0.36</v>
      </c>
      <c r="L185">
        <v>6.7884633615673451</v>
      </c>
      <c r="M185">
        <v>6.5252475426487546</v>
      </c>
      <c r="N185">
        <v>6.9200712710266394</v>
      </c>
      <c r="O185">
        <v>6.3936396331894603</v>
      </c>
    </row>
    <row r="186" spans="1:15" x14ac:dyDescent="0.2">
      <c r="A186" s="14">
        <v>43656</v>
      </c>
      <c r="B186">
        <v>3830</v>
      </c>
      <c r="C186">
        <v>3839</v>
      </c>
      <c r="D186">
        <v>563</v>
      </c>
      <c r="E186">
        <v>565</v>
      </c>
      <c r="F186">
        <v>6.7946902654867198</v>
      </c>
      <c r="G186">
        <v>6.6546843998480396</v>
      </c>
      <c r="H186">
        <v>0.132537596131094</v>
      </c>
      <c r="I186">
        <v>1.0563483096539701</v>
      </c>
      <c r="J186">
        <v>2.06</v>
      </c>
      <c r="L186">
        <v>6.7872219959791336</v>
      </c>
      <c r="M186">
        <v>6.5221468037169457</v>
      </c>
      <c r="N186">
        <v>6.9197595921102275</v>
      </c>
      <c r="O186">
        <v>6.3896092075858517</v>
      </c>
    </row>
    <row r="187" spans="1:15" x14ac:dyDescent="0.2">
      <c r="A187" s="14">
        <v>43655</v>
      </c>
      <c r="B187">
        <v>3851</v>
      </c>
      <c r="C187">
        <v>3830</v>
      </c>
      <c r="D187">
        <v>570</v>
      </c>
      <c r="E187">
        <v>569</v>
      </c>
      <c r="F187">
        <v>6.7311072056238999</v>
      </c>
      <c r="G187">
        <v>6.6499905221025104</v>
      </c>
      <c r="H187">
        <v>0.133724633810446</v>
      </c>
      <c r="I187">
        <v>0.60659491979892599</v>
      </c>
      <c r="J187">
        <v>1.21</v>
      </c>
      <c r="L187">
        <v>6.7837151559129563</v>
      </c>
      <c r="M187">
        <v>6.5162658882920645</v>
      </c>
      <c r="N187">
        <v>6.9174397897234021</v>
      </c>
      <c r="O187">
        <v>6.3825412544816187</v>
      </c>
    </row>
    <row r="188" spans="1:15" x14ac:dyDescent="0.2">
      <c r="A188" s="14">
        <v>43654</v>
      </c>
      <c r="B188">
        <v>3864</v>
      </c>
      <c r="C188">
        <v>3840</v>
      </c>
      <c r="D188">
        <v>573</v>
      </c>
      <c r="E188">
        <v>571</v>
      </c>
      <c r="F188">
        <v>6.7250437828371199</v>
      </c>
      <c r="G188">
        <v>6.64711708393666</v>
      </c>
      <c r="H188">
        <v>0.13426504388403099</v>
      </c>
      <c r="I188">
        <v>0.58039454385288403</v>
      </c>
      <c r="J188">
        <v>1.1599999999999999</v>
      </c>
      <c r="L188">
        <v>6.7813821278206907</v>
      </c>
      <c r="M188">
        <v>6.5128520400526293</v>
      </c>
      <c r="N188">
        <v>6.9156471717047223</v>
      </c>
      <c r="O188">
        <v>6.3785869961685977</v>
      </c>
    </row>
    <row r="189" spans="1:15" x14ac:dyDescent="0.2">
      <c r="A189" s="14">
        <v>43651</v>
      </c>
      <c r="B189">
        <v>3833</v>
      </c>
      <c r="C189">
        <v>3843</v>
      </c>
      <c r="D189">
        <v>573</v>
      </c>
      <c r="E189">
        <v>572</v>
      </c>
      <c r="F189">
        <v>6.7185314685314603</v>
      </c>
      <c r="G189">
        <v>6.6444160009974498</v>
      </c>
      <c r="H189">
        <v>0.13470717087318099</v>
      </c>
      <c r="I189">
        <v>0.55019689786069503</v>
      </c>
      <c r="J189">
        <v>1.1000000000000001</v>
      </c>
      <c r="L189">
        <v>6.7791231718706308</v>
      </c>
      <c r="M189">
        <v>6.5097088301242687</v>
      </c>
      <c r="N189">
        <v>6.9138303427438119</v>
      </c>
      <c r="O189">
        <v>6.3750016592510876</v>
      </c>
    </row>
    <row r="190" spans="1:15" x14ac:dyDescent="0.2">
      <c r="A190" s="14">
        <v>43650</v>
      </c>
      <c r="B190">
        <v>3818</v>
      </c>
      <c r="C190">
        <v>3838</v>
      </c>
      <c r="D190">
        <v>570</v>
      </c>
      <c r="E190">
        <v>572</v>
      </c>
      <c r="F190">
        <v>6.70979020979021</v>
      </c>
      <c r="G190">
        <v>6.6402522480836996</v>
      </c>
      <c r="H190">
        <v>0.137155936557776</v>
      </c>
      <c r="I190">
        <v>0.50699928454950105</v>
      </c>
      <c r="J190">
        <v>1.04</v>
      </c>
      <c r="L190">
        <v>6.7774081846414758</v>
      </c>
      <c r="M190">
        <v>6.5030963115259235</v>
      </c>
      <c r="N190">
        <v>6.9145641211992519</v>
      </c>
      <c r="O190">
        <v>6.3659403749681474</v>
      </c>
    </row>
    <row r="191" spans="1:15" x14ac:dyDescent="0.2">
      <c r="A191" s="14">
        <v>43649</v>
      </c>
      <c r="B191">
        <v>3821</v>
      </c>
      <c r="C191">
        <v>3824</v>
      </c>
      <c r="D191">
        <v>560</v>
      </c>
      <c r="E191">
        <v>567</v>
      </c>
      <c r="F191">
        <v>6.7442680776014097</v>
      </c>
      <c r="G191">
        <v>6.6357475955855696</v>
      </c>
      <c r="H191">
        <v>0.140309879882873</v>
      </c>
      <c r="I191">
        <v>0.77343435905174296</v>
      </c>
      <c r="J191">
        <v>1.61</v>
      </c>
      <c r="L191">
        <v>6.7760574754684422</v>
      </c>
      <c r="M191">
        <v>6.495437715702697</v>
      </c>
      <c r="N191">
        <v>6.9163673553513156</v>
      </c>
      <c r="O191">
        <v>6.3551278358198235</v>
      </c>
    </row>
    <row r="192" spans="1:15" x14ac:dyDescent="0.2">
      <c r="A192" s="14">
        <v>43648</v>
      </c>
      <c r="B192">
        <v>3849</v>
      </c>
      <c r="C192">
        <v>3858</v>
      </c>
      <c r="D192">
        <v>558</v>
      </c>
      <c r="E192">
        <v>563</v>
      </c>
      <c r="F192">
        <v>6.8525754884546997</v>
      </c>
      <c r="G192">
        <v>6.63163370402222</v>
      </c>
      <c r="H192">
        <v>0.14158517960133801</v>
      </c>
      <c r="I192">
        <v>1.56048666290203</v>
      </c>
      <c r="J192">
        <v>3.22</v>
      </c>
      <c r="L192">
        <v>6.7732188836235583</v>
      </c>
      <c r="M192">
        <v>6.4900485244208816</v>
      </c>
      <c r="N192">
        <v>6.9148040632248957</v>
      </c>
      <c r="O192">
        <v>6.3484633448195442</v>
      </c>
    </row>
    <row r="193" spans="1:15" x14ac:dyDescent="0.2">
      <c r="A193" s="14">
        <v>43647</v>
      </c>
      <c r="B193">
        <v>3875</v>
      </c>
      <c r="C193">
        <v>3843</v>
      </c>
      <c r="D193">
        <v>553</v>
      </c>
      <c r="E193">
        <v>556</v>
      </c>
      <c r="F193">
        <v>6.91187050359712</v>
      </c>
      <c r="G193">
        <v>6.6259483574647504</v>
      </c>
      <c r="H193">
        <v>0.14115954130382599</v>
      </c>
      <c r="I193">
        <v>2.0255247607879099</v>
      </c>
      <c r="J193">
        <v>4.1399999999999997</v>
      </c>
      <c r="L193">
        <v>6.7671078987685762</v>
      </c>
      <c r="M193">
        <v>6.4847888161609246</v>
      </c>
      <c r="N193">
        <v>6.908267440072402</v>
      </c>
      <c r="O193">
        <v>6.3436292748570988</v>
      </c>
    </row>
    <row r="194" spans="1:15" x14ac:dyDescent="0.2">
      <c r="A194" s="14">
        <v>43644</v>
      </c>
      <c r="B194">
        <v>3827</v>
      </c>
      <c r="C194">
        <v>3806</v>
      </c>
      <c r="D194">
        <v>545</v>
      </c>
      <c r="E194">
        <v>544</v>
      </c>
      <c r="F194">
        <v>6.9963235294117601</v>
      </c>
      <c r="G194">
        <v>6.6184230367751402</v>
      </c>
      <c r="H194">
        <v>0.140759929763136</v>
      </c>
      <c r="I194">
        <v>2.6847164052478099</v>
      </c>
      <c r="J194">
        <v>5.4</v>
      </c>
      <c r="L194">
        <v>6.7591829665382761</v>
      </c>
      <c r="M194">
        <v>6.4776631070120043</v>
      </c>
      <c r="N194">
        <v>6.899942896301412</v>
      </c>
      <c r="O194">
        <v>6.3369031772488684</v>
      </c>
    </row>
    <row r="195" spans="1:15" x14ac:dyDescent="0.2">
      <c r="A195" s="14">
        <v>43643</v>
      </c>
      <c r="B195">
        <v>3784</v>
      </c>
      <c r="C195">
        <v>3804</v>
      </c>
      <c r="D195">
        <v>544</v>
      </c>
      <c r="E195">
        <v>551</v>
      </c>
      <c r="F195">
        <v>6.9038112522685999</v>
      </c>
      <c r="G195">
        <v>6.6100476190839403</v>
      </c>
      <c r="H195">
        <v>0.13665333100582699</v>
      </c>
      <c r="I195">
        <v>2.14969976232869</v>
      </c>
      <c r="J195">
        <v>4.26</v>
      </c>
      <c r="L195">
        <v>6.7467009500897674</v>
      </c>
      <c r="M195">
        <v>6.4733942880781132</v>
      </c>
      <c r="N195">
        <v>6.8833542810955946</v>
      </c>
      <c r="O195">
        <v>6.3367409570722861</v>
      </c>
    </row>
    <row r="196" spans="1:15" x14ac:dyDescent="0.2">
      <c r="A196" s="14">
        <v>43642</v>
      </c>
      <c r="B196">
        <v>3758</v>
      </c>
      <c r="C196">
        <v>3757</v>
      </c>
      <c r="D196">
        <v>544</v>
      </c>
      <c r="E196">
        <v>540</v>
      </c>
      <c r="F196">
        <v>6.9574074074074002</v>
      </c>
      <c r="G196">
        <v>6.6035451894837998</v>
      </c>
      <c r="H196">
        <v>0.13409927628221099</v>
      </c>
      <c r="I196">
        <v>2.6388078126454202</v>
      </c>
      <c r="J196">
        <v>5.09</v>
      </c>
      <c r="L196">
        <v>6.7376444657660111</v>
      </c>
      <c r="M196">
        <v>6.4694459132015885</v>
      </c>
      <c r="N196">
        <v>6.8717437420482215</v>
      </c>
      <c r="O196">
        <v>6.335346636919378</v>
      </c>
    </row>
    <row r="197" spans="1:15" x14ac:dyDescent="0.2">
      <c r="A197" s="14">
        <v>43641</v>
      </c>
      <c r="B197">
        <v>3749</v>
      </c>
      <c r="C197">
        <v>3752</v>
      </c>
      <c r="D197">
        <v>545</v>
      </c>
      <c r="E197">
        <v>543</v>
      </c>
      <c r="F197">
        <v>6.9097605893185996</v>
      </c>
      <c r="G197">
        <v>6.5964017283058798</v>
      </c>
      <c r="H197">
        <v>0.129240715913014</v>
      </c>
      <c r="I197">
        <v>2.42461409161199</v>
      </c>
      <c r="J197">
        <v>4.54</v>
      </c>
      <c r="L197">
        <v>6.7256424442188933</v>
      </c>
      <c r="M197">
        <v>6.4671610123928662</v>
      </c>
      <c r="N197">
        <v>6.8548831601319078</v>
      </c>
      <c r="O197">
        <v>6.3379202964798518</v>
      </c>
    </row>
    <row r="198" spans="1:15" x14ac:dyDescent="0.2">
      <c r="A198" s="14">
        <v>43640</v>
      </c>
      <c r="B198">
        <v>3737</v>
      </c>
      <c r="C198">
        <v>3759</v>
      </c>
      <c r="D198">
        <v>551</v>
      </c>
      <c r="E198">
        <v>549</v>
      </c>
      <c r="F198">
        <v>6.8469945355191202</v>
      </c>
      <c r="G198">
        <v>6.5893948454215003</v>
      </c>
      <c r="H198">
        <v>0.12627335088533201</v>
      </c>
      <c r="I198">
        <v>2.0400162686071499</v>
      </c>
      <c r="J198">
        <v>3.76</v>
      </c>
      <c r="L198">
        <v>6.7156681963068321</v>
      </c>
      <c r="M198">
        <v>6.4631214945361686</v>
      </c>
      <c r="N198">
        <v>6.8419415471921647</v>
      </c>
      <c r="O198">
        <v>6.3368481436508359</v>
      </c>
    </row>
    <row r="199" spans="1:15" x14ac:dyDescent="0.2">
      <c r="A199" s="14">
        <v>43637</v>
      </c>
      <c r="B199">
        <v>3752</v>
      </c>
      <c r="C199">
        <v>3754</v>
      </c>
      <c r="D199">
        <v>557</v>
      </c>
      <c r="E199">
        <v>549</v>
      </c>
      <c r="F199">
        <v>6.8378870673952603</v>
      </c>
      <c r="G199">
        <v>6.58370419081111</v>
      </c>
      <c r="H199">
        <v>0.12413508814129</v>
      </c>
      <c r="I199">
        <v>2.0476311765682298</v>
      </c>
      <c r="J199">
        <v>3.72</v>
      </c>
      <c r="L199">
        <v>6.7078392789523997</v>
      </c>
      <c r="M199">
        <v>6.4595691026698203</v>
      </c>
      <c r="N199">
        <v>6.8319743670936903</v>
      </c>
      <c r="O199">
        <v>6.3354340145285297</v>
      </c>
    </row>
    <row r="200" spans="1:15" x14ac:dyDescent="0.2">
      <c r="A200" s="14">
        <v>43636</v>
      </c>
      <c r="B200">
        <v>3780</v>
      </c>
      <c r="C200">
        <v>3775</v>
      </c>
      <c r="D200">
        <v>564</v>
      </c>
      <c r="E200">
        <v>557</v>
      </c>
      <c r="F200">
        <v>6.7773788150807901</v>
      </c>
      <c r="G200">
        <v>6.5791990299125001</v>
      </c>
      <c r="H200">
        <v>0.120918111645583</v>
      </c>
      <c r="I200">
        <v>1.6389586511998799</v>
      </c>
      <c r="J200">
        <v>2.92</v>
      </c>
      <c r="L200">
        <v>6.7001171415580831</v>
      </c>
      <c r="M200">
        <v>6.458280918266917</v>
      </c>
      <c r="N200">
        <v>6.8210352532036662</v>
      </c>
      <c r="O200">
        <v>6.3373628066213339</v>
      </c>
    </row>
    <row r="201" spans="1:15" x14ac:dyDescent="0.2">
      <c r="A201" s="14">
        <v>43635</v>
      </c>
      <c r="B201">
        <v>3795</v>
      </c>
      <c r="C201">
        <v>3800</v>
      </c>
      <c r="D201">
        <v>558</v>
      </c>
      <c r="E201">
        <v>562</v>
      </c>
      <c r="F201">
        <v>6.7615658362989297</v>
      </c>
      <c r="G201">
        <v>6.5752722607195802</v>
      </c>
      <c r="H201">
        <v>0.119188176341479</v>
      </c>
      <c r="I201">
        <v>1.5630206057151601</v>
      </c>
      <c r="J201">
        <v>2.76</v>
      </c>
      <c r="L201">
        <v>6.6944604370610588</v>
      </c>
      <c r="M201">
        <v>6.4560840843781016</v>
      </c>
      <c r="N201">
        <v>6.8136486134025382</v>
      </c>
      <c r="O201">
        <v>6.3368959080366221</v>
      </c>
    </row>
    <row r="202" spans="1:15" x14ac:dyDescent="0.2">
      <c r="A202" s="14">
        <v>43634</v>
      </c>
      <c r="B202">
        <v>3766</v>
      </c>
      <c r="C202">
        <v>3761</v>
      </c>
      <c r="D202">
        <v>567</v>
      </c>
      <c r="E202">
        <v>558</v>
      </c>
      <c r="F202">
        <v>6.7401433691756196</v>
      </c>
      <c r="G202">
        <v>6.5710320280635504</v>
      </c>
      <c r="H202">
        <v>0.118137435109979</v>
      </c>
      <c r="I202">
        <v>1.43147970797432</v>
      </c>
      <c r="J202">
        <v>2.5099999999999998</v>
      </c>
      <c r="L202">
        <v>6.6891694631735295</v>
      </c>
      <c r="M202">
        <v>6.4528945929535713</v>
      </c>
      <c r="N202">
        <v>6.8073068982835085</v>
      </c>
      <c r="O202">
        <v>6.3347571578435922</v>
      </c>
    </row>
    <row r="203" spans="1:15" x14ac:dyDescent="0.2">
      <c r="A203" s="14">
        <v>43633</v>
      </c>
      <c r="B203">
        <v>3748</v>
      </c>
      <c r="C203">
        <v>3766</v>
      </c>
      <c r="D203">
        <v>567</v>
      </c>
      <c r="E203">
        <v>563</v>
      </c>
      <c r="F203">
        <v>6.6891651865008797</v>
      </c>
      <c r="G203">
        <v>6.5684956920337401</v>
      </c>
      <c r="H203">
        <v>0.116510296682709</v>
      </c>
      <c r="I203">
        <v>1.0356981134102099</v>
      </c>
      <c r="J203">
        <v>1.8</v>
      </c>
      <c r="L203">
        <v>6.6850059887164495</v>
      </c>
      <c r="M203">
        <v>6.4519853953510307</v>
      </c>
      <c r="N203">
        <v>6.801516285399158</v>
      </c>
      <c r="O203">
        <v>6.3354750986683221</v>
      </c>
    </row>
    <row r="204" spans="1:15" x14ac:dyDescent="0.2">
      <c r="A204" s="14">
        <v>43630</v>
      </c>
      <c r="B204">
        <v>3771</v>
      </c>
      <c r="C204">
        <v>3776</v>
      </c>
      <c r="D204">
        <v>568</v>
      </c>
      <c r="E204">
        <v>570</v>
      </c>
      <c r="F204">
        <v>6.6245614035087703</v>
      </c>
      <c r="G204">
        <v>6.5661781206725296</v>
      </c>
      <c r="H204">
        <v>0.115813613375343</v>
      </c>
      <c r="I204">
        <v>0.50411416356573802</v>
      </c>
      <c r="J204">
        <v>0.88</v>
      </c>
      <c r="L204">
        <v>6.6819917340478723</v>
      </c>
      <c r="M204">
        <v>6.4503645072971869</v>
      </c>
      <c r="N204">
        <v>6.7978053474232158</v>
      </c>
      <c r="O204">
        <v>6.3345508939218433</v>
      </c>
    </row>
    <row r="205" spans="1:15" x14ac:dyDescent="0.2">
      <c r="A205" s="14">
        <v>43629</v>
      </c>
      <c r="B205">
        <v>3774</v>
      </c>
      <c r="C205">
        <v>3771</v>
      </c>
      <c r="D205">
        <v>573</v>
      </c>
      <c r="E205">
        <v>568</v>
      </c>
      <c r="F205">
        <v>6.6390845070422504</v>
      </c>
      <c r="G205">
        <v>6.5643353864962704</v>
      </c>
      <c r="H205">
        <v>0.11596940469765001</v>
      </c>
      <c r="I205">
        <v>0.64455897433349296</v>
      </c>
      <c r="J205">
        <v>1.1299999999999999</v>
      </c>
      <c r="L205">
        <v>6.6803047911939206</v>
      </c>
      <c r="M205">
        <v>6.4483659817986201</v>
      </c>
      <c r="N205">
        <v>6.79627419589157</v>
      </c>
      <c r="O205">
        <v>6.3323965771009707</v>
      </c>
    </row>
    <row r="206" spans="1:15" x14ac:dyDescent="0.2">
      <c r="A206" s="14">
        <v>43628</v>
      </c>
      <c r="B206">
        <v>3802</v>
      </c>
      <c r="C206">
        <v>3807</v>
      </c>
      <c r="D206">
        <v>582</v>
      </c>
      <c r="E206">
        <v>579</v>
      </c>
      <c r="F206">
        <v>6.5751295336787496</v>
      </c>
      <c r="G206">
        <v>6.5628680231765602</v>
      </c>
      <c r="H206">
        <v>0.115710276418638</v>
      </c>
      <c r="I206">
        <v>0.10596734258785601</v>
      </c>
      <c r="J206">
        <v>0.19</v>
      </c>
      <c r="L206">
        <v>6.6785782995951983</v>
      </c>
      <c r="M206">
        <v>6.447157746757922</v>
      </c>
      <c r="N206">
        <v>6.7942885760138365</v>
      </c>
      <c r="O206">
        <v>6.3314474703392838</v>
      </c>
    </row>
    <row r="207" spans="1:15" x14ac:dyDescent="0.2">
      <c r="A207" s="14">
        <v>43627</v>
      </c>
      <c r="B207">
        <v>3794</v>
      </c>
      <c r="C207">
        <v>3827</v>
      </c>
      <c r="D207">
        <v>577</v>
      </c>
      <c r="E207">
        <v>584</v>
      </c>
      <c r="F207">
        <v>6.5530821917808204</v>
      </c>
      <c r="G207">
        <v>6.56183408994168</v>
      </c>
      <c r="H207">
        <v>0.11594231423243</v>
      </c>
      <c r="I207">
        <v>-7.5484935925291E-2</v>
      </c>
      <c r="J207">
        <v>-0.13</v>
      </c>
      <c r="L207">
        <v>6.6777764041741099</v>
      </c>
      <c r="M207">
        <v>6.4458917757092502</v>
      </c>
      <c r="N207">
        <v>6.7937187184065397</v>
      </c>
      <c r="O207">
        <v>6.3299494614768204</v>
      </c>
    </row>
    <row r="208" spans="1:15" x14ac:dyDescent="0.2">
      <c r="A208" s="14">
        <v>43626</v>
      </c>
      <c r="B208">
        <v>3792</v>
      </c>
      <c r="C208">
        <v>3783</v>
      </c>
      <c r="D208">
        <v>576</v>
      </c>
      <c r="E208">
        <v>573</v>
      </c>
      <c r="F208">
        <v>6.6020942408376904</v>
      </c>
      <c r="G208">
        <v>6.5609396167860297</v>
      </c>
      <c r="H208">
        <v>0.116264710855188</v>
      </c>
      <c r="I208">
        <v>0.35397347784159799</v>
      </c>
      <c r="J208">
        <v>0.62</v>
      </c>
      <c r="L208">
        <v>6.6772043276412179</v>
      </c>
      <c r="M208">
        <v>6.4446749059308415</v>
      </c>
      <c r="N208">
        <v>6.793469038496406</v>
      </c>
      <c r="O208">
        <v>6.3284101950756533</v>
      </c>
    </row>
    <row r="209" spans="1:15" x14ac:dyDescent="0.2">
      <c r="A209" s="14">
        <v>43623</v>
      </c>
      <c r="B209">
        <v>3782</v>
      </c>
      <c r="C209">
        <v>3792</v>
      </c>
      <c r="D209">
        <v>567</v>
      </c>
      <c r="E209">
        <v>576</v>
      </c>
      <c r="F209">
        <v>6.5833333333333304</v>
      </c>
      <c r="G209">
        <v>6.5602604284483501</v>
      </c>
      <c r="H209">
        <v>0.11617106124978201</v>
      </c>
      <c r="I209">
        <v>0.19861146688991599</v>
      </c>
      <c r="J209">
        <v>0.35</v>
      </c>
      <c r="L209">
        <v>6.6764314896981318</v>
      </c>
      <c r="M209">
        <v>6.4440893671985684</v>
      </c>
      <c r="N209">
        <v>6.7926025509479144</v>
      </c>
      <c r="O209">
        <v>6.3279183059487858</v>
      </c>
    </row>
    <row r="210" spans="1:15" x14ac:dyDescent="0.2">
      <c r="A210" s="14">
        <v>43622</v>
      </c>
      <c r="B210">
        <v>3785</v>
      </c>
      <c r="C210">
        <v>3785</v>
      </c>
      <c r="D210">
        <v>564</v>
      </c>
      <c r="E210">
        <v>566</v>
      </c>
      <c r="F210">
        <v>6.6872791519434598</v>
      </c>
      <c r="G210">
        <v>6.5605091846672599</v>
      </c>
      <c r="H210">
        <v>0.116240154953588</v>
      </c>
      <c r="I210">
        <v>1.09058670239056</v>
      </c>
      <c r="J210">
        <v>1.9</v>
      </c>
      <c r="L210">
        <v>6.6767493396208479</v>
      </c>
      <c r="M210">
        <v>6.4442690297136718</v>
      </c>
      <c r="N210">
        <v>6.792989494574436</v>
      </c>
      <c r="O210">
        <v>6.3280288747600837</v>
      </c>
    </row>
    <row r="211" spans="1:15" x14ac:dyDescent="0.2">
      <c r="A211" s="14">
        <v>43621</v>
      </c>
      <c r="B211">
        <v>3789</v>
      </c>
      <c r="C211">
        <v>3800</v>
      </c>
      <c r="D211">
        <v>566</v>
      </c>
      <c r="E211">
        <v>567</v>
      </c>
      <c r="F211">
        <v>6.7019400352733598</v>
      </c>
      <c r="G211">
        <v>6.5578361117062496</v>
      </c>
      <c r="H211">
        <v>0.115597562647777</v>
      </c>
      <c r="I211">
        <v>1.24660001704529</v>
      </c>
      <c r="J211">
        <v>2.15</v>
      </c>
      <c r="L211">
        <v>6.673433674354027</v>
      </c>
      <c r="M211">
        <v>6.4422385490584722</v>
      </c>
      <c r="N211">
        <v>6.7890312370018036</v>
      </c>
      <c r="O211">
        <v>6.3266409864106956</v>
      </c>
    </row>
    <row r="212" spans="1:15" x14ac:dyDescent="0.2">
      <c r="A212" s="14">
        <v>43620</v>
      </c>
      <c r="B212">
        <v>3710</v>
      </c>
      <c r="C212">
        <v>3739</v>
      </c>
      <c r="D212">
        <v>557</v>
      </c>
      <c r="E212">
        <v>556</v>
      </c>
      <c r="F212">
        <v>6.72482014388489</v>
      </c>
      <c r="G212">
        <v>6.5578519112359404</v>
      </c>
      <c r="H212">
        <v>0.115617336549516</v>
      </c>
      <c r="I212">
        <v>1.4441452954370599</v>
      </c>
      <c r="J212">
        <v>2.48</v>
      </c>
      <c r="L212">
        <v>6.673469247785456</v>
      </c>
      <c r="M212">
        <v>6.4422345746864247</v>
      </c>
      <c r="N212">
        <v>6.7890865843349726</v>
      </c>
      <c r="O212">
        <v>6.3266172381369081</v>
      </c>
    </row>
    <row r="213" spans="1:15" x14ac:dyDescent="0.2">
      <c r="A213" s="14">
        <v>43619</v>
      </c>
      <c r="B213">
        <v>3714</v>
      </c>
      <c r="C213">
        <v>3740</v>
      </c>
      <c r="D213">
        <v>551</v>
      </c>
      <c r="E213">
        <v>556</v>
      </c>
      <c r="F213">
        <v>6.7266187050359703</v>
      </c>
      <c r="G213">
        <v>6.5563582374880696</v>
      </c>
      <c r="H213">
        <v>0.114165121261915</v>
      </c>
      <c r="I213">
        <v>1.49135274999874</v>
      </c>
      <c r="J213">
        <v>2.5299999999999998</v>
      </c>
      <c r="L213">
        <v>6.6705233587499846</v>
      </c>
      <c r="M213">
        <v>6.4421931162261545</v>
      </c>
      <c r="N213">
        <v>6.7846884800118996</v>
      </c>
      <c r="O213">
        <v>6.3280279949642395</v>
      </c>
    </row>
    <row r="214" spans="1:15" x14ac:dyDescent="0.2">
      <c r="A214" s="14">
        <v>43616</v>
      </c>
      <c r="B214">
        <v>3802</v>
      </c>
      <c r="C214">
        <v>3783</v>
      </c>
      <c r="D214">
        <v>565</v>
      </c>
      <c r="E214">
        <v>559</v>
      </c>
      <c r="F214">
        <v>6.7674418604651096</v>
      </c>
      <c r="G214">
        <v>6.5552462024929499</v>
      </c>
      <c r="H214">
        <v>0.112900459395867</v>
      </c>
      <c r="I214">
        <v>1.87949330859789</v>
      </c>
      <c r="J214">
        <v>3.14</v>
      </c>
      <c r="L214">
        <v>6.6681466618888168</v>
      </c>
      <c r="M214">
        <v>6.442345743097083</v>
      </c>
      <c r="N214">
        <v>6.7810471212846837</v>
      </c>
      <c r="O214">
        <v>6.3294452837012161</v>
      </c>
    </row>
    <row r="215" spans="1:15" x14ac:dyDescent="0.2">
      <c r="A215" s="14">
        <v>43615</v>
      </c>
      <c r="B215">
        <v>3806</v>
      </c>
      <c r="C215">
        <v>3834</v>
      </c>
      <c r="D215">
        <v>558</v>
      </c>
      <c r="E215">
        <v>571</v>
      </c>
      <c r="F215">
        <v>6.7145359019264399</v>
      </c>
      <c r="G215">
        <v>6.5527784807372198</v>
      </c>
      <c r="H215">
        <v>0.110226440555854</v>
      </c>
      <c r="I215">
        <v>1.46750108570597</v>
      </c>
      <c r="J215">
        <v>2.41</v>
      </c>
      <c r="L215">
        <v>6.6630049212930738</v>
      </c>
      <c r="M215">
        <v>6.4425520401813658</v>
      </c>
      <c r="N215">
        <v>6.7732313618489277</v>
      </c>
      <c r="O215">
        <v>6.3323255996255119</v>
      </c>
    </row>
    <row r="216" spans="1:15" x14ac:dyDescent="0.2">
      <c r="A216" s="14">
        <v>43614</v>
      </c>
      <c r="B216">
        <v>3812</v>
      </c>
      <c r="C216">
        <v>3819</v>
      </c>
      <c r="D216">
        <v>560</v>
      </c>
      <c r="E216">
        <v>563</v>
      </c>
      <c r="F216">
        <v>6.7833037300177601</v>
      </c>
      <c r="G216">
        <v>6.5513220927026898</v>
      </c>
      <c r="H216">
        <v>0.10879183767226</v>
      </c>
      <c r="I216">
        <v>2.1323441379299202</v>
      </c>
      <c r="J216">
        <v>3.42</v>
      </c>
      <c r="L216">
        <v>6.6601139303749495</v>
      </c>
      <c r="M216">
        <v>6.4425302550304302</v>
      </c>
      <c r="N216">
        <v>6.76890576804721</v>
      </c>
      <c r="O216">
        <v>6.3337384173581697</v>
      </c>
    </row>
    <row r="217" spans="1:15" x14ac:dyDescent="0.2">
      <c r="A217" s="14">
        <v>43613</v>
      </c>
      <c r="B217">
        <v>3833</v>
      </c>
      <c r="C217">
        <v>3866</v>
      </c>
      <c r="D217">
        <v>566</v>
      </c>
      <c r="E217">
        <v>566</v>
      </c>
      <c r="F217">
        <v>6.8303886925794997</v>
      </c>
      <c r="G217">
        <v>6.5505936288621802</v>
      </c>
      <c r="H217">
        <v>0.107410205675101</v>
      </c>
      <c r="I217" s="15">
        <v>2.6049206586909799</v>
      </c>
      <c r="J217">
        <v>4.0999999999999996</v>
      </c>
      <c r="L217">
        <v>6.658003834537281</v>
      </c>
      <c r="M217">
        <v>6.4431834231870795</v>
      </c>
      <c r="N217">
        <v>6.7654140402123826</v>
      </c>
      <c r="O217">
        <v>6.3357732175119779</v>
      </c>
    </row>
    <row r="218" spans="1:15" x14ac:dyDescent="0.2">
      <c r="A218" s="14">
        <v>43612</v>
      </c>
      <c r="B218">
        <v>3815</v>
      </c>
      <c r="C218">
        <v>3838</v>
      </c>
      <c r="D218">
        <v>570</v>
      </c>
      <c r="E218">
        <v>568</v>
      </c>
      <c r="F218">
        <v>6.7570422535211199</v>
      </c>
      <c r="G218">
        <v>6.5492611029777601</v>
      </c>
      <c r="H218">
        <v>0.104511627204396</v>
      </c>
      <c r="I218">
        <v>1.9881151609762899</v>
      </c>
      <c r="J218">
        <v>3.08</v>
      </c>
      <c r="L218">
        <v>6.6537727301821565</v>
      </c>
      <c r="M218">
        <v>6.4447494757733637</v>
      </c>
      <c r="N218">
        <v>6.7582843573865521</v>
      </c>
      <c r="O218">
        <v>6.3402378485689681</v>
      </c>
    </row>
    <row r="219" spans="1:15" x14ac:dyDescent="0.2">
      <c r="A219" s="14">
        <v>43609</v>
      </c>
      <c r="B219">
        <v>3782</v>
      </c>
      <c r="C219">
        <v>3815</v>
      </c>
      <c r="D219">
        <v>560</v>
      </c>
      <c r="E219">
        <v>567</v>
      </c>
      <c r="F219">
        <v>6.7283950617283903</v>
      </c>
      <c r="G219">
        <v>6.5501876144274096</v>
      </c>
      <c r="H219">
        <v>0.10663595447793001</v>
      </c>
      <c r="I219">
        <v>1.67117599475197</v>
      </c>
      <c r="J219">
        <v>2.65</v>
      </c>
      <c r="L219">
        <v>6.6568235689053399</v>
      </c>
      <c r="M219">
        <v>6.4435516599494793</v>
      </c>
      <c r="N219">
        <v>6.7634595233832693</v>
      </c>
      <c r="O219">
        <v>6.3369157054715499</v>
      </c>
    </row>
    <row r="220" spans="1:15" x14ac:dyDescent="0.2">
      <c r="A220" s="14">
        <v>43608</v>
      </c>
      <c r="B220">
        <v>3809</v>
      </c>
      <c r="C220">
        <v>3820</v>
      </c>
      <c r="D220">
        <v>573</v>
      </c>
      <c r="E220">
        <v>570</v>
      </c>
      <c r="F220">
        <v>6.70175438596491</v>
      </c>
      <c r="G220">
        <v>6.5508510304110903</v>
      </c>
      <c r="H220">
        <v>0.107889976652636</v>
      </c>
      <c r="I220">
        <v>1.3986781741520999</v>
      </c>
      <c r="J220">
        <v>2.25</v>
      </c>
      <c r="L220">
        <v>6.6587410070637265</v>
      </c>
      <c r="M220">
        <v>6.4429610537584541</v>
      </c>
      <c r="N220">
        <v>6.7666309837163627</v>
      </c>
      <c r="O220">
        <v>6.3350710771058178</v>
      </c>
    </row>
    <row r="221" spans="1:15" x14ac:dyDescent="0.2">
      <c r="A221" s="14">
        <v>43607</v>
      </c>
      <c r="B221">
        <v>3860</v>
      </c>
      <c r="C221">
        <v>3847</v>
      </c>
      <c r="D221">
        <v>583</v>
      </c>
      <c r="E221">
        <v>575</v>
      </c>
      <c r="F221">
        <v>6.6904347826086896</v>
      </c>
      <c r="G221">
        <v>6.5508142606717996</v>
      </c>
      <c r="H221">
        <v>0.107838999239791</v>
      </c>
      <c r="I221">
        <v>1.2947127006105701</v>
      </c>
      <c r="J221">
        <v>2.09</v>
      </c>
      <c r="L221">
        <v>6.6586532599115902</v>
      </c>
      <c r="M221">
        <v>6.442975261432009</v>
      </c>
      <c r="N221">
        <v>6.7664922591513816</v>
      </c>
      <c r="O221">
        <v>6.3351362621922176</v>
      </c>
    </row>
    <row r="222" spans="1:15" x14ac:dyDescent="0.2">
      <c r="A222" s="14">
        <v>43606</v>
      </c>
      <c r="B222">
        <v>3830</v>
      </c>
      <c r="C222">
        <v>3849</v>
      </c>
      <c r="D222">
        <v>573</v>
      </c>
      <c r="E222">
        <v>582</v>
      </c>
      <c r="F222">
        <v>6.6134020618556697</v>
      </c>
      <c r="G222">
        <v>6.5499032930533003</v>
      </c>
      <c r="H222">
        <v>0.106940544212469</v>
      </c>
      <c r="I222">
        <v>0.59377637611613499</v>
      </c>
      <c r="J222">
        <v>0.96</v>
      </c>
      <c r="L222">
        <v>6.656843837265769</v>
      </c>
      <c r="M222">
        <v>6.4429627488408316</v>
      </c>
      <c r="N222">
        <v>6.7637843814782386</v>
      </c>
      <c r="O222">
        <v>6.3360222046283621</v>
      </c>
    </row>
    <row r="223" spans="1:15" x14ac:dyDescent="0.2">
      <c r="A223" s="14">
        <v>43605</v>
      </c>
      <c r="B223">
        <v>3848</v>
      </c>
      <c r="C223">
        <v>3864</v>
      </c>
      <c r="D223">
        <v>587</v>
      </c>
      <c r="E223">
        <v>581</v>
      </c>
      <c r="F223">
        <v>6.6506024096385499</v>
      </c>
      <c r="G223">
        <v>6.54933736017135</v>
      </c>
      <c r="H223">
        <v>0.106715081577022</v>
      </c>
      <c r="I223">
        <v>0.94892912951681196</v>
      </c>
      <c r="J223">
        <v>1.52</v>
      </c>
      <c r="L223">
        <v>6.656052441748372</v>
      </c>
      <c r="M223">
        <v>6.4426222785943281</v>
      </c>
      <c r="N223">
        <v>6.7627675233253939</v>
      </c>
      <c r="O223">
        <v>6.3359071970173062</v>
      </c>
    </row>
    <row r="224" spans="1:15" x14ac:dyDescent="0.2">
      <c r="A224" s="14">
        <v>43602</v>
      </c>
      <c r="B224">
        <v>3829</v>
      </c>
      <c r="C224">
        <v>3830</v>
      </c>
      <c r="D224">
        <v>581</v>
      </c>
      <c r="E224">
        <v>580</v>
      </c>
      <c r="F224">
        <v>6.6034482758620596</v>
      </c>
      <c r="G224">
        <v>6.5478728665897004</v>
      </c>
      <c r="H224">
        <v>0.106067032924286</v>
      </c>
      <c r="I224">
        <v>0.52396496574043205</v>
      </c>
      <c r="J224">
        <v>0.84</v>
      </c>
      <c r="L224">
        <v>6.6539398995139862</v>
      </c>
      <c r="M224">
        <v>6.4418058336654145</v>
      </c>
      <c r="N224">
        <v>6.7600069324382721</v>
      </c>
      <c r="O224">
        <v>6.3357388007411286</v>
      </c>
    </row>
    <row r="225" spans="1:15" x14ac:dyDescent="0.2">
      <c r="A225" s="14">
        <v>43601</v>
      </c>
      <c r="B225">
        <v>3860</v>
      </c>
      <c r="C225">
        <v>3811</v>
      </c>
      <c r="D225">
        <v>579</v>
      </c>
      <c r="E225">
        <v>576</v>
      </c>
      <c r="F225">
        <v>6.6163194444444402</v>
      </c>
      <c r="G225">
        <v>6.5452646274792396</v>
      </c>
      <c r="H225">
        <v>0.107068776934812</v>
      </c>
      <c r="I225">
        <v>0.66363714053127498</v>
      </c>
      <c r="J225">
        <v>1.07</v>
      </c>
      <c r="L225">
        <v>6.6523334044140521</v>
      </c>
      <c r="M225">
        <v>6.4381958505444272</v>
      </c>
      <c r="N225">
        <v>6.7594021813488636</v>
      </c>
      <c r="O225">
        <v>6.3311270736096157</v>
      </c>
    </row>
    <row r="226" spans="1:15" x14ac:dyDescent="0.2">
      <c r="A226" s="14">
        <v>43600</v>
      </c>
      <c r="B226">
        <v>3800</v>
      </c>
      <c r="C226">
        <v>3833</v>
      </c>
      <c r="D226">
        <v>587</v>
      </c>
      <c r="E226">
        <v>586</v>
      </c>
      <c r="F226">
        <v>6.54095563139931</v>
      </c>
      <c r="G226">
        <v>6.5415555818951896</v>
      </c>
      <c r="H226">
        <v>0.10933732803042</v>
      </c>
      <c r="I226">
        <v>-5.4871516131738502E-3</v>
      </c>
      <c r="J226">
        <v>-0.01</v>
      </c>
      <c r="L226">
        <v>6.6508929099256093</v>
      </c>
      <c r="M226">
        <v>6.4322182538647699</v>
      </c>
      <c r="N226">
        <v>6.76023023795603</v>
      </c>
      <c r="O226">
        <v>6.3228809258343492</v>
      </c>
    </row>
    <row r="227" spans="1:15" x14ac:dyDescent="0.2">
      <c r="A227" s="14">
        <v>43599</v>
      </c>
      <c r="B227">
        <v>3750</v>
      </c>
      <c r="C227">
        <v>3815</v>
      </c>
      <c r="D227">
        <v>572</v>
      </c>
      <c r="E227">
        <v>584</v>
      </c>
      <c r="F227">
        <v>6.5325342465753398</v>
      </c>
      <c r="G227">
        <v>6.5402077495336499</v>
      </c>
      <c r="H227">
        <v>0.10995772287455099</v>
      </c>
      <c r="I227">
        <v>-6.9785939156502899E-2</v>
      </c>
      <c r="J227">
        <v>-0.12</v>
      </c>
      <c r="L227">
        <v>6.6501654724082009</v>
      </c>
      <c r="M227">
        <v>6.4302500266590989</v>
      </c>
      <c r="N227">
        <v>6.7601231952827519</v>
      </c>
      <c r="O227">
        <v>6.320292303784548</v>
      </c>
    </row>
    <row r="228" spans="1:15" x14ac:dyDescent="0.2">
      <c r="A228" s="14">
        <v>43598</v>
      </c>
      <c r="B228">
        <v>3818</v>
      </c>
      <c r="C228">
        <v>3842</v>
      </c>
      <c r="D228">
        <v>572</v>
      </c>
      <c r="E228">
        <v>582</v>
      </c>
      <c r="F228">
        <v>6.6013745704467297</v>
      </c>
      <c r="G228">
        <v>6.5396292739922197</v>
      </c>
      <c r="H228">
        <v>0.110110588045672</v>
      </c>
      <c r="I228">
        <v>0.56075712200262895</v>
      </c>
      <c r="J228">
        <v>0.94</v>
      </c>
      <c r="L228">
        <v>6.649739862037892</v>
      </c>
      <c r="M228">
        <v>6.4295186859465474</v>
      </c>
      <c r="N228">
        <v>6.7598504500835634</v>
      </c>
      <c r="O228">
        <v>6.319408097900876</v>
      </c>
    </row>
    <row r="229" spans="1:15" x14ac:dyDescent="0.2">
      <c r="A229" s="14">
        <v>43595</v>
      </c>
      <c r="B229">
        <v>3876</v>
      </c>
      <c r="C229">
        <v>3880</v>
      </c>
      <c r="D229">
        <v>575</v>
      </c>
      <c r="E229">
        <v>578</v>
      </c>
      <c r="F229">
        <v>6.7128027681660898</v>
      </c>
      <c r="G229">
        <v>6.5388095881519703</v>
      </c>
      <c r="H229">
        <v>0.109876465133477</v>
      </c>
      <c r="I229">
        <v>1.58353456131619</v>
      </c>
      <c r="J229">
        <v>2.59</v>
      </c>
      <c r="L229">
        <v>6.6486860532854477</v>
      </c>
      <c r="M229">
        <v>6.428933123018493</v>
      </c>
      <c r="N229">
        <v>6.7585625184189242</v>
      </c>
      <c r="O229">
        <v>6.3190566578850165</v>
      </c>
    </row>
    <row r="230" spans="1:15" x14ac:dyDescent="0.2">
      <c r="A230" s="14">
        <v>43594</v>
      </c>
      <c r="B230">
        <v>3913</v>
      </c>
      <c r="C230">
        <v>3898</v>
      </c>
      <c r="D230">
        <v>590</v>
      </c>
      <c r="E230">
        <v>582</v>
      </c>
      <c r="F230">
        <v>6.6975945017182097</v>
      </c>
      <c r="G230">
        <v>6.5361511888269801</v>
      </c>
      <c r="H230">
        <v>0.108031084977822</v>
      </c>
      <c r="I230">
        <v>1.4944153613228099</v>
      </c>
      <c r="J230">
        <v>2.41</v>
      </c>
      <c r="L230">
        <v>6.6441822738048018</v>
      </c>
      <c r="M230">
        <v>6.4281201038491584</v>
      </c>
      <c r="N230">
        <v>6.7522133587826243</v>
      </c>
      <c r="O230">
        <v>6.3200890188713359</v>
      </c>
    </row>
    <row r="231" spans="1:15" x14ac:dyDescent="0.2">
      <c r="A231" s="14">
        <v>43593</v>
      </c>
      <c r="B231">
        <v>3952</v>
      </c>
      <c r="C231">
        <v>3967</v>
      </c>
      <c r="D231">
        <v>603</v>
      </c>
      <c r="E231">
        <v>597</v>
      </c>
      <c r="F231">
        <v>6.6448911222780502</v>
      </c>
      <c r="G231">
        <v>6.5325513878388604</v>
      </c>
      <c r="H231">
        <v>0.10708558117853</v>
      </c>
      <c r="I231">
        <v>1.0490649927173501</v>
      </c>
      <c r="J231">
        <v>1.69</v>
      </c>
      <c r="L231">
        <v>6.6396369690173902</v>
      </c>
      <c r="M231">
        <v>6.4254658066603305</v>
      </c>
      <c r="N231">
        <v>6.74672255019592</v>
      </c>
      <c r="O231">
        <v>6.3183802254818007</v>
      </c>
    </row>
    <row r="232" spans="1:15" x14ac:dyDescent="0.2">
      <c r="A232" s="14">
        <v>43592</v>
      </c>
      <c r="B232">
        <v>4041</v>
      </c>
      <c r="C232">
        <v>4020</v>
      </c>
      <c r="D232">
        <v>612</v>
      </c>
      <c r="E232">
        <v>612</v>
      </c>
      <c r="F232">
        <v>6.5686274509803901</v>
      </c>
      <c r="G232">
        <v>6.5301118919952899</v>
      </c>
      <c r="H232">
        <v>0.10658143095173001</v>
      </c>
      <c r="I232">
        <v>0.36137213247343197</v>
      </c>
      <c r="J232">
        <v>0.59</v>
      </c>
      <c r="L232">
        <v>6.6366933229470195</v>
      </c>
      <c r="M232">
        <v>6.4235304610435602</v>
      </c>
      <c r="N232">
        <v>6.7432747538987501</v>
      </c>
      <c r="O232">
        <v>6.3169490300918296</v>
      </c>
    </row>
    <row r="233" spans="1:15" x14ac:dyDescent="0.2">
      <c r="A233" s="14">
        <v>43581</v>
      </c>
      <c r="B233">
        <v>3995</v>
      </c>
      <c r="C233">
        <v>4021</v>
      </c>
      <c r="D233">
        <v>611</v>
      </c>
      <c r="E233">
        <v>616</v>
      </c>
      <c r="F233">
        <v>6.5275974025974</v>
      </c>
      <c r="G233">
        <v>6.5278322060717002</v>
      </c>
      <c r="H233">
        <v>0.107557288426951</v>
      </c>
      <c r="I233">
        <v>-2.1830549815873902E-3</v>
      </c>
      <c r="J233">
        <v>0</v>
      </c>
      <c r="L233">
        <v>6.6353894944986509</v>
      </c>
      <c r="M233">
        <v>6.4202749176447496</v>
      </c>
      <c r="N233">
        <v>6.7429467829256025</v>
      </c>
      <c r="O233">
        <v>6.312717629217798</v>
      </c>
    </row>
    <row r="234" spans="1:15" x14ac:dyDescent="0.2">
      <c r="A234" s="14">
        <v>43580</v>
      </c>
      <c r="B234">
        <v>3996</v>
      </c>
      <c r="C234">
        <v>4030</v>
      </c>
      <c r="D234">
        <v>602</v>
      </c>
      <c r="E234">
        <v>612</v>
      </c>
      <c r="F234">
        <v>6.5849673202614296</v>
      </c>
      <c r="G234">
        <v>6.5261218831177299</v>
      </c>
      <c r="H234">
        <v>0.108562602281875</v>
      </c>
      <c r="I234">
        <v>0.54204151251752697</v>
      </c>
      <c r="J234">
        <v>0.89</v>
      </c>
      <c r="L234">
        <v>6.634684485399605</v>
      </c>
      <c r="M234">
        <v>6.4175592808358548</v>
      </c>
      <c r="N234">
        <v>6.7432470876814801</v>
      </c>
      <c r="O234">
        <v>6.3089966785539797</v>
      </c>
    </row>
    <row r="235" spans="1:15" x14ac:dyDescent="0.2">
      <c r="A235" s="14">
        <v>43579</v>
      </c>
      <c r="B235">
        <v>4040</v>
      </c>
      <c r="C235">
        <v>4007</v>
      </c>
      <c r="D235">
        <v>610</v>
      </c>
      <c r="E235">
        <v>604</v>
      </c>
      <c r="F235">
        <v>6.6341059602649004</v>
      </c>
      <c r="G235">
        <v>6.5236057655595898</v>
      </c>
      <c r="H235">
        <v>0.109353542507301</v>
      </c>
      <c r="I235">
        <v>1.0104857343595</v>
      </c>
      <c r="J235">
        <v>1.67</v>
      </c>
      <c r="L235">
        <v>6.6329593080668907</v>
      </c>
      <c r="M235">
        <v>6.4142522230522889</v>
      </c>
      <c r="N235">
        <v>6.7423128505741916</v>
      </c>
      <c r="O235">
        <v>6.304898680544988</v>
      </c>
    </row>
    <row r="236" spans="1:15" x14ac:dyDescent="0.2">
      <c r="A236" s="14">
        <v>43578</v>
      </c>
      <c r="B236">
        <v>4040</v>
      </c>
      <c r="C236">
        <v>4054</v>
      </c>
      <c r="D236">
        <v>605</v>
      </c>
      <c r="E236">
        <v>609</v>
      </c>
      <c r="F236">
        <v>6.6568144499178903</v>
      </c>
      <c r="G236">
        <v>6.5191900326183703</v>
      </c>
      <c r="H236">
        <v>0.111468480601292</v>
      </c>
      <c r="I236">
        <v>1.23464872363149</v>
      </c>
      <c r="J236">
        <v>2.0699999999999998</v>
      </c>
      <c r="L236">
        <v>6.6306585132196627</v>
      </c>
      <c r="M236">
        <v>6.4077215520170778</v>
      </c>
      <c r="N236">
        <v>6.7421269938209543</v>
      </c>
      <c r="O236">
        <v>6.2962530714157863</v>
      </c>
    </row>
    <row r="237" spans="1:15" x14ac:dyDescent="0.2">
      <c r="A237" s="14">
        <v>43577</v>
      </c>
      <c r="B237">
        <v>4022</v>
      </c>
      <c r="C237">
        <v>4061</v>
      </c>
      <c r="D237">
        <v>600</v>
      </c>
      <c r="E237">
        <v>602</v>
      </c>
      <c r="F237">
        <v>6.7458471760797298</v>
      </c>
      <c r="G237">
        <v>6.51422561006774</v>
      </c>
      <c r="H237">
        <v>0.113501264307369</v>
      </c>
      <c r="I237">
        <v>2.04069591141067</v>
      </c>
      <c r="J237">
        <v>3.43</v>
      </c>
      <c r="L237">
        <v>6.6277268743751092</v>
      </c>
      <c r="M237">
        <v>6.4007243457603709</v>
      </c>
      <c r="N237">
        <v>6.7412281386824784</v>
      </c>
      <c r="O237">
        <v>6.2872230814530017</v>
      </c>
    </row>
    <row r="238" spans="1:15" x14ac:dyDescent="0.2">
      <c r="A238" s="14">
        <v>43574</v>
      </c>
      <c r="B238">
        <v>4077</v>
      </c>
      <c r="C238">
        <v>4061</v>
      </c>
      <c r="D238">
        <v>608</v>
      </c>
      <c r="E238">
        <v>603</v>
      </c>
      <c r="F238">
        <v>6.73466003316749</v>
      </c>
      <c r="G238">
        <v>6.5090791356092801</v>
      </c>
      <c r="H238">
        <v>0.111617412639645</v>
      </c>
      <c r="I238">
        <v>2.02101887352014</v>
      </c>
      <c r="J238">
        <v>3.35</v>
      </c>
      <c r="L238">
        <v>6.6206965482489251</v>
      </c>
      <c r="M238">
        <v>6.3974617229696351</v>
      </c>
      <c r="N238">
        <v>6.73231396088857</v>
      </c>
      <c r="O238">
        <v>6.2858443103299901</v>
      </c>
    </row>
    <row r="239" spans="1:15" x14ac:dyDescent="0.2">
      <c r="A239" s="14">
        <v>43573</v>
      </c>
      <c r="B239">
        <v>4119</v>
      </c>
      <c r="C239">
        <v>4078</v>
      </c>
      <c r="D239">
        <v>615</v>
      </c>
      <c r="E239">
        <v>606</v>
      </c>
      <c r="F239">
        <v>6.7293729372937197</v>
      </c>
      <c r="G239">
        <v>6.5044728576895698</v>
      </c>
      <c r="H239">
        <v>0.109317826147223</v>
      </c>
      <c r="I239">
        <v>2.0573047190059301</v>
      </c>
      <c r="J239">
        <v>3.34</v>
      </c>
      <c r="L239">
        <v>6.6137906838367932</v>
      </c>
      <c r="M239">
        <v>6.3951550315423464</v>
      </c>
      <c r="N239">
        <v>6.7231085099840158</v>
      </c>
      <c r="O239">
        <v>6.2858372053951239</v>
      </c>
    </row>
    <row r="240" spans="1:15" x14ac:dyDescent="0.2">
      <c r="A240" s="14">
        <v>43572</v>
      </c>
      <c r="B240">
        <v>4019</v>
      </c>
      <c r="C240">
        <v>4053</v>
      </c>
      <c r="D240">
        <v>614</v>
      </c>
      <c r="E240">
        <v>615</v>
      </c>
      <c r="F240">
        <v>6.5902439024390196</v>
      </c>
      <c r="G240">
        <v>6.5021771594850604</v>
      </c>
      <c r="H240">
        <v>0.106338039919354</v>
      </c>
      <c r="I240">
        <v>0.82817722633164603</v>
      </c>
      <c r="J240">
        <v>1.34</v>
      </c>
      <c r="L240">
        <v>6.6085151994044145</v>
      </c>
      <c r="M240">
        <v>6.3958391195657063</v>
      </c>
      <c r="N240">
        <v>6.7148532393237685</v>
      </c>
      <c r="O240">
        <v>6.2895010796463522</v>
      </c>
    </row>
    <row r="241" spans="1:15" x14ac:dyDescent="0.2">
      <c r="A241" s="14">
        <v>43571</v>
      </c>
      <c r="B241">
        <v>3970</v>
      </c>
      <c r="C241">
        <v>3989</v>
      </c>
      <c r="D241">
        <v>611</v>
      </c>
      <c r="E241">
        <v>607</v>
      </c>
      <c r="F241">
        <v>6.5716639209225702</v>
      </c>
      <c r="G241">
        <v>6.5011988926508897</v>
      </c>
      <c r="H241">
        <v>0.10585977342765</v>
      </c>
      <c r="I241">
        <v>0.66564499422283396</v>
      </c>
      <c r="J241">
        <v>1.07</v>
      </c>
      <c r="L241">
        <v>6.6070586660785393</v>
      </c>
      <c r="M241">
        <v>6.3953391192232401</v>
      </c>
      <c r="N241">
        <v>6.7129184395061898</v>
      </c>
      <c r="O241">
        <v>6.2894793457955895</v>
      </c>
    </row>
    <row r="242" spans="1:15" x14ac:dyDescent="0.2">
      <c r="A242" s="14">
        <v>43570</v>
      </c>
      <c r="B242">
        <v>4020</v>
      </c>
      <c r="C242">
        <v>3996</v>
      </c>
      <c r="D242">
        <v>620</v>
      </c>
      <c r="E242">
        <v>621</v>
      </c>
      <c r="F242">
        <v>6.4347826086956497</v>
      </c>
      <c r="G242">
        <v>6.4995331789744402</v>
      </c>
      <c r="H242">
        <v>0.10572068416061001</v>
      </c>
      <c r="I242">
        <v>-0.61246832436709697</v>
      </c>
      <c r="J242">
        <v>-1.01</v>
      </c>
      <c r="L242">
        <v>6.6052538631350499</v>
      </c>
      <c r="M242">
        <v>6.3938124948138304</v>
      </c>
      <c r="N242">
        <v>6.7109745472956606</v>
      </c>
      <c r="O242">
        <v>6.2880918106532198</v>
      </c>
    </row>
    <row r="243" spans="1:15" x14ac:dyDescent="0.2">
      <c r="A243" s="14">
        <v>43567</v>
      </c>
      <c r="B243">
        <v>3932</v>
      </c>
      <c r="C243">
        <v>3923</v>
      </c>
      <c r="D243">
        <v>613</v>
      </c>
      <c r="E243">
        <v>604</v>
      </c>
      <c r="F243">
        <v>6.4950331125827798</v>
      </c>
      <c r="G243">
        <v>6.4996000686065498</v>
      </c>
      <c r="H243">
        <v>0.105681274917705</v>
      </c>
      <c r="I243">
        <v>-4.3214429683283102E-2</v>
      </c>
      <c r="J243">
        <v>-7.0000000000000007E-2</v>
      </c>
      <c r="L243">
        <v>6.605281343524255</v>
      </c>
      <c r="M243">
        <v>6.3939187936888446</v>
      </c>
      <c r="N243">
        <v>6.7109626184419602</v>
      </c>
      <c r="O243">
        <v>6.2882375187711395</v>
      </c>
    </row>
    <row r="244" spans="1:15" x14ac:dyDescent="0.2">
      <c r="A244" s="14">
        <v>43566</v>
      </c>
      <c r="B244">
        <v>3898</v>
      </c>
      <c r="C244">
        <v>3893</v>
      </c>
      <c r="D244">
        <v>600</v>
      </c>
      <c r="E244">
        <v>606</v>
      </c>
      <c r="F244">
        <v>6.4240924092409202</v>
      </c>
      <c r="G244">
        <v>6.4979776972808798</v>
      </c>
      <c r="H244">
        <v>0.10666829440084701</v>
      </c>
      <c r="I244">
        <v>-0.69266400531643002</v>
      </c>
      <c r="J244">
        <v>-1.1499999999999999</v>
      </c>
      <c r="L244">
        <v>6.6046459916817266</v>
      </c>
      <c r="M244">
        <v>6.391309402880033</v>
      </c>
      <c r="N244">
        <v>6.7113142860825734</v>
      </c>
      <c r="O244">
        <v>6.2846411084791862</v>
      </c>
    </row>
    <row r="245" spans="1:15" x14ac:dyDescent="0.2">
      <c r="A245" s="14">
        <v>43565</v>
      </c>
      <c r="B245">
        <v>3940</v>
      </c>
      <c r="C245">
        <v>3955</v>
      </c>
      <c r="D245">
        <v>604</v>
      </c>
      <c r="E245">
        <v>604</v>
      </c>
      <c r="F245">
        <v>6.5480132450331103</v>
      </c>
      <c r="G245">
        <v>6.4982805786328504</v>
      </c>
      <c r="H245">
        <v>0.106490171494421</v>
      </c>
      <c r="I245">
        <v>0.46701649271797702</v>
      </c>
      <c r="J245">
        <v>0.76</v>
      </c>
      <c r="L245">
        <v>6.6047707501272717</v>
      </c>
      <c r="M245">
        <v>6.3917904071384291</v>
      </c>
      <c r="N245">
        <v>6.7112609216216921</v>
      </c>
      <c r="O245">
        <v>6.2853002356440086</v>
      </c>
    </row>
    <row r="246" spans="1:15" x14ac:dyDescent="0.2">
      <c r="A246" s="14">
        <v>43564</v>
      </c>
      <c r="B246">
        <v>3991</v>
      </c>
      <c r="C246">
        <v>3987</v>
      </c>
      <c r="D246">
        <v>614</v>
      </c>
      <c r="E246">
        <v>610</v>
      </c>
      <c r="F246">
        <v>6.5360655737704896</v>
      </c>
      <c r="G246">
        <v>6.4967318087100203</v>
      </c>
      <c r="H246">
        <v>0.106600237529619</v>
      </c>
      <c r="I246">
        <v>0.36898384067426998</v>
      </c>
      <c r="J246">
        <v>0.6</v>
      </c>
      <c r="L246">
        <v>6.6033320462396397</v>
      </c>
      <c r="M246">
        <v>6.390131571180401</v>
      </c>
      <c r="N246">
        <v>6.7099322837692581</v>
      </c>
      <c r="O246">
        <v>6.2835313336507825</v>
      </c>
    </row>
    <row r="247" spans="1:15" x14ac:dyDescent="0.2">
      <c r="A247" s="14">
        <v>43563</v>
      </c>
      <c r="B247">
        <v>4035</v>
      </c>
      <c r="C247">
        <v>4004</v>
      </c>
      <c r="D247">
        <v>622</v>
      </c>
      <c r="E247">
        <v>615</v>
      </c>
      <c r="F247">
        <v>6.51056910569105</v>
      </c>
      <c r="G247">
        <v>6.4938577719999202</v>
      </c>
      <c r="H247">
        <v>0.108391714216197</v>
      </c>
      <c r="I247">
        <v>0.15417537965865899</v>
      </c>
      <c r="J247">
        <v>0.26</v>
      </c>
      <c r="L247">
        <v>6.6022494862161176</v>
      </c>
      <c r="M247">
        <v>6.3854660577837228</v>
      </c>
      <c r="N247">
        <v>6.7106412004323142</v>
      </c>
      <c r="O247">
        <v>6.2770743435675262</v>
      </c>
    </row>
    <row r="248" spans="1:15" x14ac:dyDescent="0.2">
      <c r="A248" s="14">
        <v>43560</v>
      </c>
      <c r="B248">
        <v>4007</v>
      </c>
      <c r="C248">
        <v>4044</v>
      </c>
      <c r="D248">
        <v>620</v>
      </c>
      <c r="E248">
        <v>621</v>
      </c>
      <c r="F248">
        <v>6.5120772946859899</v>
      </c>
      <c r="G248">
        <v>6.49127204714428</v>
      </c>
      <c r="H248">
        <v>0.110259257629836</v>
      </c>
      <c r="I248">
        <v>0.188693883751228</v>
      </c>
      <c r="J248">
        <v>0.32</v>
      </c>
      <c r="L248">
        <v>6.6015313047741158</v>
      </c>
      <c r="M248">
        <v>6.3810127895144442</v>
      </c>
      <c r="N248">
        <v>6.7117905624039516</v>
      </c>
      <c r="O248">
        <v>6.2707535318846084</v>
      </c>
    </row>
    <row r="249" spans="1:15" x14ac:dyDescent="0.2">
      <c r="A249" s="14">
        <v>43559</v>
      </c>
      <c r="B249">
        <v>4007</v>
      </c>
      <c r="C249">
        <v>4020</v>
      </c>
      <c r="D249">
        <v>622</v>
      </c>
      <c r="E249">
        <v>616</v>
      </c>
      <c r="F249">
        <v>6.52597402597402</v>
      </c>
      <c r="G249">
        <v>6.4885435947577497</v>
      </c>
      <c r="H249">
        <v>0.112225046749651</v>
      </c>
      <c r="I249">
        <v>0.33353010134869299</v>
      </c>
      <c r="J249">
        <v>0.56999999999999995</v>
      </c>
      <c r="L249">
        <v>6.6007686415074005</v>
      </c>
      <c r="M249">
        <v>6.3763185480080988</v>
      </c>
      <c r="N249">
        <v>6.7129936882570513</v>
      </c>
      <c r="O249">
        <v>6.264093501258448</v>
      </c>
    </row>
    <row r="250" spans="1:15" x14ac:dyDescent="0.2">
      <c r="A250" s="14">
        <v>43558</v>
      </c>
      <c r="B250">
        <v>4035</v>
      </c>
      <c r="C250">
        <v>4021</v>
      </c>
      <c r="D250">
        <v>616</v>
      </c>
      <c r="E250">
        <v>622</v>
      </c>
      <c r="F250">
        <v>6.4646302250803798</v>
      </c>
      <c r="G250">
        <v>6.4852495723512096</v>
      </c>
      <c r="H250">
        <v>0.114676985255241</v>
      </c>
      <c r="I250">
        <v>-0.17980370886914299</v>
      </c>
      <c r="J250">
        <v>-0.32</v>
      </c>
      <c r="L250">
        <v>6.5999265576064507</v>
      </c>
      <c r="M250">
        <v>6.3705725870959684</v>
      </c>
      <c r="N250">
        <v>6.7146035428616919</v>
      </c>
      <c r="O250">
        <v>6.2558956018407272</v>
      </c>
    </row>
    <row r="251" spans="1:15" x14ac:dyDescent="0.2">
      <c r="A251" s="14">
        <v>43557</v>
      </c>
      <c r="B251">
        <v>4015</v>
      </c>
      <c r="C251">
        <v>3996</v>
      </c>
      <c r="D251">
        <v>614</v>
      </c>
      <c r="E251">
        <v>616</v>
      </c>
      <c r="F251">
        <v>6.4870129870129798</v>
      </c>
      <c r="G251">
        <v>6.4820612419266004</v>
      </c>
      <c r="H251">
        <v>0.11846745079576999</v>
      </c>
      <c r="I251">
        <v>4.1798359406917701E-2</v>
      </c>
      <c r="J251">
        <v>0.08</v>
      </c>
      <c r="L251">
        <v>6.6005286927223707</v>
      </c>
      <c r="M251">
        <v>6.36359379113083</v>
      </c>
      <c r="N251">
        <v>6.7189961435181402</v>
      </c>
      <c r="O251">
        <v>6.2451263403350605</v>
      </c>
    </row>
    <row r="252" spans="1:15" x14ac:dyDescent="0.2">
      <c r="A252" s="14">
        <v>43556</v>
      </c>
      <c r="B252">
        <v>3928</v>
      </c>
      <c r="C252">
        <v>3937</v>
      </c>
      <c r="D252">
        <v>593</v>
      </c>
      <c r="E252">
        <v>603</v>
      </c>
      <c r="F252">
        <v>6.5290215588722997</v>
      </c>
      <c r="G252">
        <v>6.4771661168190304</v>
      </c>
      <c r="H252">
        <v>0.12553590944920101</v>
      </c>
      <c r="I252">
        <v>0.41307258043367001</v>
      </c>
      <c r="J252">
        <v>0.79</v>
      </c>
      <c r="L252">
        <v>6.602702026268231</v>
      </c>
      <c r="M252">
        <v>6.3516302073698299</v>
      </c>
      <c r="N252">
        <v>6.7282379357174324</v>
      </c>
      <c r="O252">
        <v>6.2260942979206284</v>
      </c>
    </row>
    <row r="253" spans="1:15" x14ac:dyDescent="0.2">
      <c r="A253" s="14">
        <v>43553</v>
      </c>
      <c r="B253">
        <v>3916</v>
      </c>
      <c r="C253">
        <v>3876</v>
      </c>
      <c r="D253">
        <v>593</v>
      </c>
      <c r="E253">
        <v>586</v>
      </c>
      <c r="F253">
        <v>6.6143344709897596</v>
      </c>
      <c r="G253">
        <v>6.4717941777157497</v>
      </c>
      <c r="H253">
        <v>0.13167235096041899</v>
      </c>
      <c r="I253">
        <v>1.0825377707188899</v>
      </c>
      <c r="J253">
        <v>2.16</v>
      </c>
      <c r="L253">
        <v>6.6034665286761687</v>
      </c>
      <c r="M253">
        <v>6.3401218267553308</v>
      </c>
      <c r="N253">
        <v>6.7351388796365876</v>
      </c>
      <c r="O253">
        <v>6.2084494757949118</v>
      </c>
    </row>
    <row r="254" spans="1:15" x14ac:dyDescent="0.2">
      <c r="A254" s="14">
        <v>43552</v>
      </c>
      <c r="B254">
        <v>3879</v>
      </c>
      <c r="C254">
        <v>3885</v>
      </c>
      <c r="D254">
        <v>603</v>
      </c>
      <c r="E254">
        <v>591</v>
      </c>
      <c r="F254">
        <v>6.5736040609137003</v>
      </c>
      <c r="G254">
        <v>6.46292574132461</v>
      </c>
      <c r="H254">
        <v>0.14362947850996</v>
      </c>
      <c r="I254">
        <v>0.77058220037617797</v>
      </c>
      <c r="J254">
        <v>1.68</v>
      </c>
      <c r="L254">
        <v>6.6065552198345703</v>
      </c>
      <c r="M254">
        <v>6.3192962628146496</v>
      </c>
      <c r="N254">
        <v>6.7501846983445297</v>
      </c>
      <c r="O254">
        <v>6.1756667843046902</v>
      </c>
    </row>
    <row r="255" spans="1:15" x14ac:dyDescent="0.2">
      <c r="A255" s="14">
        <v>43551</v>
      </c>
      <c r="B255">
        <v>3901</v>
      </c>
      <c r="C255">
        <v>3910</v>
      </c>
      <c r="D255">
        <v>610</v>
      </c>
      <c r="E255">
        <v>610</v>
      </c>
      <c r="F255">
        <v>6.4098360655737698</v>
      </c>
      <c r="G255">
        <v>6.4541915448570002</v>
      </c>
      <c r="H255">
        <v>0.15601677034290501</v>
      </c>
      <c r="I255">
        <v>-0.28429943259141399</v>
      </c>
      <c r="J255">
        <v>-0.69</v>
      </c>
      <c r="L255">
        <v>6.6102083151999054</v>
      </c>
      <c r="M255">
        <v>6.298174774514095</v>
      </c>
      <c r="N255">
        <v>6.7662250855428105</v>
      </c>
      <c r="O255">
        <v>6.1421580041711898</v>
      </c>
    </row>
    <row r="256" spans="1:15" x14ac:dyDescent="0.2">
      <c r="A256" s="14">
        <v>43550</v>
      </c>
      <c r="B256">
        <v>3933</v>
      </c>
      <c r="C256">
        <v>4005</v>
      </c>
      <c r="D256">
        <v>606</v>
      </c>
      <c r="E256">
        <v>627</v>
      </c>
      <c r="F256">
        <v>6.3875598086124397</v>
      </c>
      <c r="G256">
        <v>6.4487461935857402</v>
      </c>
      <c r="H256">
        <v>0.164373148335793</v>
      </c>
      <c r="I256">
        <v>-0.37224075582169103</v>
      </c>
      <c r="J256">
        <v>-0.96</v>
      </c>
      <c r="L256">
        <v>6.6131193419215331</v>
      </c>
      <c r="M256">
        <v>6.2843730452499473</v>
      </c>
      <c r="N256">
        <v>6.7774924902573259</v>
      </c>
      <c r="O256">
        <v>6.1199998969141545</v>
      </c>
    </row>
    <row r="257" spans="1:15" x14ac:dyDescent="0.2">
      <c r="A257" s="14">
        <v>43549</v>
      </c>
      <c r="B257">
        <v>3950</v>
      </c>
      <c r="C257">
        <v>3915</v>
      </c>
      <c r="D257">
        <v>610</v>
      </c>
      <c r="E257">
        <v>598</v>
      </c>
      <c r="F257">
        <v>6.5468227424749097</v>
      </c>
      <c r="G257">
        <v>6.4444676183598002</v>
      </c>
      <c r="H257">
        <v>0.16999050631427801</v>
      </c>
      <c r="I257">
        <v>0.60212259104563703</v>
      </c>
      <c r="J257">
        <v>1.56</v>
      </c>
      <c r="L257">
        <v>6.6144581246740781</v>
      </c>
      <c r="M257">
        <v>6.2744771120455223</v>
      </c>
      <c r="N257">
        <v>6.784448630988356</v>
      </c>
      <c r="O257">
        <v>6.1044866057312444</v>
      </c>
    </row>
    <row r="258" spans="1:15" x14ac:dyDescent="0.2">
      <c r="A258" s="14">
        <v>43546</v>
      </c>
      <c r="B258">
        <v>4008</v>
      </c>
      <c r="C258">
        <v>4015</v>
      </c>
      <c r="D258">
        <v>616</v>
      </c>
      <c r="E258">
        <v>619</v>
      </c>
      <c r="F258">
        <v>6.4862681744749597</v>
      </c>
      <c r="G258">
        <v>6.43941194257778</v>
      </c>
      <c r="H258">
        <v>0.17249131298714601</v>
      </c>
      <c r="I258">
        <v>0.27164400969378499</v>
      </c>
      <c r="J258">
        <v>0.72</v>
      </c>
      <c r="L258">
        <v>6.6119032555649264</v>
      </c>
      <c r="M258">
        <v>6.2669206295906337</v>
      </c>
      <c r="N258">
        <v>6.7843945685520719</v>
      </c>
      <c r="O258">
        <v>6.0944293166034882</v>
      </c>
    </row>
    <row r="259" spans="1:15" x14ac:dyDescent="0.2">
      <c r="A259" s="14">
        <v>43544</v>
      </c>
      <c r="B259">
        <v>3978</v>
      </c>
      <c r="C259">
        <v>4042</v>
      </c>
      <c r="D259">
        <v>615</v>
      </c>
      <c r="E259">
        <v>618</v>
      </c>
      <c r="F259">
        <v>6.5404530744336498</v>
      </c>
      <c r="G259">
        <v>6.4360831288228804</v>
      </c>
      <c r="H259">
        <v>0.17395774139900499</v>
      </c>
      <c r="I259">
        <v>0.59997298637824203</v>
      </c>
      <c r="J259">
        <v>1.6</v>
      </c>
      <c r="L259">
        <v>6.6100408702218854</v>
      </c>
      <c r="M259">
        <v>6.2621253874238754</v>
      </c>
      <c r="N259">
        <v>6.7839986116208904</v>
      </c>
      <c r="O259">
        <v>6.0881676460248704</v>
      </c>
    </row>
    <row r="260" spans="1:15" x14ac:dyDescent="0.2">
      <c r="A260" s="14">
        <v>43543</v>
      </c>
      <c r="B260">
        <v>3991</v>
      </c>
      <c r="C260">
        <v>4028</v>
      </c>
      <c r="D260">
        <v>619</v>
      </c>
      <c r="E260">
        <v>618</v>
      </c>
      <c r="F260">
        <v>6.5177993527508002</v>
      </c>
      <c r="G260">
        <v>6.4330768839568302</v>
      </c>
      <c r="H260">
        <v>0.17407627113631</v>
      </c>
      <c r="I260">
        <v>0.48669740132262101</v>
      </c>
      <c r="J260">
        <v>1.3</v>
      </c>
      <c r="L260">
        <v>6.6071531550931404</v>
      </c>
      <c r="M260">
        <v>6.25900061282052</v>
      </c>
      <c r="N260">
        <v>6.7812294262294506</v>
      </c>
      <c r="O260">
        <v>6.0849243416842098</v>
      </c>
    </row>
    <row r="261" spans="1:15" x14ac:dyDescent="0.2">
      <c r="A261" s="14">
        <v>43542</v>
      </c>
      <c r="B261">
        <v>3975</v>
      </c>
      <c r="C261">
        <v>3988</v>
      </c>
      <c r="D261">
        <v>615</v>
      </c>
      <c r="E261">
        <v>619</v>
      </c>
      <c r="F261">
        <v>6.4426494345718899</v>
      </c>
      <c r="G261">
        <v>6.4309786185581901</v>
      </c>
      <c r="H261">
        <v>0.17399082973466801</v>
      </c>
      <c r="I261">
        <v>6.7077190398447395E-2</v>
      </c>
      <c r="J261">
        <v>0.18</v>
      </c>
      <c r="L261">
        <v>6.6049694482928585</v>
      </c>
      <c r="M261">
        <v>6.2569877888235217</v>
      </c>
      <c r="N261">
        <v>6.778960278027526</v>
      </c>
      <c r="O261">
        <v>6.0829969590888542</v>
      </c>
    </row>
    <row r="262" spans="1:15" x14ac:dyDescent="0.2">
      <c r="A262" s="14">
        <v>43539</v>
      </c>
      <c r="B262">
        <v>3963</v>
      </c>
      <c r="C262">
        <v>3968</v>
      </c>
      <c r="D262">
        <v>605</v>
      </c>
      <c r="E262">
        <v>609</v>
      </c>
      <c r="F262">
        <v>6.5155993431855501</v>
      </c>
      <c r="G262">
        <v>6.4299362483534797</v>
      </c>
      <c r="H262">
        <v>0.17415189303488601</v>
      </c>
      <c r="I262">
        <v>0.49188724474502898</v>
      </c>
      <c r="J262">
        <v>1.31</v>
      </c>
      <c r="L262">
        <v>6.6040881413883659</v>
      </c>
      <c r="M262">
        <v>6.2557843553185934</v>
      </c>
      <c r="N262">
        <v>6.7782400344232521</v>
      </c>
      <c r="O262">
        <v>6.0816324622837072</v>
      </c>
    </row>
    <row r="263" spans="1:15" x14ac:dyDescent="0.2">
      <c r="A263" s="14">
        <v>43538</v>
      </c>
      <c r="B263">
        <v>3921</v>
      </c>
      <c r="C263">
        <v>3920</v>
      </c>
      <c r="D263">
        <v>612</v>
      </c>
      <c r="E263">
        <v>601</v>
      </c>
      <c r="F263">
        <v>6.522462562396</v>
      </c>
      <c r="G263">
        <v>6.4278971999536996</v>
      </c>
      <c r="H263">
        <v>0.17403221142832001</v>
      </c>
      <c r="I263">
        <v>0.54337850255526399</v>
      </c>
      <c r="J263">
        <v>1.45</v>
      </c>
      <c r="L263">
        <v>6.6019294113820193</v>
      </c>
      <c r="M263">
        <v>6.2538649885253799</v>
      </c>
      <c r="N263">
        <v>6.7759616228103399</v>
      </c>
      <c r="O263">
        <v>6.0798327770970593</v>
      </c>
    </row>
    <row r="264" spans="1:15" x14ac:dyDescent="0.2">
      <c r="A264" s="14">
        <v>43537</v>
      </c>
      <c r="B264">
        <v>3872</v>
      </c>
      <c r="C264">
        <v>3895</v>
      </c>
      <c r="D264">
        <v>608</v>
      </c>
      <c r="E264">
        <v>608</v>
      </c>
      <c r="F264">
        <v>6.40625</v>
      </c>
      <c r="G264">
        <v>6.4264729547454804</v>
      </c>
      <c r="H264">
        <v>0.17368923165400799</v>
      </c>
      <c r="I264">
        <v>-0.11643182800051</v>
      </c>
      <c r="J264">
        <v>-0.32</v>
      </c>
      <c r="L264">
        <v>6.6001621863994888</v>
      </c>
      <c r="M264">
        <v>6.252783723091472</v>
      </c>
      <c r="N264">
        <v>6.7738514180534963</v>
      </c>
      <c r="O264">
        <v>6.0790944914374645</v>
      </c>
    </row>
    <row r="265" spans="1:15" x14ac:dyDescent="0.2">
      <c r="A265" s="14">
        <v>43536</v>
      </c>
      <c r="B265">
        <v>3880</v>
      </c>
      <c r="C265">
        <v>3906</v>
      </c>
      <c r="D265">
        <v>602</v>
      </c>
      <c r="E265">
        <v>613</v>
      </c>
      <c r="F265">
        <v>6.3719412724306599</v>
      </c>
      <c r="G265">
        <v>6.4258380341105497</v>
      </c>
      <c r="H265">
        <v>0.173848958371426</v>
      </c>
      <c r="I265">
        <v>-0.31002061896017102</v>
      </c>
      <c r="J265">
        <v>-0.85</v>
      </c>
      <c r="L265">
        <v>6.5996869924819759</v>
      </c>
      <c r="M265">
        <v>6.2519890757391234</v>
      </c>
      <c r="N265">
        <v>6.7735359508534021</v>
      </c>
      <c r="O265">
        <v>6.0781401173676972</v>
      </c>
    </row>
    <row r="266" spans="1:15" x14ac:dyDescent="0.2">
      <c r="A266" s="14">
        <v>43535</v>
      </c>
      <c r="B266">
        <v>3839</v>
      </c>
      <c r="C266">
        <v>3855</v>
      </c>
      <c r="D266">
        <v>598</v>
      </c>
      <c r="E266">
        <v>599</v>
      </c>
      <c r="F266">
        <v>6.4357262103505803</v>
      </c>
      <c r="G266">
        <v>6.4266073600589797</v>
      </c>
      <c r="H266">
        <v>0.17373638015954199</v>
      </c>
      <c r="I266">
        <v>5.2486705911683799E-2</v>
      </c>
      <c r="J266">
        <v>0.14000000000000001</v>
      </c>
      <c r="L266">
        <v>6.6003437402185217</v>
      </c>
      <c r="M266">
        <v>6.2528709798994377</v>
      </c>
      <c r="N266">
        <v>6.7740801203780636</v>
      </c>
      <c r="O266">
        <v>6.0791345997398958</v>
      </c>
    </row>
    <row r="267" spans="1:15" x14ac:dyDescent="0.2">
      <c r="A267" s="14">
        <v>43532</v>
      </c>
      <c r="B267">
        <v>3851</v>
      </c>
      <c r="C267">
        <v>3830</v>
      </c>
      <c r="D267">
        <v>608</v>
      </c>
      <c r="E267">
        <v>596</v>
      </c>
      <c r="F267">
        <v>6.4261744966442897</v>
      </c>
      <c r="G267">
        <v>6.4286945026511404</v>
      </c>
      <c r="H267">
        <v>0.17477056566655899</v>
      </c>
      <c r="I267">
        <v>-1.44189383219894E-2</v>
      </c>
      <c r="J267">
        <v>-0.04</v>
      </c>
      <c r="L267">
        <v>6.603465068317699</v>
      </c>
      <c r="M267">
        <v>6.2539239369845818</v>
      </c>
      <c r="N267">
        <v>6.7782356339842584</v>
      </c>
      <c r="O267">
        <v>6.0791533713180224</v>
      </c>
    </row>
    <row r="268" spans="1:15" x14ac:dyDescent="0.2">
      <c r="A268" s="14">
        <v>43531</v>
      </c>
      <c r="B268">
        <v>3883</v>
      </c>
      <c r="C268">
        <v>3891</v>
      </c>
      <c r="D268">
        <v>615</v>
      </c>
      <c r="E268">
        <v>613</v>
      </c>
      <c r="F268">
        <v>6.3474714518760198</v>
      </c>
      <c r="G268">
        <v>6.43083172490139</v>
      </c>
      <c r="H268">
        <v>0.17570426915607101</v>
      </c>
      <c r="I268">
        <v>-0.47443510294750701</v>
      </c>
      <c r="J268">
        <v>-1.31</v>
      </c>
      <c r="L268">
        <v>6.6065359940574613</v>
      </c>
      <c r="M268">
        <v>6.2551274557453187</v>
      </c>
      <c r="N268">
        <v>6.7822402632135317</v>
      </c>
      <c r="O268">
        <v>6.0794231865892483</v>
      </c>
    </row>
    <row r="269" spans="1:15" x14ac:dyDescent="0.2">
      <c r="A269" s="14">
        <v>43530</v>
      </c>
      <c r="B269">
        <v>3969</v>
      </c>
      <c r="C269">
        <v>3961</v>
      </c>
      <c r="D269">
        <v>621</v>
      </c>
      <c r="E269">
        <v>622</v>
      </c>
      <c r="F269">
        <v>6.3681672025723399</v>
      </c>
      <c r="G269">
        <v>6.4337012017529602</v>
      </c>
      <c r="H269">
        <v>0.176076397793173</v>
      </c>
      <c r="I269">
        <v>-0.37219070813565103</v>
      </c>
      <c r="J269">
        <v>-1.03</v>
      </c>
      <c r="L269">
        <v>6.609777599546133</v>
      </c>
      <c r="M269">
        <v>6.2576248039597875</v>
      </c>
      <c r="N269">
        <v>6.7858539973393066</v>
      </c>
      <c r="O269">
        <v>6.0815484061666139</v>
      </c>
    </row>
    <row r="270" spans="1:15" x14ac:dyDescent="0.2">
      <c r="A270" s="14">
        <v>43529</v>
      </c>
      <c r="B270">
        <v>3947</v>
      </c>
      <c r="C270">
        <v>3978</v>
      </c>
      <c r="D270">
        <v>613</v>
      </c>
      <c r="E270">
        <v>620</v>
      </c>
      <c r="F270">
        <v>6.41612903225806</v>
      </c>
      <c r="G270">
        <v>6.4349065914329504</v>
      </c>
      <c r="H270">
        <v>0.17593302476790501</v>
      </c>
      <c r="I270">
        <v>-0.106731292772677</v>
      </c>
      <c r="J270">
        <v>-0.28999999999999998</v>
      </c>
      <c r="L270">
        <v>6.6108396162008551</v>
      </c>
      <c r="M270">
        <v>6.2589735666650457</v>
      </c>
      <c r="N270">
        <v>6.7867726409687608</v>
      </c>
      <c r="O270">
        <v>6.0830405418971401</v>
      </c>
    </row>
    <row r="271" spans="1:15" x14ac:dyDescent="0.2">
      <c r="A271" s="14">
        <v>43528</v>
      </c>
      <c r="B271">
        <v>4000</v>
      </c>
      <c r="C271">
        <v>3975</v>
      </c>
      <c r="D271">
        <v>627</v>
      </c>
      <c r="E271">
        <v>619</v>
      </c>
      <c r="F271">
        <v>6.4216478190629998</v>
      </c>
      <c r="G271">
        <v>6.43559568645348</v>
      </c>
      <c r="H271">
        <v>0.17595933963002999</v>
      </c>
      <c r="I271">
        <v>-7.9267559311189395E-2</v>
      </c>
      <c r="J271">
        <v>-0.22</v>
      </c>
      <c r="L271">
        <v>6.6115550260835096</v>
      </c>
      <c r="M271">
        <v>6.2596363468234504</v>
      </c>
      <c r="N271">
        <v>6.7875143657135402</v>
      </c>
      <c r="O271">
        <v>6.0836770071934199</v>
      </c>
    </row>
    <row r="272" spans="1:15" x14ac:dyDescent="0.2">
      <c r="A272" s="14">
        <v>43525</v>
      </c>
      <c r="B272">
        <v>3961</v>
      </c>
      <c r="C272">
        <v>3971</v>
      </c>
      <c r="D272">
        <v>618</v>
      </c>
      <c r="E272">
        <v>622</v>
      </c>
      <c r="F272">
        <v>6.3842443729903504</v>
      </c>
      <c r="G272">
        <v>6.4366110996224402</v>
      </c>
      <c r="H272">
        <v>0.17609560538371</v>
      </c>
      <c r="I272">
        <v>-0.29737668079782498</v>
      </c>
      <c r="J272">
        <v>-0.82</v>
      </c>
      <c r="L272">
        <v>6.6127067050061505</v>
      </c>
      <c r="M272">
        <v>6.2605154942387298</v>
      </c>
      <c r="N272">
        <v>6.78880231038986</v>
      </c>
      <c r="O272">
        <v>6.0844198888550203</v>
      </c>
    </row>
    <row r="273" spans="1:15" x14ac:dyDescent="0.2">
      <c r="A273" s="14">
        <v>43524</v>
      </c>
      <c r="B273">
        <v>3985</v>
      </c>
      <c r="C273">
        <v>3942</v>
      </c>
      <c r="D273">
        <v>615</v>
      </c>
      <c r="E273">
        <v>614</v>
      </c>
      <c r="F273">
        <v>6.4201954397394099</v>
      </c>
      <c r="G273">
        <v>6.4389976452374702</v>
      </c>
      <c r="H273">
        <v>0.176581951143923</v>
      </c>
      <c r="I273">
        <v>-0.10647863712151499</v>
      </c>
      <c r="J273">
        <v>-0.28999999999999998</v>
      </c>
      <c r="L273">
        <v>6.6155795963813935</v>
      </c>
      <c r="M273">
        <v>6.2624156940935469</v>
      </c>
      <c r="N273">
        <v>6.7921615475253159</v>
      </c>
      <c r="O273">
        <v>6.0858337429496245</v>
      </c>
    </row>
    <row r="274" spans="1:15" x14ac:dyDescent="0.2">
      <c r="A274" s="14">
        <v>43523</v>
      </c>
      <c r="B274">
        <v>3987</v>
      </c>
      <c r="C274">
        <v>3965</v>
      </c>
      <c r="D274">
        <v>616</v>
      </c>
      <c r="E274">
        <v>610</v>
      </c>
      <c r="F274">
        <v>6.5</v>
      </c>
      <c r="G274">
        <v>6.4405760482763599</v>
      </c>
      <c r="H274">
        <v>0.17693555580644901</v>
      </c>
      <c r="I274">
        <v>0.33585082123710303</v>
      </c>
      <c r="J274">
        <v>0.91</v>
      </c>
      <c r="L274">
        <v>6.617511604082809</v>
      </c>
      <c r="M274">
        <v>6.2636404924699107</v>
      </c>
      <c r="N274">
        <v>6.7944471598892582</v>
      </c>
      <c r="O274">
        <v>6.0867049366634616</v>
      </c>
    </row>
    <row r="275" spans="1:15" x14ac:dyDescent="0.2">
      <c r="A275" s="14">
        <v>43522</v>
      </c>
      <c r="B275">
        <v>4000</v>
      </c>
      <c r="C275">
        <v>3974</v>
      </c>
      <c r="D275">
        <v>622</v>
      </c>
      <c r="E275">
        <v>613</v>
      </c>
      <c r="F275">
        <v>6.4828711256117399</v>
      </c>
      <c r="G275">
        <v>6.4413871264168101</v>
      </c>
      <c r="H275">
        <v>0.177345049489847</v>
      </c>
      <c r="I275">
        <v>0.23391687173824699</v>
      </c>
      <c r="J275">
        <v>0.64</v>
      </c>
      <c r="L275">
        <v>6.6187321759066569</v>
      </c>
      <c r="M275">
        <v>6.2640420769269634</v>
      </c>
      <c r="N275">
        <v>6.7960772253965045</v>
      </c>
      <c r="O275">
        <v>6.0866970274371157</v>
      </c>
    </row>
    <row r="276" spans="1:15" x14ac:dyDescent="0.2">
      <c r="A276" s="14">
        <v>43521</v>
      </c>
      <c r="B276">
        <v>4035</v>
      </c>
      <c r="C276">
        <v>3995</v>
      </c>
      <c r="D276">
        <v>618</v>
      </c>
      <c r="E276">
        <v>620</v>
      </c>
      <c r="F276">
        <v>6.4435483870967696</v>
      </c>
      <c r="G276">
        <v>6.4417925025590996</v>
      </c>
      <c r="H276">
        <v>0.17747411144196501</v>
      </c>
      <c r="I276">
        <v>9.8937502681674394E-3</v>
      </c>
      <c r="J276">
        <v>0.03</v>
      </c>
      <c r="L276">
        <v>6.6192666140010648</v>
      </c>
      <c r="M276">
        <v>6.2643183911171345</v>
      </c>
      <c r="N276">
        <v>6.7967407254430299</v>
      </c>
      <c r="O276">
        <v>6.0868442796751694</v>
      </c>
    </row>
    <row r="277" spans="1:15" x14ac:dyDescent="0.2">
      <c r="A277" s="14">
        <v>43518</v>
      </c>
      <c r="B277">
        <v>3999</v>
      </c>
      <c r="C277">
        <v>4002</v>
      </c>
      <c r="D277">
        <v>614</v>
      </c>
      <c r="E277">
        <v>611</v>
      </c>
      <c r="F277">
        <v>6.54991816693944</v>
      </c>
      <c r="G277">
        <v>6.4435884098071501</v>
      </c>
      <c r="H277">
        <v>0.17816295342768901</v>
      </c>
      <c r="I277">
        <v>0.59681182359523499</v>
      </c>
      <c r="J277">
        <v>1.62</v>
      </c>
      <c r="L277">
        <v>6.6217513632348393</v>
      </c>
      <c r="M277">
        <v>6.2654254563794609</v>
      </c>
      <c r="N277">
        <v>6.7999143166625284</v>
      </c>
      <c r="O277">
        <v>6.0872625029517717</v>
      </c>
    </row>
    <row r="278" spans="1:15" x14ac:dyDescent="0.2">
      <c r="A278" s="14">
        <v>43517</v>
      </c>
      <c r="B278">
        <v>4048</v>
      </c>
      <c r="C278">
        <v>4033</v>
      </c>
      <c r="D278">
        <v>624</v>
      </c>
      <c r="E278">
        <v>619</v>
      </c>
      <c r="F278">
        <v>6.5153473344103396</v>
      </c>
      <c r="G278">
        <v>6.4417242210731196</v>
      </c>
      <c r="H278">
        <v>0.17777166612390999</v>
      </c>
      <c r="I278">
        <v>0.41414424999484001</v>
      </c>
      <c r="J278">
        <v>1.1299999999999999</v>
      </c>
      <c r="L278">
        <v>6.6194958871970293</v>
      </c>
      <c r="M278">
        <v>6.2639525549492099</v>
      </c>
      <c r="N278">
        <v>6.7972675533209399</v>
      </c>
      <c r="O278">
        <v>6.0861808888252993</v>
      </c>
    </row>
    <row r="279" spans="1:15" x14ac:dyDescent="0.2">
      <c r="A279" s="14">
        <v>43516</v>
      </c>
      <c r="B279">
        <v>4052</v>
      </c>
      <c r="C279">
        <v>4041</v>
      </c>
      <c r="D279">
        <v>624</v>
      </c>
      <c r="E279">
        <v>623</v>
      </c>
      <c r="F279">
        <v>6.4863563402889204</v>
      </c>
      <c r="G279">
        <v>6.4405353180044704</v>
      </c>
      <c r="H279">
        <v>0.17757337098569201</v>
      </c>
      <c r="I279">
        <v>0.25803994163147598</v>
      </c>
      <c r="J279">
        <v>0.71</v>
      </c>
      <c r="L279">
        <v>6.6181086889901621</v>
      </c>
      <c r="M279">
        <v>6.2629619470187787</v>
      </c>
      <c r="N279">
        <v>6.7956820599758547</v>
      </c>
      <c r="O279">
        <v>6.0853885760330861</v>
      </c>
    </row>
    <row r="280" spans="1:15" x14ac:dyDescent="0.2">
      <c r="A280" s="14">
        <v>43515</v>
      </c>
      <c r="B280">
        <v>4020</v>
      </c>
      <c r="C280">
        <v>4048</v>
      </c>
      <c r="D280">
        <v>625</v>
      </c>
      <c r="E280">
        <v>620</v>
      </c>
      <c r="F280">
        <v>6.5290322580645102</v>
      </c>
      <c r="G280">
        <v>6.4406560713877701</v>
      </c>
      <c r="H280">
        <v>0.17760756513236101</v>
      </c>
      <c r="I280">
        <v>0.497592468039738</v>
      </c>
      <c r="J280">
        <v>1.35</v>
      </c>
      <c r="L280">
        <v>6.6182636365201315</v>
      </c>
      <c r="M280">
        <v>6.2630485062554087</v>
      </c>
      <c r="N280">
        <v>6.795871201652492</v>
      </c>
      <c r="O280">
        <v>6.0854409411230481</v>
      </c>
    </row>
    <row r="281" spans="1:15" x14ac:dyDescent="0.2">
      <c r="A281" s="14">
        <v>43514</v>
      </c>
      <c r="B281">
        <v>4009</v>
      </c>
      <c r="C281">
        <v>4035</v>
      </c>
      <c r="D281">
        <v>619</v>
      </c>
      <c r="E281">
        <v>621</v>
      </c>
      <c r="F281">
        <v>6.4975845410627997</v>
      </c>
      <c r="G281">
        <v>6.4411799476984601</v>
      </c>
      <c r="H281">
        <v>0.177925132025476</v>
      </c>
      <c r="I281">
        <v>0.31701307579334398</v>
      </c>
      <c r="J281">
        <v>0.87</v>
      </c>
      <c r="L281">
        <v>6.6191050797239361</v>
      </c>
      <c r="M281">
        <v>6.2632548156729841</v>
      </c>
      <c r="N281">
        <v>6.7970302117494121</v>
      </c>
      <c r="O281">
        <v>6.0853296836475081</v>
      </c>
    </row>
    <row r="282" spans="1:15" x14ac:dyDescent="0.2">
      <c r="A282" s="14">
        <v>43511</v>
      </c>
      <c r="B282">
        <v>3925</v>
      </c>
      <c r="C282">
        <v>3937</v>
      </c>
      <c r="D282">
        <v>606</v>
      </c>
      <c r="E282">
        <v>607</v>
      </c>
      <c r="F282">
        <v>6.4859967051070804</v>
      </c>
      <c r="G282">
        <v>6.4422926838889802</v>
      </c>
      <c r="H282">
        <v>0.17853432422471599</v>
      </c>
      <c r="I282">
        <v>0.24479338305326201</v>
      </c>
      <c r="J282">
        <v>0.67</v>
      </c>
      <c r="L282">
        <v>6.6208270081136966</v>
      </c>
      <c r="M282">
        <v>6.2637583596642639</v>
      </c>
      <c r="N282">
        <v>6.7993613323384121</v>
      </c>
      <c r="O282">
        <v>6.0852240354395484</v>
      </c>
    </row>
    <row r="283" spans="1:15" x14ac:dyDescent="0.2">
      <c r="A283" s="14">
        <v>43510</v>
      </c>
      <c r="B283">
        <v>3955</v>
      </c>
      <c r="C283">
        <v>3970</v>
      </c>
      <c r="D283">
        <v>607</v>
      </c>
      <c r="E283">
        <v>606</v>
      </c>
      <c r="F283">
        <v>6.5511551155115502</v>
      </c>
      <c r="G283">
        <v>6.4439821680629503</v>
      </c>
      <c r="H283">
        <v>0.17953663089194499</v>
      </c>
      <c r="I283">
        <v>0.59694195505485903</v>
      </c>
      <c r="J283">
        <v>1.64</v>
      </c>
      <c r="L283">
        <v>6.6235187989548949</v>
      </c>
      <c r="M283">
        <v>6.2644455371710057</v>
      </c>
      <c r="N283">
        <v>6.8030554298468404</v>
      </c>
      <c r="O283">
        <v>6.0849089062790602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D38" sqref="D38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3">
        <v>12</v>
      </c>
      <c r="F1" s="264" t="s">
        <v>1133</v>
      </c>
      <c r="G1" s="265">
        <v>27</v>
      </c>
      <c r="N1" s="248" t="s">
        <v>1132</v>
      </c>
      <c r="O1" s="249" t="s">
        <v>1130</v>
      </c>
      <c r="P1" s="250" t="s">
        <v>1131</v>
      </c>
    </row>
    <row r="2" spans="1:16" s="106" customFormat="1" x14ac:dyDescent="0.2">
      <c r="B2" s="206"/>
      <c r="C2" s="204" t="s">
        <v>1030</v>
      </c>
      <c r="D2" s="204" t="s">
        <v>1031</v>
      </c>
      <c r="E2" s="204" t="s">
        <v>1032</v>
      </c>
      <c r="F2" s="204" t="s">
        <v>1033</v>
      </c>
      <c r="G2" s="205" t="s">
        <v>1037</v>
      </c>
      <c r="H2" s="205" t="s">
        <v>1034</v>
      </c>
      <c r="I2" s="205" t="s">
        <v>577</v>
      </c>
      <c r="J2" s="251" t="s">
        <v>1040</v>
      </c>
      <c r="K2" s="252"/>
      <c r="M2" s="244" t="s">
        <v>1122</v>
      </c>
      <c r="N2" s="246">
        <v>2.0237687772039101</v>
      </c>
      <c r="O2" s="242">
        <f>MAX(I42:I1000)</f>
        <v>3.7075644189708798</v>
      </c>
      <c r="P2" s="243">
        <f>MIN(I42:I1000)</f>
        <v>-2.4101487683713798</v>
      </c>
    </row>
    <row r="3" spans="1:16" s="106" customFormat="1" x14ac:dyDescent="0.2">
      <c r="B3" s="207" t="s">
        <v>1041</v>
      </c>
      <c r="C3" s="254">
        <v>8316</v>
      </c>
      <c r="D3" s="255" t="s">
        <v>2714</v>
      </c>
      <c r="E3" s="254" t="s">
        <v>2716</v>
      </c>
      <c r="F3" s="254">
        <v>3867</v>
      </c>
      <c r="G3" s="254">
        <v>200</v>
      </c>
      <c r="H3" s="254"/>
      <c r="I3" s="256"/>
      <c r="J3" s="257">
        <v>773400</v>
      </c>
      <c r="K3" s="253"/>
      <c r="M3" s="244" t="s">
        <v>1123</v>
      </c>
      <c r="N3" s="246">
        <v>3.47</v>
      </c>
      <c r="O3" s="243">
        <f>MAX(J42:J1000)</f>
        <v>9.9600000000000009</v>
      </c>
      <c r="P3" s="243">
        <f>MIN(J42:J1000)</f>
        <v>-8.49</v>
      </c>
    </row>
    <row r="4" spans="1:16" s="106" customFormat="1" x14ac:dyDescent="0.2">
      <c r="B4" s="208" t="s">
        <v>1042</v>
      </c>
      <c r="C4" s="258">
        <v>8385</v>
      </c>
      <c r="D4" s="258" t="s">
        <v>2715</v>
      </c>
      <c r="E4" s="258" t="s">
        <v>2716</v>
      </c>
      <c r="F4" s="258">
        <v>559</v>
      </c>
      <c r="G4" s="258">
        <v>1400</v>
      </c>
      <c r="H4" s="258"/>
      <c r="I4" s="259"/>
      <c r="J4" s="260">
        <v>782600</v>
      </c>
      <c r="K4" s="253"/>
      <c r="M4" s="245" t="s">
        <v>1124</v>
      </c>
      <c r="N4" s="246">
        <v>1.19</v>
      </c>
      <c r="O4" s="266"/>
      <c r="P4" s="267"/>
    </row>
    <row r="5" spans="1:16" s="106" customFormat="1" x14ac:dyDescent="0.2">
      <c r="M5" s="245" t="s">
        <v>1126</v>
      </c>
      <c r="N5" s="246">
        <v>0.892730155461951</v>
      </c>
      <c r="O5" s="266"/>
      <c r="P5" s="267"/>
    </row>
    <row r="6" spans="1:16" s="106" customFormat="1" ht="15" thickBot="1" x14ac:dyDescent="0.25">
      <c r="M6" s="245" t="s">
        <v>1127</v>
      </c>
      <c r="N6" s="246">
        <v>0.90498765670081405</v>
      </c>
      <c r="O6" s="266"/>
      <c r="P6" s="267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45" t="s">
        <v>1128</v>
      </c>
      <c r="N7" s="246">
        <v>3.38145480865983E-3</v>
      </c>
      <c r="O7" s="266"/>
      <c r="P7" s="267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45" t="s">
        <v>1129</v>
      </c>
      <c r="N8" s="247">
        <v>1.41148917573226E-2</v>
      </c>
      <c r="O8" s="268"/>
      <c r="P8" s="269"/>
    </row>
    <row r="9" spans="1:16" s="106" customFormat="1" x14ac:dyDescent="0.2">
      <c r="A9" s="199" t="s">
        <v>1039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1" t="s">
        <v>2696</v>
      </c>
      <c r="B10" s="97"/>
      <c r="C10" s="10"/>
      <c r="D10" s="10"/>
      <c r="E10" s="192"/>
      <c r="F10" s="193"/>
      <c r="G10" s="193"/>
      <c r="H10" s="209"/>
      <c r="I10" s="195"/>
      <c r="J10" s="195"/>
      <c r="K10" s="194"/>
    </row>
    <row r="11" spans="1:16" x14ac:dyDescent="0.2">
      <c r="A11" s="202" t="s">
        <v>1027</v>
      </c>
      <c r="B11" s="192"/>
      <c r="C11" s="371"/>
      <c r="D11" s="372"/>
      <c r="E11" s="192"/>
      <c r="F11" s="192"/>
      <c r="G11" s="193"/>
      <c r="H11" s="199"/>
      <c r="I11" s="192"/>
      <c r="J11" s="196"/>
      <c r="K11" s="197"/>
      <c r="L11" s="95"/>
      <c r="M11" s="95"/>
      <c r="N11" s="95"/>
      <c r="O11" s="95"/>
      <c r="P11" s="96"/>
    </row>
    <row r="12" spans="1:16" x14ac:dyDescent="0.2">
      <c r="A12" s="270">
        <v>4139.4477611940301</v>
      </c>
      <c r="B12" s="192"/>
      <c r="C12" s="371"/>
      <c r="D12" s="372"/>
      <c r="E12" s="192"/>
      <c r="F12" s="192"/>
      <c r="G12" s="192"/>
      <c r="H12" s="199"/>
      <c r="I12" s="192"/>
      <c r="J12" s="198"/>
      <c r="K12" s="10"/>
      <c r="L12" s="10"/>
      <c r="M12" s="10"/>
      <c r="N12" s="10"/>
      <c r="O12" s="10"/>
      <c r="P12" s="98"/>
    </row>
    <row r="13" spans="1:16" x14ac:dyDescent="0.2">
      <c r="A13" s="202" t="s">
        <v>1028</v>
      </c>
      <c r="B13" s="192"/>
      <c r="C13" s="371"/>
      <c r="D13" s="372"/>
      <c r="E13" s="192"/>
      <c r="F13" s="192"/>
      <c r="G13" s="192"/>
      <c r="H13" s="199"/>
      <c r="I13" s="192"/>
      <c r="J13" s="198"/>
      <c r="K13" s="10"/>
      <c r="L13" s="10"/>
      <c r="M13" s="10"/>
      <c r="N13" s="10"/>
      <c r="O13" s="10"/>
      <c r="P13" s="98"/>
    </row>
    <row r="14" spans="1:16" x14ac:dyDescent="0.2">
      <c r="A14" s="270">
        <v>3215.1691542288559</v>
      </c>
      <c r="B14" s="192"/>
      <c r="C14" s="371"/>
      <c r="D14" s="372"/>
      <c r="E14" s="192"/>
      <c r="F14" s="192"/>
      <c r="G14" s="192"/>
      <c r="H14" s="199"/>
      <c r="I14" s="192"/>
      <c r="J14" s="198"/>
      <c r="K14" s="10"/>
      <c r="L14" s="10"/>
      <c r="M14" s="10"/>
      <c r="N14" s="10"/>
      <c r="O14" s="10"/>
      <c r="P14" s="98"/>
    </row>
    <row r="15" spans="1:16" x14ac:dyDescent="0.2">
      <c r="A15" s="202" t="s">
        <v>1038</v>
      </c>
      <c r="B15" s="192"/>
      <c r="C15" s="371"/>
      <c r="D15" s="372"/>
      <c r="E15" s="192"/>
      <c r="F15" s="192"/>
      <c r="G15" s="192"/>
      <c r="H15" s="199"/>
      <c r="I15" s="192"/>
      <c r="J15" s="198"/>
      <c r="K15" s="10"/>
      <c r="L15" s="10"/>
      <c r="M15" s="10"/>
      <c r="N15" s="10"/>
      <c r="O15" s="10"/>
      <c r="P15" s="98"/>
    </row>
    <row r="16" spans="1:16" x14ac:dyDescent="0.2">
      <c r="A16" s="270">
        <v>6.6019900497512438</v>
      </c>
      <c r="B16" s="192"/>
      <c r="C16" s="371"/>
      <c r="D16" s="372"/>
      <c r="E16" s="192"/>
      <c r="F16" s="192"/>
      <c r="G16" s="192"/>
      <c r="H16" s="199"/>
      <c r="I16" s="192"/>
      <c r="J16" s="198"/>
      <c r="K16" s="10"/>
      <c r="L16" s="10"/>
      <c r="M16" s="10"/>
      <c r="N16" s="10"/>
      <c r="O16" s="10"/>
      <c r="P16" s="98"/>
    </row>
    <row r="17" spans="1:16" x14ac:dyDescent="0.2">
      <c r="A17" s="272"/>
      <c r="B17" s="192"/>
      <c r="C17" s="371"/>
      <c r="D17" s="372"/>
      <c r="E17" s="192"/>
      <c r="F17" s="192"/>
      <c r="G17" s="192"/>
      <c r="H17" s="199"/>
      <c r="I17" s="192"/>
      <c r="J17" s="198"/>
      <c r="K17" s="191"/>
      <c r="L17" s="10"/>
      <c r="M17" s="10"/>
      <c r="N17" s="10"/>
      <c r="O17" s="10"/>
      <c r="P17" s="98"/>
    </row>
    <row r="18" spans="1:16" x14ac:dyDescent="0.2">
      <c r="A18" s="273"/>
      <c r="B18" s="192"/>
      <c r="C18" s="371"/>
      <c r="D18" s="372"/>
      <c r="E18" s="192"/>
      <c r="F18" s="192"/>
      <c r="G18" s="192"/>
      <c r="H18" s="199"/>
      <c r="I18" s="192"/>
      <c r="J18" s="198"/>
      <c r="K18" s="191"/>
      <c r="L18" s="10"/>
      <c r="M18" s="10"/>
      <c r="N18" s="10"/>
      <c r="O18" s="10"/>
      <c r="P18" s="98"/>
    </row>
    <row r="19" spans="1:16" x14ac:dyDescent="0.2">
      <c r="A19" s="192"/>
      <c r="B19" s="198"/>
      <c r="C19" s="371"/>
      <c r="D19" s="372"/>
      <c r="E19" s="192"/>
      <c r="F19" s="192"/>
      <c r="G19" s="192"/>
      <c r="H19" s="199"/>
      <c r="I19" s="192"/>
      <c r="J19" s="198"/>
      <c r="K19" s="191"/>
      <c r="L19" s="10"/>
      <c r="M19" s="10"/>
      <c r="N19" s="10"/>
      <c r="O19" s="10"/>
      <c r="P19" s="98"/>
    </row>
    <row r="20" spans="1:16" x14ac:dyDescent="0.2">
      <c r="A20" s="192"/>
      <c r="B20" s="198"/>
      <c r="C20" s="192"/>
      <c r="D20" s="192"/>
      <c r="E20" s="192"/>
      <c r="F20" s="192"/>
      <c r="G20" s="192"/>
      <c r="H20" s="199"/>
      <c r="I20" s="192"/>
      <c r="J20" s="198"/>
      <c r="K20" s="191"/>
      <c r="L20" s="10"/>
      <c r="M20" s="10"/>
      <c r="N20" s="10"/>
      <c r="O20" s="10"/>
      <c r="P20" s="98"/>
    </row>
    <row r="21" spans="1:16" x14ac:dyDescent="0.2">
      <c r="A21" s="192"/>
      <c r="B21" s="198"/>
      <c r="C21" s="192"/>
      <c r="E21" s="192"/>
      <c r="F21" s="192"/>
      <c r="G21" s="192"/>
      <c r="H21" s="199"/>
      <c r="I21" s="192"/>
      <c r="J21" s="198"/>
      <c r="K21" s="10"/>
      <c r="L21" s="10"/>
      <c r="M21" s="10"/>
      <c r="N21" s="10"/>
      <c r="O21" s="10"/>
      <c r="P21" s="98"/>
    </row>
    <row r="22" spans="1:16" x14ac:dyDescent="0.2">
      <c r="A22" s="192"/>
      <c r="B22" s="198"/>
      <c r="C22" s="192"/>
      <c r="D22" s="192"/>
      <c r="E22" s="192"/>
      <c r="F22" s="192"/>
      <c r="G22" s="192"/>
      <c r="H22" s="199"/>
      <c r="I22" s="192"/>
      <c r="J22" s="198"/>
      <c r="K22" s="10"/>
      <c r="L22" s="10"/>
      <c r="M22" s="10"/>
      <c r="N22" s="10"/>
      <c r="O22" s="10"/>
      <c r="P22" s="98"/>
    </row>
    <row r="23" spans="1:16" x14ac:dyDescent="0.2">
      <c r="A23" s="192"/>
      <c r="B23" s="198"/>
      <c r="C23" s="192"/>
      <c r="D23" s="192"/>
      <c r="E23" s="192"/>
      <c r="F23" s="192"/>
      <c r="G23" s="192"/>
      <c r="H23" s="199"/>
      <c r="I23" s="192"/>
      <c r="J23" s="198"/>
      <c r="K23" s="10"/>
      <c r="L23" s="10"/>
      <c r="M23" s="10"/>
      <c r="N23" s="10"/>
      <c r="O23" s="10"/>
      <c r="P23" s="98"/>
    </row>
    <row r="24" spans="1:16" x14ac:dyDescent="0.2">
      <c r="A24" s="192"/>
      <c r="B24" s="198"/>
      <c r="C24" s="192"/>
      <c r="D24" s="192"/>
      <c r="E24" s="192"/>
      <c r="F24" s="192"/>
      <c r="G24" s="192"/>
      <c r="H24" s="199"/>
      <c r="I24" s="192"/>
      <c r="J24" s="198"/>
      <c r="K24" s="10"/>
      <c r="L24" s="10"/>
      <c r="M24" s="10"/>
      <c r="N24" s="10"/>
      <c r="O24" s="10"/>
      <c r="P24" s="98"/>
    </row>
    <row r="25" spans="1:16" x14ac:dyDescent="0.2">
      <c r="A25" s="192"/>
      <c r="B25" s="198"/>
      <c r="C25" s="193"/>
      <c r="D25" s="193"/>
      <c r="E25" s="193"/>
      <c r="F25" s="192"/>
      <c r="G25" s="192"/>
      <c r="H25" s="199"/>
      <c r="I25" s="192"/>
      <c r="J25" s="198"/>
      <c r="K25" s="10"/>
      <c r="L25" s="10"/>
      <c r="M25" s="10"/>
      <c r="N25" s="10"/>
      <c r="O25" s="10"/>
      <c r="P25" s="98"/>
    </row>
    <row r="26" spans="1:16" x14ac:dyDescent="0.2">
      <c r="A26" s="192"/>
      <c r="B26" s="198"/>
      <c r="C26" s="192"/>
      <c r="D26" s="192"/>
      <c r="E26" s="192"/>
      <c r="F26" s="192"/>
      <c r="G26" s="192"/>
      <c r="H26" s="199"/>
      <c r="I26" s="192"/>
      <c r="J26" s="198"/>
      <c r="K26" s="10"/>
      <c r="L26" s="10"/>
      <c r="M26" s="10"/>
      <c r="N26" s="10"/>
      <c r="O26" s="10"/>
      <c r="P26" s="98"/>
    </row>
    <row r="27" spans="1:16" x14ac:dyDescent="0.2">
      <c r="A27" s="192"/>
      <c r="B27" s="198"/>
      <c r="C27" s="192"/>
      <c r="D27" s="192"/>
      <c r="E27" s="192"/>
      <c r="F27" s="192"/>
      <c r="G27" s="192"/>
      <c r="H27" s="199"/>
      <c r="I27" s="192"/>
      <c r="J27" s="198"/>
      <c r="K27" s="10"/>
      <c r="L27" s="10"/>
      <c r="M27" s="10"/>
      <c r="N27" s="10"/>
      <c r="O27" s="10"/>
      <c r="P27" s="98"/>
    </row>
    <row r="28" spans="1:16" x14ac:dyDescent="0.2">
      <c r="A28" s="192"/>
      <c r="B28" s="198"/>
      <c r="C28" s="192"/>
      <c r="D28" s="192"/>
      <c r="E28" s="192"/>
      <c r="F28" s="192"/>
      <c r="G28" s="192"/>
      <c r="H28" s="199"/>
      <c r="I28" s="192"/>
      <c r="J28" s="198"/>
      <c r="K28" s="10"/>
      <c r="L28" s="10"/>
      <c r="M28" s="10"/>
      <c r="N28" s="10"/>
      <c r="O28" s="10"/>
      <c r="P28" s="98"/>
    </row>
    <row r="29" spans="1:16" x14ac:dyDescent="0.2">
      <c r="A29" s="192"/>
      <c r="B29" s="198"/>
      <c r="C29" s="192"/>
      <c r="D29" s="192"/>
      <c r="E29" s="192"/>
      <c r="F29" s="192"/>
      <c r="G29" s="192"/>
      <c r="H29" s="199"/>
      <c r="I29" s="192"/>
      <c r="J29" s="198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531</v>
      </c>
      <c r="B41" s="106" t="s">
        <v>2697</v>
      </c>
      <c r="C41" s="106" t="s">
        <v>2698</v>
      </c>
      <c r="D41" s="106" t="s">
        <v>2699</v>
      </c>
      <c r="E41" s="106" t="s">
        <v>2700</v>
      </c>
      <c r="F41" s="106" t="s">
        <v>532</v>
      </c>
      <c r="G41" s="106" t="s">
        <v>533</v>
      </c>
      <c r="H41" s="106" t="s">
        <v>534</v>
      </c>
      <c r="I41" s="106" t="s">
        <v>535</v>
      </c>
      <c r="J41" s="106" t="s">
        <v>536</v>
      </c>
      <c r="K41" s="106" t="s">
        <v>2717</v>
      </c>
      <c r="L41" s="106" t="s">
        <v>2718</v>
      </c>
    </row>
    <row r="42" spans="1:13" x14ac:dyDescent="0.2">
      <c r="A42" s="14">
        <v>43875</v>
      </c>
      <c r="B42">
        <v>3859</v>
      </c>
      <c r="C42">
        <v>3867</v>
      </c>
      <c r="D42">
        <v>559</v>
      </c>
      <c r="E42">
        <v>559</v>
      </c>
      <c r="F42">
        <v>6.9177101967799599</v>
      </c>
      <c r="G42">
        <v>6.6775081257007001</v>
      </c>
      <c r="H42">
        <v>0.118690471848827</v>
      </c>
      <c r="I42">
        <v>2.0237687772039101</v>
      </c>
      <c r="J42">
        <v>3.47</v>
      </c>
      <c r="K42">
        <v>3867</v>
      </c>
      <c r="L42">
        <v>3690.5124378109454</v>
      </c>
    </row>
    <row r="43" spans="1:13" x14ac:dyDescent="0.2">
      <c r="A43" s="203">
        <v>43874</v>
      </c>
      <c r="B43" s="10">
        <v>3918</v>
      </c>
      <c r="C43" s="10">
        <v>3892</v>
      </c>
      <c r="D43" s="10">
        <v>566</v>
      </c>
      <c r="E43" s="10">
        <v>560</v>
      </c>
      <c r="F43" s="10">
        <v>6.95</v>
      </c>
      <c r="G43" s="10">
        <v>6.6732533742695201</v>
      </c>
      <c r="H43" s="10">
        <v>0.115685103695968</v>
      </c>
      <c r="I43" s="10">
        <v>2.3922408061956499</v>
      </c>
      <c r="J43" s="10">
        <v>3.98</v>
      </c>
      <c r="K43" s="10">
        <v>3892</v>
      </c>
      <c r="L43" s="10">
        <v>3697.1144278606967</v>
      </c>
      <c r="M43" s="10"/>
    </row>
    <row r="44" spans="1:13" x14ac:dyDescent="0.2">
      <c r="A44" s="14">
        <v>43873</v>
      </c>
      <c r="B44" s="106">
        <v>3960</v>
      </c>
      <c r="C44" s="106">
        <v>3928</v>
      </c>
      <c r="D44" s="106">
        <v>574</v>
      </c>
      <c r="E44" s="106">
        <v>568</v>
      </c>
      <c r="F44" s="106">
        <v>6.9154929577464701</v>
      </c>
      <c r="G44" s="106">
        <v>6.6689817693312499</v>
      </c>
      <c r="H44" s="106">
        <v>0.111215951006623</v>
      </c>
      <c r="I44" s="106">
        <v>2.2165092883172899</v>
      </c>
      <c r="J44" s="106">
        <v>3.56</v>
      </c>
      <c r="K44">
        <v>3928</v>
      </c>
      <c r="L44" s="106">
        <v>3749.9303482587065</v>
      </c>
    </row>
    <row r="45" spans="1:13" x14ac:dyDescent="0.2">
      <c r="A45" s="14">
        <v>43871</v>
      </c>
      <c r="B45">
        <v>3920</v>
      </c>
      <c r="C45">
        <v>3949</v>
      </c>
      <c r="D45">
        <v>571</v>
      </c>
      <c r="E45">
        <v>574</v>
      </c>
      <c r="F45">
        <v>6.8797909407665498</v>
      </c>
      <c r="G45">
        <v>6.6647704934454799</v>
      </c>
      <c r="H45">
        <v>0.107727030085236</v>
      </c>
      <c r="I45">
        <v>1.9959748927537699</v>
      </c>
      <c r="J45">
        <v>3.13</v>
      </c>
      <c r="K45">
        <v>3949</v>
      </c>
      <c r="L45">
        <v>3789.5422885572139</v>
      </c>
    </row>
    <row r="46" spans="1:13" x14ac:dyDescent="0.2">
      <c r="A46" s="14">
        <v>43868</v>
      </c>
      <c r="B46">
        <v>3973</v>
      </c>
      <c r="C46">
        <v>3954</v>
      </c>
      <c r="D46">
        <v>587</v>
      </c>
      <c r="E46">
        <v>576</v>
      </c>
      <c r="F46">
        <v>6.8645833333333304</v>
      </c>
      <c r="G46">
        <v>6.6607259463969504</v>
      </c>
      <c r="H46">
        <v>0.105244054849047</v>
      </c>
      <c r="I46">
        <v>1.9369966999919701</v>
      </c>
      <c r="J46">
        <v>2.97</v>
      </c>
      <c r="K46">
        <v>3954</v>
      </c>
      <c r="L46">
        <v>3802.7462686567164</v>
      </c>
    </row>
    <row r="47" spans="1:13" x14ac:dyDescent="0.2">
      <c r="A47" s="14">
        <v>43867</v>
      </c>
      <c r="B47">
        <v>3968</v>
      </c>
      <c r="C47">
        <v>3965</v>
      </c>
      <c r="D47">
        <v>595</v>
      </c>
      <c r="E47">
        <v>590</v>
      </c>
      <c r="F47">
        <v>6.7203389830508398</v>
      </c>
      <c r="G47">
        <v>6.6564097628220704</v>
      </c>
      <c r="H47">
        <v>0.10341720301331001</v>
      </c>
      <c r="I47">
        <v>0.61816814191486902</v>
      </c>
      <c r="J47">
        <v>0.95</v>
      </c>
      <c r="K47">
        <v>3965</v>
      </c>
      <c r="L47">
        <v>3895.1741293532336</v>
      </c>
    </row>
    <row r="48" spans="1:13" x14ac:dyDescent="0.2">
      <c r="A48" s="14">
        <v>43866</v>
      </c>
      <c r="B48">
        <v>3901</v>
      </c>
      <c r="C48">
        <v>3904</v>
      </c>
      <c r="D48">
        <v>577</v>
      </c>
      <c r="E48">
        <v>580</v>
      </c>
      <c r="F48">
        <v>6.7310344827586199</v>
      </c>
      <c r="G48">
        <v>6.6541526608884398</v>
      </c>
      <c r="H48">
        <v>0.103843738483265</v>
      </c>
      <c r="I48">
        <v>0.74036068994732596</v>
      </c>
      <c r="J48">
        <v>1.1399999999999999</v>
      </c>
      <c r="K48">
        <v>3904</v>
      </c>
      <c r="L48">
        <v>3829.1542288557216</v>
      </c>
    </row>
    <row r="49" spans="1:12" x14ac:dyDescent="0.2">
      <c r="A49" s="14">
        <v>43865</v>
      </c>
      <c r="B49">
        <v>3838</v>
      </c>
      <c r="C49">
        <v>3902</v>
      </c>
      <c r="D49">
        <v>563</v>
      </c>
      <c r="E49">
        <v>574</v>
      </c>
      <c r="F49">
        <v>6.7979094076655002</v>
      </c>
      <c r="G49">
        <v>6.6516456778208299</v>
      </c>
      <c r="H49">
        <v>0.104226323519559</v>
      </c>
      <c r="I49">
        <v>1.40332811237674</v>
      </c>
      <c r="J49">
        <v>2.15</v>
      </c>
      <c r="K49">
        <v>3902</v>
      </c>
      <c r="L49">
        <v>3789.5422885572139</v>
      </c>
    </row>
    <row r="50" spans="1:12" x14ac:dyDescent="0.2">
      <c r="A50" s="14">
        <v>43864</v>
      </c>
      <c r="B50">
        <v>3825</v>
      </c>
      <c r="C50">
        <v>3868</v>
      </c>
      <c r="D50">
        <v>555</v>
      </c>
      <c r="E50">
        <v>564</v>
      </c>
      <c r="F50">
        <v>6.8581560283687901</v>
      </c>
      <c r="G50">
        <v>6.6488028784326501</v>
      </c>
      <c r="H50">
        <v>0.103099763577418</v>
      </c>
      <c r="I50">
        <v>2.0305880699613401</v>
      </c>
      <c r="J50">
        <v>3.05</v>
      </c>
      <c r="K50">
        <v>3868</v>
      </c>
      <c r="L50">
        <v>3723.5223880597014</v>
      </c>
    </row>
    <row r="51" spans="1:12" x14ac:dyDescent="0.2">
      <c r="A51" s="14">
        <v>43861</v>
      </c>
      <c r="B51">
        <v>3895</v>
      </c>
      <c r="C51">
        <v>3884</v>
      </c>
      <c r="D51">
        <v>570</v>
      </c>
      <c r="E51">
        <v>571</v>
      </c>
      <c r="F51">
        <v>6.80210157618213</v>
      </c>
      <c r="G51">
        <v>6.6437168315072102</v>
      </c>
      <c r="H51">
        <v>0.10205010527602799</v>
      </c>
      <c r="I51">
        <v>1.5520292139485901</v>
      </c>
      <c r="J51">
        <v>2.33</v>
      </c>
      <c r="K51">
        <v>3884</v>
      </c>
      <c r="L51">
        <v>3769.7363184079604</v>
      </c>
    </row>
    <row r="52" spans="1:12" x14ac:dyDescent="0.2">
      <c r="A52" s="14">
        <v>43860</v>
      </c>
      <c r="B52">
        <v>3875</v>
      </c>
      <c r="C52">
        <v>3851</v>
      </c>
      <c r="D52">
        <v>560</v>
      </c>
      <c r="E52">
        <v>563</v>
      </c>
      <c r="F52">
        <v>6.8401420959147403</v>
      </c>
      <c r="G52">
        <v>6.6386386629988197</v>
      </c>
      <c r="H52">
        <v>0.10350802867982099</v>
      </c>
      <c r="I52">
        <v>1.9467420593935101</v>
      </c>
      <c r="J52">
        <v>2.95</v>
      </c>
      <c r="K52">
        <v>3851</v>
      </c>
      <c r="L52">
        <v>3716.9203980099501</v>
      </c>
    </row>
    <row r="53" spans="1:12" x14ac:dyDescent="0.2">
      <c r="A53" s="14">
        <v>43859</v>
      </c>
      <c r="B53">
        <v>3875</v>
      </c>
      <c r="C53">
        <v>3886</v>
      </c>
      <c r="D53">
        <v>562</v>
      </c>
      <c r="E53">
        <v>567</v>
      </c>
      <c r="F53">
        <v>6.8536155202821796</v>
      </c>
      <c r="G53">
        <v>6.6335558160056696</v>
      </c>
      <c r="H53">
        <v>0.102846023005741</v>
      </c>
      <c r="I53">
        <v>2.13970066945833</v>
      </c>
      <c r="J53">
        <v>3.21</v>
      </c>
      <c r="K53">
        <v>3886</v>
      </c>
      <c r="L53">
        <v>3743.3283582089553</v>
      </c>
    </row>
    <row r="54" spans="1:12" x14ac:dyDescent="0.2">
      <c r="A54" s="14">
        <v>43858</v>
      </c>
      <c r="B54">
        <v>3845</v>
      </c>
      <c r="C54">
        <v>3862</v>
      </c>
      <c r="D54">
        <v>557</v>
      </c>
      <c r="E54">
        <v>560</v>
      </c>
      <c r="F54">
        <v>6.8964285714285696</v>
      </c>
      <c r="G54">
        <v>6.6283917698250798</v>
      </c>
      <c r="H54">
        <v>0.101379944249575</v>
      </c>
      <c r="I54">
        <v>2.6438838922976999</v>
      </c>
      <c r="J54">
        <v>3.89</v>
      </c>
      <c r="K54">
        <v>3862</v>
      </c>
      <c r="L54">
        <v>3697.1144278606967</v>
      </c>
    </row>
    <row r="55" spans="1:12" x14ac:dyDescent="0.2">
      <c r="A55" s="14">
        <v>43857</v>
      </c>
      <c r="B55">
        <v>3858</v>
      </c>
      <c r="C55">
        <v>3871</v>
      </c>
      <c r="D55">
        <v>560</v>
      </c>
      <c r="E55">
        <v>562</v>
      </c>
      <c r="F55">
        <v>6.8879003558718797</v>
      </c>
      <c r="G55">
        <v>6.6228469271530201</v>
      </c>
      <c r="H55">
        <v>9.7880539662906996E-2</v>
      </c>
      <c r="I55">
        <v>2.7079277416295402</v>
      </c>
      <c r="J55">
        <v>3.85</v>
      </c>
      <c r="K55">
        <v>3871</v>
      </c>
      <c r="L55">
        <v>3710.3184079601992</v>
      </c>
    </row>
    <row r="56" spans="1:12" x14ac:dyDescent="0.2">
      <c r="A56" s="14">
        <v>43854</v>
      </c>
      <c r="B56">
        <v>3912</v>
      </c>
      <c r="C56">
        <v>3913</v>
      </c>
      <c r="D56">
        <v>575</v>
      </c>
      <c r="E56">
        <v>573</v>
      </c>
      <c r="F56">
        <v>6.8289703315881303</v>
      </c>
      <c r="G56">
        <v>6.61562012788752</v>
      </c>
      <c r="H56">
        <v>9.8053019539948799E-2</v>
      </c>
      <c r="I56">
        <v>2.1758657173600402</v>
      </c>
      <c r="J56">
        <v>3.12</v>
      </c>
      <c r="K56">
        <v>3913</v>
      </c>
      <c r="L56">
        <v>3782.9402985074626</v>
      </c>
    </row>
    <row r="57" spans="1:12" x14ac:dyDescent="0.2">
      <c r="A57" s="14">
        <v>43853</v>
      </c>
      <c r="B57">
        <v>3939</v>
      </c>
      <c r="C57">
        <v>3913</v>
      </c>
      <c r="D57">
        <v>584</v>
      </c>
      <c r="E57">
        <v>578</v>
      </c>
      <c r="F57">
        <v>6.7698961937716202</v>
      </c>
      <c r="G57">
        <v>6.60973585794319</v>
      </c>
      <c r="H57">
        <v>9.8314785683288497E-2</v>
      </c>
      <c r="I57">
        <v>1.62905645082089</v>
      </c>
      <c r="J57">
        <v>2.37</v>
      </c>
      <c r="K57">
        <v>3913</v>
      </c>
      <c r="L57">
        <v>3815.950248756219</v>
      </c>
    </row>
    <row r="58" spans="1:12" x14ac:dyDescent="0.2">
      <c r="A58" s="14">
        <v>43852</v>
      </c>
      <c r="B58">
        <v>3940</v>
      </c>
      <c r="C58">
        <v>3957</v>
      </c>
      <c r="D58">
        <v>586</v>
      </c>
      <c r="E58">
        <v>587</v>
      </c>
      <c r="F58">
        <v>6.7410562180579197</v>
      </c>
      <c r="G58">
        <v>6.6066682154775602</v>
      </c>
      <c r="H58">
        <v>9.6848023371312097E-2</v>
      </c>
      <c r="I58">
        <v>1.3876174020105401</v>
      </c>
      <c r="J58">
        <v>1.99</v>
      </c>
      <c r="K58">
        <v>3957</v>
      </c>
      <c r="L58">
        <v>3875.3681592039802</v>
      </c>
    </row>
    <row r="59" spans="1:12" x14ac:dyDescent="0.2">
      <c r="A59" s="14">
        <v>43851</v>
      </c>
      <c r="B59">
        <v>3970</v>
      </c>
      <c r="C59">
        <v>3950</v>
      </c>
      <c r="D59">
        <v>590</v>
      </c>
      <c r="E59">
        <v>591</v>
      </c>
      <c r="F59">
        <v>6.6835871404399301</v>
      </c>
      <c r="G59">
        <v>6.6036519219825696</v>
      </c>
      <c r="H59">
        <v>9.6135769992758399E-2</v>
      </c>
      <c r="I59">
        <v>0.83148258409308096</v>
      </c>
      <c r="J59">
        <v>1.2</v>
      </c>
      <c r="K59">
        <v>3950</v>
      </c>
      <c r="L59">
        <v>3901.7761194029849</v>
      </c>
    </row>
    <row r="60" spans="1:12" x14ac:dyDescent="0.2">
      <c r="A60" s="14">
        <v>43850</v>
      </c>
      <c r="B60">
        <v>3974</v>
      </c>
      <c r="C60">
        <v>3978</v>
      </c>
      <c r="D60">
        <v>590</v>
      </c>
      <c r="E60">
        <v>592</v>
      </c>
      <c r="F60">
        <v>6.7195945945945903</v>
      </c>
      <c r="G60">
        <v>6.6014653086620001</v>
      </c>
      <c r="H60">
        <v>9.6157818212516802E-2</v>
      </c>
      <c r="I60">
        <v>1.2284938253436299</v>
      </c>
      <c r="J60">
        <v>1.76</v>
      </c>
      <c r="K60">
        <v>3978</v>
      </c>
      <c r="L60">
        <v>3908.3781094527362</v>
      </c>
    </row>
    <row r="61" spans="1:12" x14ac:dyDescent="0.2">
      <c r="A61" s="14">
        <v>43847</v>
      </c>
      <c r="B61">
        <v>3953</v>
      </c>
      <c r="C61">
        <v>3958</v>
      </c>
      <c r="D61">
        <v>589</v>
      </c>
      <c r="E61">
        <v>592</v>
      </c>
      <c r="F61">
        <v>6.6858108108108096</v>
      </c>
      <c r="G61">
        <v>6.5994469950115597</v>
      </c>
      <c r="H61">
        <v>9.5241418312293297E-2</v>
      </c>
      <c r="I61">
        <v>0.90678842597727005</v>
      </c>
      <c r="J61">
        <v>1.29</v>
      </c>
      <c r="K61">
        <v>3958</v>
      </c>
      <c r="L61">
        <v>3908.3781094527362</v>
      </c>
    </row>
    <row r="62" spans="1:12" x14ac:dyDescent="0.2">
      <c r="A62" s="14">
        <v>43846</v>
      </c>
      <c r="B62">
        <v>3950</v>
      </c>
      <c r="C62">
        <v>3940</v>
      </c>
      <c r="D62">
        <v>591</v>
      </c>
      <c r="E62">
        <v>590</v>
      </c>
      <c r="F62">
        <v>6.6779661016949099</v>
      </c>
      <c r="G62">
        <v>6.5975567368777801</v>
      </c>
      <c r="H62">
        <v>9.4914885880411706E-2</v>
      </c>
      <c r="I62">
        <v>0.84717338140663501</v>
      </c>
      <c r="J62">
        <v>1.2</v>
      </c>
      <c r="K62">
        <v>3940</v>
      </c>
      <c r="L62">
        <v>3895.1741293532336</v>
      </c>
    </row>
    <row r="63" spans="1:12" x14ac:dyDescent="0.2">
      <c r="A63" s="14">
        <v>43845</v>
      </c>
      <c r="B63">
        <v>3967</v>
      </c>
      <c r="C63">
        <v>3968</v>
      </c>
      <c r="D63">
        <v>595</v>
      </c>
      <c r="E63">
        <v>597</v>
      </c>
      <c r="F63">
        <v>6.6465661641541001</v>
      </c>
      <c r="G63">
        <v>6.5966563192899601</v>
      </c>
      <c r="H63">
        <v>9.4467069313490595E-2</v>
      </c>
      <c r="I63">
        <v>0.52833061538630499</v>
      </c>
      <c r="J63">
        <v>0.75</v>
      </c>
      <c r="K63">
        <v>3968</v>
      </c>
      <c r="L63">
        <v>3941.3880597014927</v>
      </c>
    </row>
    <row r="64" spans="1:12" x14ac:dyDescent="0.2">
      <c r="A64" s="14">
        <v>43844</v>
      </c>
      <c r="B64">
        <v>4031</v>
      </c>
      <c r="C64">
        <v>3998</v>
      </c>
      <c r="D64">
        <v>604</v>
      </c>
      <c r="E64">
        <v>597</v>
      </c>
      <c r="F64">
        <v>6.6968174204355098</v>
      </c>
      <c r="G64">
        <v>6.5967524845529102</v>
      </c>
      <c r="H64">
        <v>9.4521482772261897E-2</v>
      </c>
      <c r="I64">
        <v>1.0586475470734</v>
      </c>
      <c r="J64">
        <v>1.49</v>
      </c>
      <c r="K64">
        <v>3998</v>
      </c>
      <c r="L64">
        <v>3941.3880597014927</v>
      </c>
    </row>
    <row r="65" spans="1:12" x14ac:dyDescent="0.2">
      <c r="A65" s="14">
        <v>43840</v>
      </c>
      <c r="B65">
        <v>4025</v>
      </c>
      <c r="C65">
        <v>4024</v>
      </c>
      <c r="D65">
        <v>612</v>
      </c>
      <c r="E65">
        <v>607</v>
      </c>
      <c r="F65">
        <v>6.62932454695222</v>
      </c>
      <c r="G65">
        <v>6.5978080611215404</v>
      </c>
      <c r="H65">
        <v>9.60625681980736E-2</v>
      </c>
      <c r="I65">
        <v>0.32808289869681001</v>
      </c>
      <c r="J65">
        <v>0.48</v>
      </c>
      <c r="K65">
        <v>4024</v>
      </c>
      <c r="L65">
        <v>4007.4079601990052</v>
      </c>
    </row>
    <row r="66" spans="1:12" x14ac:dyDescent="0.2">
      <c r="A66" s="14">
        <v>43839</v>
      </c>
      <c r="B66">
        <v>4054</v>
      </c>
      <c r="C66">
        <v>4031</v>
      </c>
      <c r="D66">
        <v>609</v>
      </c>
      <c r="E66">
        <v>612</v>
      </c>
      <c r="F66">
        <v>6.5866013071895404</v>
      </c>
      <c r="G66">
        <v>6.5978258941075802</v>
      </c>
      <c r="H66">
        <v>9.6068541198733703E-2</v>
      </c>
      <c r="I66">
        <v>-0.116839360502279</v>
      </c>
      <c r="J66">
        <v>-0.17</v>
      </c>
      <c r="K66">
        <v>4031</v>
      </c>
      <c r="L66">
        <v>4040.4179104477612</v>
      </c>
    </row>
    <row r="67" spans="1:12" x14ac:dyDescent="0.2">
      <c r="A67" s="14">
        <v>43838</v>
      </c>
      <c r="B67">
        <v>3939</v>
      </c>
      <c r="C67">
        <v>3967</v>
      </c>
      <c r="D67">
        <v>600</v>
      </c>
      <c r="E67">
        <v>596</v>
      </c>
      <c r="F67">
        <v>6.65604026845637</v>
      </c>
      <c r="G67">
        <v>6.6007626660887402</v>
      </c>
      <c r="H67">
        <v>9.9002318653952995E-2</v>
      </c>
      <c r="I67">
        <v>0.55834654298194397</v>
      </c>
      <c r="J67">
        <v>0.83</v>
      </c>
      <c r="K67">
        <v>3967</v>
      </c>
      <c r="L67">
        <v>3934.7860696517414</v>
      </c>
    </row>
    <row r="68" spans="1:12" x14ac:dyDescent="0.2">
      <c r="A68" s="14">
        <v>43837</v>
      </c>
      <c r="B68">
        <v>3969</v>
      </c>
      <c r="C68">
        <v>3991</v>
      </c>
      <c r="D68">
        <v>608</v>
      </c>
      <c r="E68">
        <v>612</v>
      </c>
      <c r="F68">
        <v>6.5212418300653496</v>
      </c>
      <c r="G68">
        <v>6.6038862729907404</v>
      </c>
      <c r="H68">
        <v>0.104253547590514</v>
      </c>
      <c r="I68">
        <v>-0.79272547395691795</v>
      </c>
      <c r="J68">
        <v>-1.27</v>
      </c>
      <c r="K68">
        <v>3991</v>
      </c>
      <c r="L68">
        <v>4040.4179104477612</v>
      </c>
    </row>
    <row r="69" spans="1:12" x14ac:dyDescent="0.2">
      <c r="A69" s="14">
        <v>43836</v>
      </c>
      <c r="B69">
        <v>3980</v>
      </c>
      <c r="C69">
        <v>3979</v>
      </c>
      <c r="D69">
        <v>607</v>
      </c>
      <c r="E69">
        <v>606</v>
      </c>
      <c r="F69">
        <v>6.5660066006600601</v>
      </c>
      <c r="G69">
        <v>6.6093873623153501</v>
      </c>
      <c r="H69">
        <v>0.110448721395161</v>
      </c>
      <c r="I69">
        <v>-0.392768346317795</v>
      </c>
      <c r="J69">
        <v>-0.66</v>
      </c>
      <c r="K69">
        <v>3979</v>
      </c>
      <c r="L69">
        <v>4000.8059701492539</v>
      </c>
    </row>
    <row r="70" spans="1:12" x14ac:dyDescent="0.2">
      <c r="A70" s="14">
        <v>43829</v>
      </c>
      <c r="B70">
        <v>4035</v>
      </c>
      <c r="C70">
        <v>4038</v>
      </c>
      <c r="D70">
        <v>623</v>
      </c>
      <c r="E70">
        <v>620</v>
      </c>
      <c r="F70">
        <v>6.5129032258064496</v>
      </c>
      <c r="G70">
        <v>6.6145402274117497</v>
      </c>
      <c r="H70">
        <v>0.11711831204628501</v>
      </c>
      <c r="I70">
        <v>-0.86781477490161096</v>
      </c>
      <c r="J70">
        <v>-1.56</v>
      </c>
      <c r="K70">
        <v>4038</v>
      </c>
      <c r="L70">
        <v>4093.2338308457711</v>
      </c>
    </row>
    <row r="71" spans="1:12" x14ac:dyDescent="0.2">
      <c r="A71" s="14">
        <v>43826</v>
      </c>
      <c r="B71">
        <v>4055</v>
      </c>
      <c r="C71">
        <v>4065</v>
      </c>
      <c r="D71">
        <v>614</v>
      </c>
      <c r="E71">
        <v>627</v>
      </c>
      <c r="F71">
        <v>6.4832535885167397</v>
      </c>
      <c r="G71">
        <v>6.6207455677014604</v>
      </c>
      <c r="H71">
        <v>0.12371247719942</v>
      </c>
      <c r="I71">
        <v>-1.11138328402464</v>
      </c>
      <c r="J71">
        <v>-2.12</v>
      </c>
      <c r="K71">
        <v>4065</v>
      </c>
      <c r="L71">
        <v>4139.4477611940301</v>
      </c>
    </row>
    <row r="72" spans="1:12" x14ac:dyDescent="0.2">
      <c r="A72" s="14">
        <v>43825</v>
      </c>
      <c r="B72">
        <v>4024</v>
      </c>
      <c r="C72">
        <v>4042</v>
      </c>
      <c r="D72">
        <v>602</v>
      </c>
      <c r="E72">
        <v>613</v>
      </c>
      <c r="F72">
        <v>6.59380097879282</v>
      </c>
      <c r="G72">
        <v>6.6288964185802604</v>
      </c>
      <c r="H72">
        <v>0.134088460203208</v>
      </c>
      <c r="I72">
        <v>-0.26173348350970699</v>
      </c>
      <c r="J72">
        <v>-0.53</v>
      </c>
      <c r="K72">
        <v>4042</v>
      </c>
      <c r="L72">
        <v>4047.0199004975125</v>
      </c>
    </row>
    <row r="73" spans="1:12" x14ac:dyDescent="0.2">
      <c r="A73" s="14">
        <v>43824</v>
      </c>
      <c r="B73">
        <v>4047</v>
      </c>
      <c r="C73">
        <v>4028</v>
      </c>
      <c r="D73">
        <v>610</v>
      </c>
      <c r="E73">
        <v>604</v>
      </c>
      <c r="F73">
        <v>6.6688741721854301</v>
      </c>
      <c r="G73">
        <v>6.6351708897684496</v>
      </c>
      <c r="H73">
        <v>0.143012620671292</v>
      </c>
      <c r="I73">
        <v>0.23566649054309399</v>
      </c>
      <c r="J73">
        <v>0.51</v>
      </c>
      <c r="K73">
        <v>4028</v>
      </c>
      <c r="L73">
        <v>3987.6019900497513</v>
      </c>
    </row>
    <row r="74" spans="1:12" x14ac:dyDescent="0.2">
      <c r="A74" s="14">
        <v>43823</v>
      </c>
      <c r="B74">
        <v>4051</v>
      </c>
      <c r="C74">
        <v>4042</v>
      </c>
      <c r="D74">
        <v>611</v>
      </c>
      <c r="E74">
        <v>609</v>
      </c>
      <c r="F74">
        <v>6.63711001642036</v>
      </c>
      <c r="G74">
        <v>6.6411190972467704</v>
      </c>
      <c r="H74">
        <v>0.15320497592273599</v>
      </c>
      <c r="I74">
        <v>-2.6168084961140901E-2</v>
      </c>
      <c r="J74">
        <v>-0.06</v>
      </c>
      <c r="K74">
        <v>4042</v>
      </c>
      <c r="L74">
        <v>4020.6119402985073</v>
      </c>
    </row>
    <row r="75" spans="1:12" x14ac:dyDescent="0.2">
      <c r="A75" s="14">
        <v>43822</v>
      </c>
      <c r="B75">
        <v>4086</v>
      </c>
      <c r="C75">
        <v>4060</v>
      </c>
      <c r="D75">
        <v>613</v>
      </c>
      <c r="E75">
        <v>612</v>
      </c>
      <c r="F75">
        <v>6.6339869281045702</v>
      </c>
      <c r="G75">
        <v>6.6461189206837501</v>
      </c>
      <c r="H75">
        <v>0.15900171257128501</v>
      </c>
      <c r="I75">
        <v>-7.6301018290843806E-2</v>
      </c>
      <c r="J75">
        <v>-0.18</v>
      </c>
      <c r="K75">
        <v>4060</v>
      </c>
      <c r="L75">
        <v>4040.4179104477612</v>
      </c>
    </row>
    <row r="76" spans="1:12" x14ac:dyDescent="0.2">
      <c r="A76" s="14">
        <v>43819</v>
      </c>
      <c r="B76">
        <v>4120</v>
      </c>
      <c r="C76">
        <v>4100</v>
      </c>
      <c r="D76">
        <v>616</v>
      </c>
      <c r="E76">
        <v>614</v>
      </c>
      <c r="F76">
        <v>6.6775244299674199</v>
      </c>
      <c r="G76">
        <v>6.6508917844458404</v>
      </c>
      <c r="H76">
        <v>0.16386419014991199</v>
      </c>
      <c r="I76">
        <v>0.16252877152241799</v>
      </c>
      <c r="J76">
        <v>0.4</v>
      </c>
      <c r="K76">
        <v>4100</v>
      </c>
      <c r="L76">
        <v>4053.6218905472638</v>
      </c>
    </row>
    <row r="77" spans="1:12" x14ac:dyDescent="0.2">
      <c r="A77" s="14">
        <v>43818</v>
      </c>
      <c r="B77">
        <v>4126</v>
      </c>
      <c r="C77">
        <v>4104</v>
      </c>
      <c r="D77">
        <v>619</v>
      </c>
      <c r="E77">
        <v>617</v>
      </c>
      <c r="F77">
        <v>6.6515397082658003</v>
      </c>
      <c r="G77">
        <v>6.65348205700354</v>
      </c>
      <c r="H77">
        <v>0.16578886668732701</v>
      </c>
      <c r="I77">
        <v>-1.1715797185624301E-2</v>
      </c>
      <c r="J77">
        <v>-0.03</v>
      </c>
      <c r="K77">
        <v>4104</v>
      </c>
      <c r="L77">
        <v>4073.4278606965177</v>
      </c>
    </row>
    <row r="78" spans="1:12" x14ac:dyDescent="0.2">
      <c r="A78" s="14">
        <v>43817</v>
      </c>
      <c r="B78">
        <v>4139</v>
      </c>
      <c r="C78">
        <v>4114</v>
      </c>
      <c r="D78">
        <v>624</v>
      </c>
      <c r="E78">
        <v>621</v>
      </c>
      <c r="F78">
        <v>6.6247987117552301</v>
      </c>
      <c r="G78">
        <v>6.6577216901616199</v>
      </c>
      <c r="H78">
        <v>0.16970442196525101</v>
      </c>
      <c r="I78">
        <v>-0.19400188884373701</v>
      </c>
      <c r="J78">
        <v>-0.5</v>
      </c>
      <c r="K78">
        <v>4114</v>
      </c>
      <c r="L78">
        <v>4099.8358208955224</v>
      </c>
    </row>
    <row r="79" spans="1:12" x14ac:dyDescent="0.2">
      <c r="A79" s="14">
        <v>43816</v>
      </c>
      <c r="B79">
        <v>4088</v>
      </c>
      <c r="C79">
        <v>4135</v>
      </c>
      <c r="D79">
        <v>627</v>
      </c>
      <c r="E79">
        <v>624</v>
      </c>
      <c r="F79">
        <v>6.6266025641025603</v>
      </c>
      <c r="G79">
        <v>6.6617008049813196</v>
      </c>
      <c r="H79">
        <v>0.17236371562299399</v>
      </c>
      <c r="I79">
        <v>-0.20362894099780601</v>
      </c>
      <c r="J79">
        <v>-0.53</v>
      </c>
      <c r="K79">
        <v>4135</v>
      </c>
      <c r="L79">
        <v>4119.6417910447763</v>
      </c>
    </row>
    <row r="80" spans="1:12" x14ac:dyDescent="0.2">
      <c r="A80" s="14">
        <v>43815</v>
      </c>
      <c r="B80">
        <v>4043</v>
      </c>
      <c r="C80">
        <v>4062</v>
      </c>
      <c r="D80">
        <v>628</v>
      </c>
      <c r="E80">
        <v>620</v>
      </c>
      <c r="F80">
        <v>6.5516129032258004</v>
      </c>
      <c r="G80">
        <v>6.6649461041266198</v>
      </c>
      <c r="H80">
        <v>0.17395633764038901</v>
      </c>
      <c r="I80">
        <v>-0.65150371891078496</v>
      </c>
      <c r="J80">
        <v>-1.73</v>
      </c>
      <c r="K80">
        <v>4062</v>
      </c>
      <c r="L80">
        <v>4093.2338308457711</v>
      </c>
    </row>
    <row r="81" spans="1:12" x14ac:dyDescent="0.2">
      <c r="A81" s="14">
        <v>43812</v>
      </c>
      <c r="B81">
        <v>4029</v>
      </c>
      <c r="C81">
        <v>4056</v>
      </c>
      <c r="D81">
        <v>625</v>
      </c>
      <c r="E81">
        <v>627</v>
      </c>
      <c r="F81">
        <v>6.4688995215310996</v>
      </c>
      <c r="G81">
        <v>6.6695805127287704</v>
      </c>
      <c r="H81">
        <v>0.175498420710028</v>
      </c>
      <c r="I81">
        <v>-1.14349172138278</v>
      </c>
      <c r="J81">
        <v>-3.1</v>
      </c>
      <c r="K81">
        <v>4056</v>
      </c>
      <c r="L81">
        <v>4139.4477611940301</v>
      </c>
    </row>
    <row r="82" spans="1:12" x14ac:dyDescent="0.2">
      <c r="A82" s="14">
        <v>43811</v>
      </c>
      <c r="B82">
        <v>3980</v>
      </c>
      <c r="C82">
        <v>3959</v>
      </c>
      <c r="D82">
        <v>621</v>
      </c>
      <c r="E82">
        <v>610</v>
      </c>
      <c r="F82">
        <v>6.4901639344262296</v>
      </c>
      <c r="G82">
        <v>6.6747646192400998</v>
      </c>
      <c r="H82">
        <v>0.175236239029263</v>
      </c>
      <c r="I82">
        <v>-1.0534389794969901</v>
      </c>
      <c r="J82">
        <v>-2.84</v>
      </c>
      <c r="K82">
        <v>3959</v>
      </c>
      <c r="L82">
        <v>4027.2139303482586</v>
      </c>
    </row>
    <row r="83" spans="1:12" x14ac:dyDescent="0.2">
      <c r="A83" s="14">
        <v>43810</v>
      </c>
      <c r="B83">
        <v>3995</v>
      </c>
      <c r="C83">
        <v>3974</v>
      </c>
      <c r="D83">
        <v>619</v>
      </c>
      <c r="E83">
        <v>617</v>
      </c>
      <c r="F83">
        <v>6.44084278768233</v>
      </c>
      <c r="G83">
        <v>6.6795294301474204</v>
      </c>
      <c r="H83">
        <v>0.17501033699992499</v>
      </c>
      <c r="I83">
        <v>-1.3638431109654701</v>
      </c>
      <c r="J83">
        <v>-3.71</v>
      </c>
      <c r="K83">
        <v>3974</v>
      </c>
      <c r="L83">
        <v>4073.4278606965177</v>
      </c>
    </row>
    <row r="84" spans="1:12" x14ac:dyDescent="0.2">
      <c r="A84" s="14">
        <v>43809</v>
      </c>
      <c r="B84">
        <v>4020</v>
      </c>
      <c r="C84">
        <v>4009</v>
      </c>
      <c r="D84">
        <v>628</v>
      </c>
      <c r="E84">
        <v>619</v>
      </c>
      <c r="F84">
        <v>6.4765751211631599</v>
      </c>
      <c r="G84">
        <v>6.6850046616251904</v>
      </c>
      <c r="H84">
        <v>0.17387717688337401</v>
      </c>
      <c r="I84">
        <v>-1.19871707257951</v>
      </c>
      <c r="J84">
        <v>-3.22</v>
      </c>
      <c r="K84">
        <v>4009</v>
      </c>
      <c r="L84">
        <v>4086.6318407960198</v>
      </c>
    </row>
    <row r="85" spans="1:12" x14ac:dyDescent="0.2">
      <c r="A85" s="14">
        <v>43808</v>
      </c>
      <c r="B85">
        <v>4022</v>
      </c>
      <c r="C85">
        <v>4015</v>
      </c>
      <c r="D85">
        <v>623</v>
      </c>
      <c r="E85">
        <v>622</v>
      </c>
      <c r="F85">
        <v>6.4549839228295802</v>
      </c>
      <c r="G85">
        <v>6.6902023895447202</v>
      </c>
      <c r="H85">
        <v>0.17339482214410701</v>
      </c>
      <c r="I85">
        <v>-1.3565483894302801</v>
      </c>
      <c r="J85">
        <v>-3.64</v>
      </c>
      <c r="K85">
        <v>4015</v>
      </c>
      <c r="L85">
        <v>4106.4378109452737</v>
      </c>
    </row>
    <row r="86" spans="1:12" x14ac:dyDescent="0.2">
      <c r="A86" s="14">
        <v>43805</v>
      </c>
      <c r="B86">
        <v>3989</v>
      </c>
      <c r="C86">
        <v>3994</v>
      </c>
      <c r="D86">
        <v>610</v>
      </c>
      <c r="E86">
        <v>615</v>
      </c>
      <c r="F86">
        <v>6.4943089430894299</v>
      </c>
      <c r="G86">
        <v>6.6959907227188697</v>
      </c>
      <c r="H86">
        <v>0.17269068853720901</v>
      </c>
      <c r="I86">
        <v>-1.1678787162052899</v>
      </c>
      <c r="J86">
        <v>-3.11</v>
      </c>
      <c r="K86">
        <v>3994</v>
      </c>
      <c r="L86">
        <v>4060.2238805970151</v>
      </c>
    </row>
    <row r="87" spans="1:12" x14ac:dyDescent="0.2">
      <c r="A87" s="14">
        <v>43804</v>
      </c>
      <c r="B87">
        <v>4000</v>
      </c>
      <c r="C87">
        <v>3988</v>
      </c>
      <c r="D87">
        <v>607</v>
      </c>
      <c r="E87">
        <v>606</v>
      </c>
      <c r="F87">
        <v>6.5808580858085799</v>
      </c>
      <c r="G87">
        <v>6.7015843055484901</v>
      </c>
      <c r="H87">
        <v>0.17286165255719199</v>
      </c>
      <c r="I87">
        <v>-0.69839792663075995</v>
      </c>
      <c r="J87">
        <v>-1.83</v>
      </c>
      <c r="K87">
        <v>3988</v>
      </c>
      <c r="L87">
        <v>4000.8059701492539</v>
      </c>
    </row>
    <row r="88" spans="1:12" x14ac:dyDescent="0.2">
      <c r="A88" s="14">
        <v>43803</v>
      </c>
      <c r="B88">
        <v>3960</v>
      </c>
      <c r="C88">
        <v>3986</v>
      </c>
      <c r="D88">
        <v>587</v>
      </c>
      <c r="E88">
        <v>598</v>
      </c>
      <c r="F88">
        <v>6.6655518394648796</v>
      </c>
      <c r="G88">
        <v>6.7064781416254799</v>
      </c>
      <c r="H88">
        <v>0.17456172260890199</v>
      </c>
      <c r="I88">
        <v>-0.23445175465125101</v>
      </c>
      <c r="J88">
        <v>-0.61</v>
      </c>
      <c r="K88">
        <v>3986</v>
      </c>
      <c r="L88">
        <v>3947.990049751244</v>
      </c>
    </row>
    <row r="89" spans="1:12" x14ac:dyDescent="0.2">
      <c r="A89" s="14">
        <v>43802</v>
      </c>
      <c r="B89">
        <v>3984</v>
      </c>
      <c r="C89">
        <v>4002</v>
      </c>
      <c r="D89">
        <v>599</v>
      </c>
      <c r="E89">
        <v>597</v>
      </c>
      <c r="F89">
        <v>6.7035175879396904</v>
      </c>
      <c r="G89">
        <v>6.7103301897065402</v>
      </c>
      <c r="H89">
        <v>0.176789499517856</v>
      </c>
      <c r="I89">
        <v>-3.8535104095142998E-2</v>
      </c>
      <c r="J89">
        <v>-0.1</v>
      </c>
      <c r="K89">
        <v>4002</v>
      </c>
      <c r="L89">
        <v>3941.3880597014927</v>
      </c>
    </row>
    <row r="90" spans="1:12" x14ac:dyDescent="0.2">
      <c r="A90" s="14">
        <v>43801</v>
      </c>
      <c r="B90">
        <v>4005</v>
      </c>
      <c r="C90">
        <v>4008</v>
      </c>
      <c r="D90">
        <v>603</v>
      </c>
      <c r="E90">
        <v>608</v>
      </c>
      <c r="F90">
        <v>6.5921052631578902</v>
      </c>
      <c r="G90">
        <v>6.7154055330229898</v>
      </c>
      <c r="H90">
        <v>0.18191082616983101</v>
      </c>
      <c r="I90">
        <v>-0.67780611226507304</v>
      </c>
      <c r="J90">
        <v>-1.87</v>
      </c>
      <c r="K90">
        <v>4008</v>
      </c>
      <c r="L90">
        <v>4014.0099502487565</v>
      </c>
    </row>
    <row r="91" spans="1:12" x14ac:dyDescent="0.2">
      <c r="A91" s="14">
        <v>43798</v>
      </c>
      <c r="B91">
        <v>4011</v>
      </c>
      <c r="C91">
        <v>3989</v>
      </c>
      <c r="D91">
        <v>599</v>
      </c>
      <c r="E91">
        <v>600</v>
      </c>
      <c r="F91">
        <v>6.6483333333333299</v>
      </c>
      <c r="G91">
        <v>6.72322036713798</v>
      </c>
      <c r="H91">
        <v>0.18890131591190301</v>
      </c>
      <c r="I91">
        <v>-0.39643468571483198</v>
      </c>
      <c r="J91">
        <v>-1.1299999999999999</v>
      </c>
      <c r="K91">
        <v>3989</v>
      </c>
      <c r="L91">
        <v>3961.1940298507461</v>
      </c>
    </row>
    <row r="92" spans="1:12" x14ac:dyDescent="0.2">
      <c r="A92" s="14">
        <v>43797</v>
      </c>
      <c r="B92">
        <v>4020</v>
      </c>
      <c r="C92">
        <v>4011</v>
      </c>
      <c r="D92">
        <v>601</v>
      </c>
      <c r="E92">
        <v>599</v>
      </c>
      <c r="F92">
        <v>6.6961602671118499</v>
      </c>
      <c r="G92">
        <v>6.7313287391282604</v>
      </c>
      <c r="H92">
        <v>0.198329182994332</v>
      </c>
      <c r="I92">
        <v>-0.17732373766405801</v>
      </c>
      <c r="J92">
        <v>-0.53</v>
      </c>
      <c r="K92">
        <v>4011</v>
      </c>
      <c r="L92">
        <v>3954.5920398009948</v>
      </c>
    </row>
    <row r="93" spans="1:12" x14ac:dyDescent="0.2">
      <c r="A93" s="14">
        <v>43796</v>
      </c>
      <c r="B93">
        <v>4001</v>
      </c>
      <c r="C93">
        <v>4018</v>
      </c>
      <c r="D93">
        <v>592</v>
      </c>
      <c r="E93">
        <v>600</v>
      </c>
      <c r="F93">
        <v>6.6966666666666601</v>
      </c>
      <c r="G93">
        <v>6.7391630043498401</v>
      </c>
      <c r="H93">
        <v>0.20814713355787601</v>
      </c>
      <c r="I93">
        <v>-0.20416489507583199</v>
      </c>
      <c r="J93">
        <v>-0.63</v>
      </c>
      <c r="K93">
        <v>4018</v>
      </c>
      <c r="L93">
        <v>3961.1940298507461</v>
      </c>
    </row>
    <row r="94" spans="1:12" x14ac:dyDescent="0.2">
      <c r="A94" s="14">
        <v>43795</v>
      </c>
      <c r="B94">
        <v>4005</v>
      </c>
      <c r="C94">
        <v>4012</v>
      </c>
      <c r="D94">
        <v>599</v>
      </c>
      <c r="E94">
        <v>592</v>
      </c>
      <c r="F94">
        <v>6.7770270270270201</v>
      </c>
      <c r="G94">
        <v>6.7482510436970298</v>
      </c>
      <c r="H94">
        <v>0.22060066729147201</v>
      </c>
      <c r="I94">
        <v>0.13044377282851899</v>
      </c>
      <c r="J94">
        <v>0.42</v>
      </c>
      <c r="K94">
        <v>4012</v>
      </c>
      <c r="L94">
        <v>3908.3781094527362</v>
      </c>
    </row>
    <row r="95" spans="1:12" x14ac:dyDescent="0.2">
      <c r="A95" s="14">
        <v>43794</v>
      </c>
      <c r="B95">
        <v>4000</v>
      </c>
      <c r="C95">
        <v>4002</v>
      </c>
      <c r="D95">
        <v>602</v>
      </c>
      <c r="E95">
        <v>601</v>
      </c>
      <c r="F95">
        <v>6.6589018302828604</v>
      </c>
      <c r="G95">
        <v>6.7581627921802099</v>
      </c>
      <c r="H95">
        <v>0.23770792817915601</v>
      </c>
      <c r="I95">
        <v>-0.41757531041431001</v>
      </c>
      <c r="J95">
        <v>-1.49</v>
      </c>
      <c r="K95">
        <v>4002</v>
      </c>
      <c r="L95">
        <v>3967.7960199004974</v>
      </c>
    </row>
    <row r="96" spans="1:12" x14ac:dyDescent="0.2">
      <c r="A96" s="14">
        <v>43791</v>
      </c>
      <c r="B96">
        <v>3957</v>
      </c>
      <c r="C96">
        <v>3963</v>
      </c>
      <c r="D96">
        <v>594</v>
      </c>
      <c r="E96">
        <v>592</v>
      </c>
      <c r="F96">
        <v>6.6942567567567499</v>
      </c>
      <c r="G96">
        <v>6.7681233090305701</v>
      </c>
      <c r="H96">
        <v>0.24873551907727701</v>
      </c>
      <c r="I96">
        <v>-0.29696825185173498</v>
      </c>
      <c r="J96">
        <v>-1.1000000000000001</v>
      </c>
      <c r="K96">
        <v>3963</v>
      </c>
      <c r="L96">
        <v>3908.3781094527362</v>
      </c>
    </row>
    <row r="97" spans="1:12" x14ac:dyDescent="0.2">
      <c r="A97" s="14">
        <v>43790</v>
      </c>
      <c r="B97">
        <v>3963</v>
      </c>
      <c r="C97">
        <v>3969</v>
      </c>
      <c r="D97">
        <v>592</v>
      </c>
      <c r="E97">
        <v>596</v>
      </c>
      <c r="F97">
        <v>6.6593959731543597</v>
      </c>
      <c r="G97">
        <v>6.7753311987384599</v>
      </c>
      <c r="H97">
        <v>0.25426184614664599</v>
      </c>
      <c r="I97">
        <v>-0.45596784315501399</v>
      </c>
      <c r="J97">
        <v>-1.74</v>
      </c>
      <c r="K97">
        <v>3969</v>
      </c>
      <c r="L97">
        <v>3934.7860696517414</v>
      </c>
    </row>
    <row r="98" spans="1:12" x14ac:dyDescent="0.2">
      <c r="A98" s="14">
        <v>43789</v>
      </c>
      <c r="B98">
        <v>3999</v>
      </c>
      <c r="C98">
        <v>3967</v>
      </c>
      <c r="D98">
        <v>598</v>
      </c>
      <c r="E98">
        <v>592</v>
      </c>
      <c r="F98">
        <v>6.7010135135135096</v>
      </c>
      <c r="G98">
        <v>6.7823128373353896</v>
      </c>
      <c r="H98">
        <v>0.25814192462559099</v>
      </c>
      <c r="I98">
        <v>-0.31494041093789399</v>
      </c>
      <c r="J98">
        <v>-1.21</v>
      </c>
      <c r="K98">
        <v>3967</v>
      </c>
      <c r="L98">
        <v>3908.3781094527362</v>
      </c>
    </row>
    <row r="99" spans="1:12" x14ac:dyDescent="0.2">
      <c r="A99" s="14">
        <v>43788</v>
      </c>
      <c r="B99">
        <v>4009</v>
      </c>
      <c r="C99">
        <v>4015</v>
      </c>
      <c r="D99">
        <v>604</v>
      </c>
      <c r="E99">
        <v>600</v>
      </c>
      <c r="F99">
        <v>6.6916666666666602</v>
      </c>
      <c r="G99">
        <v>6.7882324093237401</v>
      </c>
      <c r="H99">
        <v>0.26128106983923299</v>
      </c>
      <c r="I99">
        <v>-0.369585683021321</v>
      </c>
      <c r="J99">
        <v>-1.44</v>
      </c>
      <c r="K99">
        <v>4015</v>
      </c>
      <c r="L99">
        <v>3961.1940298507461</v>
      </c>
    </row>
    <row r="100" spans="1:12" x14ac:dyDescent="0.2">
      <c r="A100" s="14">
        <v>43787</v>
      </c>
      <c r="B100">
        <v>3986</v>
      </c>
      <c r="C100">
        <v>3992</v>
      </c>
      <c r="D100">
        <v>609</v>
      </c>
      <c r="E100">
        <v>608</v>
      </c>
      <c r="F100">
        <v>6.5657894736842097</v>
      </c>
      <c r="G100">
        <v>6.7934013310129497</v>
      </c>
      <c r="H100">
        <v>0.26314754328852902</v>
      </c>
      <c r="I100">
        <v>-0.86495908145029099</v>
      </c>
      <c r="J100">
        <v>-3.47</v>
      </c>
      <c r="K100">
        <v>3992</v>
      </c>
      <c r="L100">
        <v>4014.0099502487565</v>
      </c>
    </row>
    <row r="101" spans="1:12" x14ac:dyDescent="0.2">
      <c r="A101" s="14">
        <v>43784</v>
      </c>
      <c r="B101">
        <v>3934</v>
      </c>
      <c r="C101">
        <v>3987</v>
      </c>
      <c r="D101">
        <v>597</v>
      </c>
      <c r="E101">
        <v>609</v>
      </c>
      <c r="F101">
        <v>6.5467980295566504</v>
      </c>
      <c r="G101">
        <v>6.7997036252099798</v>
      </c>
      <c r="H101">
        <v>0.26328098158118102</v>
      </c>
      <c r="I101">
        <v>-0.96059196579437001</v>
      </c>
      <c r="J101">
        <v>-3.86</v>
      </c>
      <c r="K101">
        <v>3987</v>
      </c>
      <c r="L101">
        <v>4020.6119402985073</v>
      </c>
    </row>
    <row r="102" spans="1:12" x14ac:dyDescent="0.2">
      <c r="A102" s="14">
        <v>43783</v>
      </c>
      <c r="B102">
        <v>3991</v>
      </c>
      <c r="C102">
        <v>3976</v>
      </c>
      <c r="D102">
        <v>603</v>
      </c>
      <c r="E102">
        <v>597</v>
      </c>
      <c r="F102">
        <v>6.6599664991624703</v>
      </c>
      <c r="G102">
        <v>6.8066531808943296</v>
      </c>
      <c r="H102">
        <v>0.26339255914722498</v>
      </c>
      <c r="I102">
        <v>-0.55691277766833702</v>
      </c>
      <c r="J102">
        <v>-2.2000000000000002</v>
      </c>
      <c r="K102">
        <v>3976</v>
      </c>
      <c r="L102">
        <v>3941.3880597014927</v>
      </c>
    </row>
    <row r="103" spans="1:12" x14ac:dyDescent="0.2">
      <c r="A103" s="14">
        <v>43782</v>
      </c>
      <c r="B103">
        <v>4027</v>
      </c>
      <c r="C103">
        <v>4024</v>
      </c>
      <c r="D103">
        <v>608</v>
      </c>
      <c r="E103">
        <v>607</v>
      </c>
      <c r="F103">
        <v>6.62932454695222</v>
      </c>
      <c r="G103">
        <v>6.8115776812962201</v>
      </c>
      <c r="H103">
        <v>0.264055818112857</v>
      </c>
      <c r="I103">
        <v>-0.69020684962184997</v>
      </c>
      <c r="J103">
        <v>-2.75</v>
      </c>
      <c r="K103">
        <v>4024</v>
      </c>
      <c r="L103">
        <v>4007.4079601990052</v>
      </c>
    </row>
    <row r="104" spans="1:12" x14ac:dyDescent="0.2">
      <c r="A104" s="14">
        <v>43781</v>
      </c>
      <c r="B104">
        <v>4010</v>
      </c>
      <c r="C104">
        <v>4037</v>
      </c>
      <c r="D104">
        <v>604</v>
      </c>
      <c r="E104">
        <v>612</v>
      </c>
      <c r="F104">
        <v>6.5964052287581696</v>
      </c>
      <c r="G104">
        <v>6.8168119914730996</v>
      </c>
      <c r="H104">
        <v>0.26428202442008902</v>
      </c>
      <c r="I104">
        <v>-0.83398317838140901</v>
      </c>
      <c r="J104">
        <v>-3.34</v>
      </c>
      <c r="K104">
        <v>4037</v>
      </c>
      <c r="L104">
        <v>4040.4179104477612</v>
      </c>
    </row>
    <row r="105" spans="1:12" x14ac:dyDescent="0.2">
      <c r="A105" s="14">
        <v>43780</v>
      </c>
      <c r="B105">
        <v>4033</v>
      </c>
      <c r="C105">
        <v>4018</v>
      </c>
      <c r="D105">
        <v>599</v>
      </c>
      <c r="E105">
        <v>605</v>
      </c>
      <c r="F105">
        <v>6.6413223140495798</v>
      </c>
      <c r="G105">
        <v>6.82187867553733</v>
      </c>
      <c r="H105">
        <v>0.26364976926802902</v>
      </c>
      <c r="I105">
        <v>-0.68483413427225504</v>
      </c>
      <c r="J105">
        <v>-2.72</v>
      </c>
      <c r="K105">
        <v>4018</v>
      </c>
      <c r="L105">
        <v>3994.2039800995026</v>
      </c>
    </row>
    <row r="106" spans="1:12" x14ac:dyDescent="0.2">
      <c r="A106" s="14">
        <v>43777</v>
      </c>
      <c r="B106">
        <v>4025</v>
      </c>
      <c r="C106">
        <v>4015</v>
      </c>
      <c r="D106">
        <v>599</v>
      </c>
      <c r="E106">
        <v>594</v>
      </c>
      <c r="F106">
        <v>6.7592592592592498</v>
      </c>
      <c r="G106">
        <v>6.82564838645549</v>
      </c>
      <c r="H106">
        <v>0.26306178660283902</v>
      </c>
      <c r="I106">
        <v>-0.252370851933991</v>
      </c>
      <c r="J106">
        <v>-0.98</v>
      </c>
      <c r="K106">
        <v>4015</v>
      </c>
      <c r="L106">
        <v>3921.5820895522388</v>
      </c>
    </row>
    <row r="107" spans="1:12" x14ac:dyDescent="0.2">
      <c r="A107" s="14">
        <v>43776</v>
      </c>
      <c r="B107">
        <v>3940</v>
      </c>
      <c r="C107">
        <v>3960</v>
      </c>
      <c r="D107">
        <v>590</v>
      </c>
      <c r="E107">
        <v>591</v>
      </c>
      <c r="F107">
        <v>6.7005076142131896</v>
      </c>
      <c r="G107">
        <v>6.8274253546805497</v>
      </c>
      <c r="H107">
        <v>0.26305745460076901</v>
      </c>
      <c r="I107">
        <v>-0.482471559910637</v>
      </c>
      <c r="J107">
        <v>-1.89</v>
      </c>
      <c r="K107">
        <v>3960</v>
      </c>
      <c r="L107">
        <v>3901.7761194029849</v>
      </c>
    </row>
    <row r="108" spans="1:12" x14ac:dyDescent="0.2">
      <c r="A108" s="14">
        <v>43775</v>
      </c>
      <c r="B108">
        <v>3988</v>
      </c>
      <c r="C108">
        <v>3957</v>
      </c>
      <c r="D108">
        <v>585</v>
      </c>
      <c r="E108">
        <v>589</v>
      </c>
      <c r="F108">
        <v>6.7181663837011802</v>
      </c>
      <c r="G108">
        <v>6.82799737969549</v>
      </c>
      <c r="H108">
        <v>0.26282739185627502</v>
      </c>
      <c r="I108">
        <v>-0.41788260812011102</v>
      </c>
      <c r="J108">
        <v>-1.63</v>
      </c>
      <c r="K108">
        <v>3957</v>
      </c>
      <c r="L108">
        <v>3888.5721393034828</v>
      </c>
    </row>
    <row r="109" spans="1:12" x14ac:dyDescent="0.2">
      <c r="A109" s="14">
        <v>43774</v>
      </c>
      <c r="B109">
        <v>3919</v>
      </c>
      <c r="C109">
        <v>3939</v>
      </c>
      <c r="D109">
        <v>575</v>
      </c>
      <c r="E109">
        <v>581</v>
      </c>
      <c r="F109">
        <v>6.7796901893287398</v>
      </c>
      <c r="G109">
        <v>6.8275593570503403</v>
      </c>
      <c r="H109">
        <v>0.26303736000942901</v>
      </c>
      <c r="I109">
        <v>-0.18198619283543099</v>
      </c>
      <c r="J109">
        <v>-0.71</v>
      </c>
      <c r="K109">
        <v>3939</v>
      </c>
      <c r="L109">
        <v>3835.7562189054725</v>
      </c>
    </row>
    <row r="110" spans="1:12" x14ac:dyDescent="0.2">
      <c r="A110" s="14">
        <v>43770</v>
      </c>
      <c r="B110">
        <v>3820</v>
      </c>
      <c r="C110">
        <v>3861</v>
      </c>
      <c r="D110">
        <v>567</v>
      </c>
      <c r="E110">
        <v>573</v>
      </c>
      <c r="F110">
        <v>6.7382198952879504</v>
      </c>
      <c r="G110">
        <v>6.8269880492628001</v>
      </c>
      <c r="H110">
        <v>0.26318719928760698</v>
      </c>
      <c r="I110">
        <v>-0.33728142635781</v>
      </c>
      <c r="J110">
        <v>-1.32</v>
      </c>
      <c r="K110">
        <v>3861</v>
      </c>
      <c r="L110">
        <v>3782.9402985074626</v>
      </c>
    </row>
    <row r="111" spans="1:12" x14ac:dyDescent="0.2">
      <c r="A111" s="14">
        <v>43769</v>
      </c>
      <c r="B111">
        <v>3875</v>
      </c>
      <c r="C111">
        <v>3880</v>
      </c>
      <c r="D111">
        <v>570</v>
      </c>
      <c r="E111">
        <v>577</v>
      </c>
      <c r="F111">
        <v>6.72443674176776</v>
      </c>
      <c r="G111">
        <v>6.8262201609556401</v>
      </c>
      <c r="H111">
        <v>0.26352886787843999</v>
      </c>
      <c r="I111">
        <v>-0.38623252172445199</v>
      </c>
      <c r="J111">
        <v>-1.51</v>
      </c>
      <c r="K111">
        <v>3880</v>
      </c>
      <c r="L111">
        <v>3809.3482587064677</v>
      </c>
    </row>
    <row r="112" spans="1:12" x14ac:dyDescent="0.2">
      <c r="A112" s="14">
        <v>43768</v>
      </c>
      <c r="B112">
        <v>3894</v>
      </c>
      <c r="C112">
        <v>3910</v>
      </c>
      <c r="D112">
        <v>579</v>
      </c>
      <c r="E112">
        <v>580</v>
      </c>
      <c r="F112">
        <v>6.7413793103448203</v>
      </c>
      <c r="G112">
        <v>6.8271568746052296</v>
      </c>
      <c r="H112">
        <v>0.26329016383321402</v>
      </c>
      <c r="I112">
        <v>-0.32579099428393099</v>
      </c>
      <c r="J112">
        <v>-1.27</v>
      </c>
      <c r="K112">
        <v>3910</v>
      </c>
      <c r="L112">
        <v>3829.1542288557216</v>
      </c>
    </row>
    <row r="113" spans="1:12" x14ac:dyDescent="0.2">
      <c r="A113" s="14">
        <v>43767</v>
      </c>
      <c r="B113">
        <v>3883</v>
      </c>
      <c r="C113">
        <v>3921</v>
      </c>
      <c r="D113">
        <v>589</v>
      </c>
      <c r="E113">
        <v>585</v>
      </c>
      <c r="F113">
        <v>6.7025641025641001</v>
      </c>
      <c r="G113">
        <v>6.8270199132089404</v>
      </c>
      <c r="H113">
        <v>0.26333741649192699</v>
      </c>
      <c r="I113">
        <v>-0.47260967432123901</v>
      </c>
      <c r="J113">
        <v>-1.86</v>
      </c>
      <c r="K113">
        <v>3921</v>
      </c>
      <c r="L113">
        <v>3862.1641791044776</v>
      </c>
    </row>
    <row r="114" spans="1:12" x14ac:dyDescent="0.2">
      <c r="A114" s="14">
        <v>43766</v>
      </c>
      <c r="B114">
        <v>3850</v>
      </c>
      <c r="C114">
        <v>3850</v>
      </c>
      <c r="D114">
        <v>585</v>
      </c>
      <c r="E114">
        <v>582</v>
      </c>
      <c r="F114">
        <v>6.6151202749140801</v>
      </c>
      <c r="G114">
        <v>6.8273196422792504</v>
      </c>
      <c r="H114">
        <v>0.26320835254975899</v>
      </c>
      <c r="I114">
        <v>-0.80620301487222301</v>
      </c>
      <c r="J114">
        <v>-3.21</v>
      </c>
      <c r="K114">
        <v>3850</v>
      </c>
      <c r="L114">
        <v>3842.3582089552237</v>
      </c>
    </row>
    <row r="115" spans="1:12" x14ac:dyDescent="0.2">
      <c r="A115" s="14">
        <v>43763</v>
      </c>
      <c r="B115">
        <v>3835</v>
      </c>
      <c r="C115">
        <v>3837</v>
      </c>
      <c r="D115">
        <v>578</v>
      </c>
      <c r="E115">
        <v>585</v>
      </c>
      <c r="F115">
        <v>6.5589743589743499</v>
      </c>
      <c r="G115">
        <v>6.8286984581941503</v>
      </c>
      <c r="H115">
        <v>0.26236263641849</v>
      </c>
      <c r="I115">
        <v>-1.0280583504640699</v>
      </c>
      <c r="J115">
        <v>-4.1100000000000003</v>
      </c>
      <c r="K115">
        <v>3837</v>
      </c>
      <c r="L115">
        <v>3862.1641791044776</v>
      </c>
    </row>
    <row r="116" spans="1:12" x14ac:dyDescent="0.2">
      <c r="A116" s="14">
        <v>43762</v>
      </c>
      <c r="B116">
        <v>3808</v>
      </c>
      <c r="C116">
        <v>3836</v>
      </c>
      <c r="D116">
        <v>580</v>
      </c>
      <c r="E116">
        <v>585</v>
      </c>
      <c r="F116">
        <v>6.55726495726495</v>
      </c>
      <c r="G116">
        <v>6.8307093362050297</v>
      </c>
      <c r="H116">
        <v>0.26086129861659002</v>
      </c>
      <c r="I116">
        <v>-1.04823666979432</v>
      </c>
      <c r="J116">
        <v>-4.17</v>
      </c>
      <c r="K116">
        <v>3836</v>
      </c>
      <c r="L116">
        <v>3862.1641791044776</v>
      </c>
    </row>
    <row r="117" spans="1:12" x14ac:dyDescent="0.2">
      <c r="A117" s="14">
        <v>43761</v>
      </c>
      <c r="B117">
        <v>3736</v>
      </c>
      <c r="C117">
        <v>3781</v>
      </c>
      <c r="D117">
        <v>570</v>
      </c>
      <c r="E117">
        <v>573</v>
      </c>
      <c r="F117">
        <v>6.5986038394415303</v>
      </c>
      <c r="G117">
        <v>6.8332027111428504</v>
      </c>
      <c r="H117">
        <v>0.25912365844943702</v>
      </c>
      <c r="I117">
        <v>-0.905354891580055</v>
      </c>
      <c r="J117">
        <v>-3.56</v>
      </c>
      <c r="K117">
        <v>3781</v>
      </c>
      <c r="L117">
        <v>3782.9402985074626</v>
      </c>
    </row>
    <row r="118" spans="1:12" x14ac:dyDescent="0.2">
      <c r="A118" s="14">
        <v>43759</v>
      </c>
      <c r="B118">
        <v>3750</v>
      </c>
      <c r="C118">
        <v>3759</v>
      </c>
      <c r="D118">
        <v>574</v>
      </c>
      <c r="E118">
        <v>567</v>
      </c>
      <c r="F118">
        <v>6.6296296296296298</v>
      </c>
      <c r="G118">
        <v>6.8365889997963603</v>
      </c>
      <c r="H118">
        <v>0.25769126049597701</v>
      </c>
      <c r="I118">
        <v>-0.80312917779360604</v>
      </c>
      <c r="J118">
        <v>-3.12</v>
      </c>
      <c r="K118">
        <v>3759</v>
      </c>
      <c r="L118">
        <v>3743.3283582089553</v>
      </c>
    </row>
    <row r="119" spans="1:12" x14ac:dyDescent="0.2">
      <c r="A119" s="14">
        <v>43756</v>
      </c>
      <c r="B119">
        <v>3753</v>
      </c>
      <c r="C119">
        <v>3742</v>
      </c>
      <c r="D119">
        <v>572</v>
      </c>
      <c r="E119">
        <v>567</v>
      </c>
      <c r="F119">
        <v>6.5996472663139301</v>
      </c>
      <c r="G119">
        <v>6.8403522114492601</v>
      </c>
      <c r="H119">
        <v>0.25670039402564898</v>
      </c>
      <c r="I119">
        <v>-0.93768825735139705</v>
      </c>
      <c r="J119">
        <v>-3.65</v>
      </c>
      <c r="K119">
        <v>3742</v>
      </c>
      <c r="L119">
        <v>3743.3283582089553</v>
      </c>
    </row>
    <row r="120" spans="1:12" x14ac:dyDescent="0.2">
      <c r="A120" s="14">
        <v>43755</v>
      </c>
      <c r="B120">
        <v>3759</v>
      </c>
      <c r="C120">
        <v>3742</v>
      </c>
      <c r="D120">
        <v>577</v>
      </c>
      <c r="E120">
        <v>569</v>
      </c>
      <c r="F120">
        <v>6.5764499121265301</v>
      </c>
      <c r="G120">
        <v>6.8456412282905603</v>
      </c>
      <c r="H120">
        <v>0.25577130607758503</v>
      </c>
      <c r="I120">
        <v>-1.05246878663695</v>
      </c>
      <c r="J120">
        <v>-4.09</v>
      </c>
      <c r="K120">
        <v>3742</v>
      </c>
      <c r="L120">
        <v>3756.5323383084578</v>
      </c>
    </row>
    <row r="121" spans="1:12" x14ac:dyDescent="0.2">
      <c r="A121" s="14">
        <v>43754</v>
      </c>
      <c r="B121">
        <v>3780</v>
      </c>
      <c r="C121">
        <v>3761</v>
      </c>
      <c r="D121">
        <v>579</v>
      </c>
      <c r="E121">
        <v>575</v>
      </c>
      <c r="F121">
        <v>6.54086956521739</v>
      </c>
      <c r="G121">
        <v>6.8500060461591197</v>
      </c>
      <c r="H121">
        <v>0.25392683960311901</v>
      </c>
      <c r="I121">
        <v>-1.21742341780375</v>
      </c>
      <c r="J121">
        <v>-4.7300000000000004</v>
      </c>
      <c r="K121">
        <v>3761</v>
      </c>
      <c r="L121">
        <v>3796.1442786069651</v>
      </c>
    </row>
    <row r="122" spans="1:12" x14ac:dyDescent="0.2">
      <c r="A122" s="14">
        <v>43753</v>
      </c>
      <c r="B122">
        <v>3720</v>
      </c>
      <c r="C122">
        <v>3721</v>
      </c>
      <c r="D122">
        <v>564</v>
      </c>
      <c r="E122">
        <v>568</v>
      </c>
      <c r="F122">
        <v>6.5510563380281601</v>
      </c>
      <c r="G122">
        <v>6.8555598840549896</v>
      </c>
      <c r="H122">
        <v>0.25164973793503898</v>
      </c>
      <c r="I122">
        <v>-1.2100292594202</v>
      </c>
      <c r="J122">
        <v>-4.6500000000000004</v>
      </c>
      <c r="K122">
        <v>3721</v>
      </c>
      <c r="L122">
        <v>3749.9303482587065</v>
      </c>
    </row>
    <row r="123" spans="1:12" x14ac:dyDescent="0.2">
      <c r="A123" s="14">
        <v>43749</v>
      </c>
      <c r="B123">
        <v>3657</v>
      </c>
      <c r="C123">
        <v>3651</v>
      </c>
      <c r="D123">
        <v>555</v>
      </c>
      <c r="E123">
        <v>558</v>
      </c>
      <c r="F123">
        <v>6.5430107526881702</v>
      </c>
      <c r="G123">
        <v>6.8603426074055296</v>
      </c>
      <c r="H123">
        <v>0.24921393805102701</v>
      </c>
      <c r="I123">
        <v>-1.2733310873342201</v>
      </c>
      <c r="J123">
        <v>-4.8499999999999996</v>
      </c>
      <c r="K123">
        <v>3651</v>
      </c>
      <c r="L123">
        <v>3683.9104477611941</v>
      </c>
    </row>
    <row r="124" spans="1:12" x14ac:dyDescent="0.2">
      <c r="A124" s="14">
        <v>43748</v>
      </c>
      <c r="B124">
        <v>3580</v>
      </c>
      <c r="C124">
        <v>3615</v>
      </c>
      <c r="D124">
        <v>554</v>
      </c>
      <c r="E124">
        <v>549</v>
      </c>
      <c r="F124">
        <v>6.5846994535519103</v>
      </c>
      <c r="G124">
        <v>6.8643957245099401</v>
      </c>
      <c r="H124">
        <v>0.246476925277064</v>
      </c>
      <c r="I124">
        <v>-1.1347766962105099</v>
      </c>
      <c r="J124">
        <v>-4.25</v>
      </c>
      <c r="K124">
        <v>3615</v>
      </c>
      <c r="L124">
        <v>3624.4925373134329</v>
      </c>
    </row>
    <row r="125" spans="1:12" x14ac:dyDescent="0.2">
      <c r="A125" s="14">
        <v>43747</v>
      </c>
      <c r="B125">
        <v>3586</v>
      </c>
      <c r="C125">
        <v>3614</v>
      </c>
      <c r="D125">
        <v>555</v>
      </c>
      <c r="E125">
        <v>558</v>
      </c>
      <c r="F125">
        <v>6.4767025089605701</v>
      </c>
      <c r="G125">
        <v>6.8677715593611897</v>
      </c>
      <c r="H125">
        <v>0.24434766453821899</v>
      </c>
      <c r="I125">
        <v>-1.60046158468377</v>
      </c>
      <c r="J125">
        <v>-6.04</v>
      </c>
      <c r="K125">
        <v>3614</v>
      </c>
      <c r="L125">
        <v>3683.9104477611941</v>
      </c>
    </row>
    <row r="126" spans="1:12" x14ac:dyDescent="0.2">
      <c r="A126" s="14">
        <v>43746</v>
      </c>
      <c r="B126">
        <v>3636</v>
      </c>
      <c r="C126">
        <v>3628</v>
      </c>
      <c r="D126">
        <v>566</v>
      </c>
      <c r="E126">
        <v>565</v>
      </c>
      <c r="F126">
        <v>6.4212389380530901</v>
      </c>
      <c r="G126">
        <v>6.8717805767761204</v>
      </c>
      <c r="H126">
        <v>0.24033210402513</v>
      </c>
      <c r="I126">
        <v>-1.8746627320165099</v>
      </c>
      <c r="J126">
        <v>-7.02</v>
      </c>
      <c r="K126">
        <v>3628</v>
      </c>
      <c r="L126">
        <v>3730.1243781094527</v>
      </c>
    </row>
    <row r="127" spans="1:12" x14ac:dyDescent="0.2">
      <c r="A127" s="14">
        <v>43745</v>
      </c>
      <c r="B127">
        <v>3645</v>
      </c>
      <c r="C127">
        <v>3617</v>
      </c>
      <c r="D127">
        <v>565</v>
      </c>
      <c r="E127">
        <v>560</v>
      </c>
      <c r="F127">
        <v>6.4589285714285696</v>
      </c>
      <c r="G127">
        <v>6.8763182687527298</v>
      </c>
      <c r="H127">
        <v>0.23493486300236699</v>
      </c>
      <c r="I127">
        <v>-1.7766188125087199</v>
      </c>
      <c r="J127">
        <v>-6.46</v>
      </c>
      <c r="K127">
        <v>3617</v>
      </c>
      <c r="L127">
        <v>3697.1144278606967</v>
      </c>
    </row>
    <row r="128" spans="1:12" x14ac:dyDescent="0.2">
      <c r="A128" s="14">
        <v>43742</v>
      </c>
      <c r="B128">
        <v>3640</v>
      </c>
      <c r="C128">
        <v>3647</v>
      </c>
      <c r="D128">
        <v>558</v>
      </c>
      <c r="E128">
        <v>564</v>
      </c>
      <c r="F128">
        <v>6.4663120567375802</v>
      </c>
      <c r="G128">
        <v>6.8800677993893604</v>
      </c>
      <c r="H128">
        <v>0.23044462124014101</v>
      </c>
      <c r="I128">
        <v>-1.7954671296953699</v>
      </c>
      <c r="J128">
        <v>-6.4</v>
      </c>
      <c r="K128">
        <v>3647</v>
      </c>
      <c r="L128">
        <v>3723.5223880597014</v>
      </c>
    </row>
    <row r="129" spans="1:12" x14ac:dyDescent="0.2">
      <c r="A129" s="14">
        <v>43741</v>
      </c>
      <c r="B129">
        <v>3630</v>
      </c>
      <c r="C129">
        <v>3668</v>
      </c>
      <c r="D129">
        <v>571</v>
      </c>
      <c r="E129">
        <v>566</v>
      </c>
      <c r="F129">
        <v>6.4805653710247304</v>
      </c>
      <c r="G129">
        <v>6.8830391744528701</v>
      </c>
      <c r="H129">
        <v>0.22649332800139699</v>
      </c>
      <c r="I129">
        <v>-1.7769786288170699</v>
      </c>
      <c r="J129">
        <v>-6.21</v>
      </c>
      <c r="K129">
        <v>3668</v>
      </c>
      <c r="L129">
        <v>3736.726368159204</v>
      </c>
    </row>
    <row r="130" spans="1:12" x14ac:dyDescent="0.2">
      <c r="A130" s="14">
        <v>43740</v>
      </c>
      <c r="B130">
        <v>3670</v>
      </c>
      <c r="C130">
        <v>3706</v>
      </c>
      <c r="D130">
        <v>576</v>
      </c>
      <c r="E130">
        <v>584</v>
      </c>
      <c r="F130">
        <v>6.3458904109588996</v>
      </c>
      <c r="G130">
        <v>6.8849591215526598</v>
      </c>
      <c r="H130">
        <v>0.22366615607634199</v>
      </c>
      <c r="I130">
        <v>-2.4101487683713798</v>
      </c>
      <c r="J130">
        <v>-8.49</v>
      </c>
      <c r="K130">
        <v>3706</v>
      </c>
      <c r="L130">
        <v>3855.5621890547263</v>
      </c>
    </row>
    <row r="131" spans="1:12" x14ac:dyDescent="0.2">
      <c r="A131" s="14">
        <v>43739</v>
      </c>
      <c r="B131">
        <v>3718</v>
      </c>
      <c r="C131">
        <v>3724</v>
      </c>
      <c r="D131">
        <v>564</v>
      </c>
      <c r="E131">
        <v>583</v>
      </c>
      <c r="F131">
        <v>6.3876500857632896</v>
      </c>
      <c r="G131">
        <v>6.8888683761670997</v>
      </c>
      <c r="H131">
        <v>0.21666269588137499</v>
      </c>
      <c r="I131">
        <v>-2.3133575826926598</v>
      </c>
      <c r="J131">
        <v>-7.85</v>
      </c>
      <c r="K131">
        <v>3724</v>
      </c>
      <c r="L131">
        <v>3848.960199004975</v>
      </c>
    </row>
    <row r="132" spans="1:12" x14ac:dyDescent="0.2">
      <c r="A132" s="14">
        <v>43738</v>
      </c>
      <c r="B132">
        <v>3711</v>
      </c>
      <c r="C132">
        <v>3695</v>
      </c>
      <c r="D132">
        <v>564</v>
      </c>
      <c r="E132">
        <v>565</v>
      </c>
      <c r="F132">
        <v>6.5398230088495497</v>
      </c>
      <c r="G132">
        <v>6.8913681021393103</v>
      </c>
      <c r="H132">
        <v>0.21189456256667799</v>
      </c>
      <c r="I132">
        <v>-1.65905669797039</v>
      </c>
      <c r="J132">
        <v>-5.38</v>
      </c>
      <c r="K132">
        <v>3695</v>
      </c>
      <c r="L132">
        <v>3730.1243781094527</v>
      </c>
    </row>
    <row r="133" spans="1:12" x14ac:dyDescent="0.2">
      <c r="A133" s="14">
        <v>43735</v>
      </c>
      <c r="B133">
        <v>3748</v>
      </c>
      <c r="C133">
        <v>3733</v>
      </c>
      <c r="D133">
        <v>584</v>
      </c>
      <c r="E133">
        <v>573</v>
      </c>
      <c r="F133">
        <v>6.5148342059336803</v>
      </c>
      <c r="G133">
        <v>6.8915448912450596</v>
      </c>
      <c r="H133">
        <v>0.211606521129861</v>
      </c>
      <c r="I133">
        <v>-1.7802413805583801</v>
      </c>
      <c r="J133">
        <v>-5.78</v>
      </c>
      <c r="K133">
        <v>3733</v>
      </c>
      <c r="L133">
        <v>3782.9402985074626</v>
      </c>
    </row>
    <row r="134" spans="1:12" x14ac:dyDescent="0.2">
      <c r="A134" s="14">
        <v>43734</v>
      </c>
      <c r="B134">
        <v>3838</v>
      </c>
      <c r="C134">
        <v>3827</v>
      </c>
      <c r="D134">
        <v>585</v>
      </c>
      <c r="E134">
        <v>587</v>
      </c>
      <c r="F134">
        <v>6.5195911413969299</v>
      </c>
      <c r="G134">
        <v>6.89270835837711</v>
      </c>
      <c r="H134">
        <v>0.20976393710588401</v>
      </c>
      <c r="I134">
        <v>-1.77874815913587</v>
      </c>
      <c r="J134">
        <v>-5.72</v>
      </c>
      <c r="K134">
        <v>3827</v>
      </c>
      <c r="L134">
        <v>3875.3681592039802</v>
      </c>
    </row>
    <row r="135" spans="1:12" x14ac:dyDescent="0.2">
      <c r="A135" s="14">
        <v>43733</v>
      </c>
      <c r="B135">
        <v>3773</v>
      </c>
      <c r="C135">
        <v>3803</v>
      </c>
      <c r="D135">
        <v>573</v>
      </c>
      <c r="E135">
        <v>579</v>
      </c>
      <c r="F135">
        <v>6.5682210708117399</v>
      </c>
      <c r="G135">
        <v>6.8935582542695997</v>
      </c>
      <c r="H135">
        <v>0.20837499762203701</v>
      </c>
      <c r="I135">
        <v>-1.56130623717138</v>
      </c>
      <c r="J135">
        <v>-4.95</v>
      </c>
      <c r="K135">
        <v>3803</v>
      </c>
      <c r="L135">
        <v>3822.5522388059703</v>
      </c>
    </row>
    <row r="136" spans="1:12" x14ac:dyDescent="0.2">
      <c r="A136" s="14">
        <v>43732</v>
      </c>
      <c r="B136">
        <v>3800</v>
      </c>
      <c r="C136">
        <v>3789</v>
      </c>
      <c r="D136">
        <v>577</v>
      </c>
      <c r="E136">
        <v>579</v>
      </c>
      <c r="F136">
        <v>6.5440414507771996</v>
      </c>
      <c r="G136">
        <v>6.8951456953513501</v>
      </c>
      <c r="H136">
        <v>0.20633397716568999</v>
      </c>
      <c r="I136">
        <v>-1.7016307706423499</v>
      </c>
      <c r="J136">
        <v>-5.37</v>
      </c>
      <c r="K136">
        <v>3789</v>
      </c>
      <c r="L136">
        <v>3822.5522388059703</v>
      </c>
    </row>
    <row r="137" spans="1:12" x14ac:dyDescent="0.2">
      <c r="A137" s="14">
        <v>43728</v>
      </c>
      <c r="B137">
        <v>3779</v>
      </c>
      <c r="C137">
        <v>3801</v>
      </c>
      <c r="D137">
        <v>575</v>
      </c>
      <c r="E137">
        <v>575</v>
      </c>
      <c r="F137">
        <v>6.6104347826086904</v>
      </c>
      <c r="G137">
        <v>6.8972510098113</v>
      </c>
      <c r="H137">
        <v>0.20352723225917099</v>
      </c>
      <c r="I137">
        <v>-1.40922776779758</v>
      </c>
      <c r="J137">
        <v>-4.34</v>
      </c>
      <c r="K137">
        <v>3801</v>
      </c>
      <c r="L137">
        <v>3796.1442786069651</v>
      </c>
    </row>
    <row r="138" spans="1:12" x14ac:dyDescent="0.2">
      <c r="A138" s="14">
        <v>43727</v>
      </c>
      <c r="B138">
        <v>3811</v>
      </c>
      <c r="C138">
        <v>3786</v>
      </c>
      <c r="D138">
        <v>565</v>
      </c>
      <c r="E138">
        <v>569</v>
      </c>
      <c r="F138">
        <v>6.6537785588752199</v>
      </c>
      <c r="G138">
        <v>6.8987761479616498</v>
      </c>
      <c r="H138">
        <v>0.20179344132685001</v>
      </c>
      <c r="I138">
        <v>-1.2141008522155501</v>
      </c>
      <c r="J138">
        <v>-3.68</v>
      </c>
      <c r="K138">
        <v>3786</v>
      </c>
      <c r="L138">
        <v>3756.5323383084578</v>
      </c>
    </row>
    <row r="139" spans="1:12" x14ac:dyDescent="0.2">
      <c r="A139" s="14">
        <v>43726</v>
      </c>
      <c r="B139">
        <v>3750</v>
      </c>
      <c r="C139">
        <v>3781</v>
      </c>
      <c r="D139">
        <v>566</v>
      </c>
      <c r="E139">
        <v>558</v>
      </c>
      <c r="F139">
        <v>6.7759856630824302</v>
      </c>
      <c r="G139">
        <v>6.8997473499104602</v>
      </c>
      <c r="H139">
        <v>0.20078473036877401</v>
      </c>
      <c r="I139">
        <v>-0.61638993463657599</v>
      </c>
      <c r="J139">
        <v>-1.83</v>
      </c>
      <c r="K139">
        <v>3781</v>
      </c>
      <c r="L139">
        <v>3683.9104477611941</v>
      </c>
    </row>
    <row r="140" spans="1:12" x14ac:dyDescent="0.2">
      <c r="A140" s="14">
        <v>43725</v>
      </c>
      <c r="B140">
        <v>3747</v>
      </c>
      <c r="C140">
        <v>3806</v>
      </c>
      <c r="D140">
        <v>563</v>
      </c>
      <c r="E140">
        <v>574</v>
      </c>
      <c r="F140">
        <v>6.6306620209059197</v>
      </c>
      <c r="G140">
        <v>6.8996334325422302</v>
      </c>
      <c r="H140">
        <v>0.20085732615691701</v>
      </c>
      <c r="I140">
        <v>-1.33911675905804</v>
      </c>
      <c r="J140">
        <v>-4.0599999999999996</v>
      </c>
      <c r="K140">
        <v>3806</v>
      </c>
      <c r="L140">
        <v>3789.5422885572139</v>
      </c>
    </row>
    <row r="141" spans="1:12" x14ac:dyDescent="0.2">
      <c r="A141" s="14">
        <v>43721</v>
      </c>
      <c r="B141">
        <v>3769</v>
      </c>
      <c r="C141">
        <v>3771</v>
      </c>
      <c r="D141">
        <v>550</v>
      </c>
      <c r="E141">
        <v>554</v>
      </c>
      <c r="F141">
        <v>6.8068592057761697</v>
      </c>
      <c r="G141">
        <v>6.9007517509558403</v>
      </c>
      <c r="H141">
        <v>0.199586124707266</v>
      </c>
      <c r="I141">
        <v>-0.470436235571906</v>
      </c>
      <c r="J141">
        <v>-1.38</v>
      </c>
      <c r="K141">
        <v>3771</v>
      </c>
      <c r="L141">
        <v>3657.5024875621889</v>
      </c>
    </row>
    <row r="142" spans="1:12" x14ac:dyDescent="0.2">
      <c r="A142" s="14">
        <v>43720</v>
      </c>
      <c r="B142">
        <v>3791</v>
      </c>
      <c r="C142">
        <v>3769</v>
      </c>
      <c r="D142">
        <v>548</v>
      </c>
      <c r="E142">
        <v>547</v>
      </c>
      <c r="F142">
        <v>6.8903107861060304</v>
      </c>
      <c r="G142">
        <v>6.9004376779457299</v>
      </c>
      <c r="H142">
        <v>0.19975209360997401</v>
      </c>
      <c r="I142">
        <v>-5.0697300121787997E-2</v>
      </c>
      <c r="J142">
        <v>-0.15</v>
      </c>
      <c r="K142">
        <v>3769</v>
      </c>
      <c r="L142">
        <v>3611.2885572139303</v>
      </c>
    </row>
    <row r="143" spans="1:12" x14ac:dyDescent="0.2">
      <c r="A143" s="14">
        <v>43719</v>
      </c>
      <c r="B143">
        <v>3797</v>
      </c>
      <c r="C143">
        <v>3772</v>
      </c>
      <c r="D143">
        <v>541</v>
      </c>
      <c r="E143">
        <v>544</v>
      </c>
      <c r="F143">
        <v>6.9338235294117601</v>
      </c>
      <c r="G143">
        <v>6.8996387166987097</v>
      </c>
      <c r="H143">
        <v>0.19991077505058899</v>
      </c>
      <c r="I143">
        <v>0.17100035105361999</v>
      </c>
      <c r="J143">
        <v>0.49</v>
      </c>
      <c r="K143">
        <v>3772</v>
      </c>
      <c r="L143">
        <v>3591.4825870646764</v>
      </c>
    </row>
    <row r="144" spans="1:12" x14ac:dyDescent="0.2">
      <c r="A144" s="14">
        <v>43718</v>
      </c>
      <c r="B144">
        <v>3605</v>
      </c>
      <c r="C144">
        <v>3657</v>
      </c>
      <c r="D144">
        <v>514</v>
      </c>
      <c r="E144">
        <v>526</v>
      </c>
      <c r="F144">
        <v>6.95247148288973</v>
      </c>
      <c r="G144">
        <v>6.8972816330201701</v>
      </c>
      <c r="H144">
        <v>0.20053502803683301</v>
      </c>
      <c r="I144">
        <v>0.27521301594963599</v>
      </c>
      <c r="J144">
        <v>0.79</v>
      </c>
      <c r="K144">
        <v>3657</v>
      </c>
      <c r="L144">
        <v>3472.646766169154</v>
      </c>
    </row>
    <row r="145" spans="1:12" x14ac:dyDescent="0.2">
      <c r="A145" s="14">
        <v>43717</v>
      </c>
      <c r="B145">
        <v>3522</v>
      </c>
      <c r="C145">
        <v>3538</v>
      </c>
      <c r="D145">
        <v>499</v>
      </c>
      <c r="E145">
        <v>507</v>
      </c>
      <c r="F145">
        <v>6.9783037475345102</v>
      </c>
      <c r="G145">
        <v>6.8942939474046803</v>
      </c>
      <c r="H145">
        <v>0.201358042460482</v>
      </c>
      <c r="I145">
        <v>0.41721601532908997</v>
      </c>
      <c r="J145">
        <v>1.2</v>
      </c>
      <c r="K145">
        <v>3538</v>
      </c>
      <c r="L145">
        <v>3347.2089552238808</v>
      </c>
    </row>
    <row r="146" spans="1:12" x14ac:dyDescent="0.2">
      <c r="A146" s="14">
        <v>43714</v>
      </c>
      <c r="B146">
        <v>3548</v>
      </c>
      <c r="C146">
        <v>3526</v>
      </c>
      <c r="D146">
        <v>502</v>
      </c>
      <c r="E146">
        <v>497</v>
      </c>
      <c r="F146">
        <v>7.0945674044265497</v>
      </c>
      <c r="G146">
        <v>6.8906066225837597</v>
      </c>
      <c r="H146">
        <v>0.20231571709056501</v>
      </c>
      <c r="I146">
        <v>1.00813117624221</v>
      </c>
      <c r="J146">
        <v>2.87</v>
      </c>
      <c r="K146">
        <v>3526</v>
      </c>
      <c r="L146">
        <v>3281.1890547263683</v>
      </c>
    </row>
    <row r="147" spans="1:12" x14ac:dyDescent="0.2">
      <c r="A147" s="14">
        <v>43713</v>
      </c>
      <c r="B147">
        <v>3477</v>
      </c>
      <c r="C147">
        <v>3511</v>
      </c>
      <c r="D147">
        <v>492</v>
      </c>
      <c r="E147">
        <v>497</v>
      </c>
      <c r="F147">
        <v>7.0643863179074398</v>
      </c>
      <c r="G147">
        <v>6.8852181876261804</v>
      </c>
      <c r="H147">
        <v>0.20219346597693399</v>
      </c>
      <c r="I147">
        <v>0.88612225630325203</v>
      </c>
      <c r="J147">
        <v>2.54</v>
      </c>
      <c r="K147">
        <v>3511</v>
      </c>
      <c r="L147">
        <v>3281.1890547263683</v>
      </c>
    </row>
    <row r="148" spans="1:12" x14ac:dyDescent="0.2">
      <c r="A148" s="14">
        <v>43712</v>
      </c>
      <c r="B148">
        <v>3455</v>
      </c>
      <c r="C148">
        <v>3465</v>
      </c>
      <c r="D148">
        <v>491</v>
      </c>
      <c r="E148">
        <v>487</v>
      </c>
      <c r="F148">
        <v>7.1149897330595397</v>
      </c>
      <c r="G148">
        <v>6.8792050642121598</v>
      </c>
      <c r="H148">
        <v>0.20347762496528199</v>
      </c>
      <c r="I148">
        <v>1.15877442980579</v>
      </c>
      <c r="J148">
        <v>3.31</v>
      </c>
      <c r="K148">
        <v>3465</v>
      </c>
      <c r="L148">
        <v>3215.1691542288559</v>
      </c>
    </row>
    <row r="149" spans="1:12" x14ac:dyDescent="0.2">
      <c r="A149" s="14">
        <v>43711</v>
      </c>
      <c r="B149">
        <v>3472</v>
      </c>
      <c r="C149">
        <v>3478</v>
      </c>
      <c r="D149">
        <v>495</v>
      </c>
      <c r="E149">
        <v>496</v>
      </c>
      <c r="F149">
        <v>7.01209677419354</v>
      </c>
      <c r="G149">
        <v>6.8730132332332099</v>
      </c>
      <c r="H149">
        <v>0.203274039838265</v>
      </c>
      <c r="I149">
        <v>0.68421693724880295</v>
      </c>
      <c r="J149">
        <v>1.98</v>
      </c>
      <c r="K149">
        <v>3478</v>
      </c>
      <c r="L149">
        <v>3274.587064676617</v>
      </c>
    </row>
    <row r="150" spans="1:12" x14ac:dyDescent="0.2">
      <c r="A150" s="14">
        <v>43710</v>
      </c>
      <c r="B150">
        <v>3454</v>
      </c>
      <c r="C150">
        <v>3475</v>
      </c>
      <c r="D150">
        <v>501</v>
      </c>
      <c r="E150">
        <v>497</v>
      </c>
      <c r="F150">
        <v>6.9919517102615698</v>
      </c>
      <c r="G150">
        <v>6.8675645865887898</v>
      </c>
      <c r="H150">
        <v>0.204942905838672</v>
      </c>
      <c r="I150">
        <v>0.60693549339387998</v>
      </c>
      <c r="J150">
        <v>1.78</v>
      </c>
      <c r="K150">
        <v>3475</v>
      </c>
      <c r="L150">
        <v>3281.1890547263683</v>
      </c>
    </row>
    <row r="151" spans="1:12" x14ac:dyDescent="0.2">
      <c r="A151" s="14">
        <v>43707</v>
      </c>
      <c r="B151">
        <v>3463</v>
      </c>
      <c r="C151">
        <v>3484</v>
      </c>
      <c r="D151">
        <v>499</v>
      </c>
      <c r="E151">
        <v>507</v>
      </c>
      <c r="F151">
        <v>6.8717948717948696</v>
      </c>
      <c r="G151">
        <v>6.8625561563778996</v>
      </c>
      <c r="H151">
        <v>0.20642642711782</v>
      </c>
      <c r="I151">
        <v>4.4755487686144402E-2</v>
      </c>
      <c r="J151">
        <v>0.13</v>
      </c>
      <c r="K151">
        <v>3484</v>
      </c>
      <c r="L151">
        <v>3347.2089552238808</v>
      </c>
    </row>
    <row r="152" spans="1:12" x14ac:dyDescent="0.2">
      <c r="A152" s="14">
        <v>43706</v>
      </c>
      <c r="B152">
        <v>3423</v>
      </c>
      <c r="C152">
        <v>3429</v>
      </c>
      <c r="D152">
        <v>494</v>
      </c>
      <c r="E152">
        <v>492</v>
      </c>
      <c r="F152">
        <v>6.9695121951219496</v>
      </c>
      <c r="G152">
        <v>6.8581449665059599</v>
      </c>
      <c r="H152">
        <v>0.20969095943140201</v>
      </c>
      <c r="I152">
        <v>0.53110171710774301</v>
      </c>
      <c r="J152">
        <v>1.6</v>
      </c>
      <c r="K152">
        <v>3429</v>
      </c>
      <c r="L152">
        <v>3248.1791044776119</v>
      </c>
    </row>
    <row r="153" spans="1:12" x14ac:dyDescent="0.2">
      <c r="A153" s="14">
        <v>43705</v>
      </c>
      <c r="B153">
        <v>3419</v>
      </c>
      <c r="C153">
        <v>3427</v>
      </c>
      <c r="D153">
        <v>495</v>
      </c>
      <c r="E153">
        <v>495</v>
      </c>
      <c r="F153">
        <v>6.9232323232323196</v>
      </c>
      <c r="G153">
        <v>6.8523185938586701</v>
      </c>
      <c r="H153">
        <v>0.212566728973966</v>
      </c>
      <c r="I153">
        <v>0.33360690883253102</v>
      </c>
      <c r="J153">
        <v>1.02</v>
      </c>
      <c r="K153">
        <v>3427</v>
      </c>
      <c r="L153">
        <v>3267.9850746268658</v>
      </c>
    </row>
    <row r="154" spans="1:12" x14ac:dyDescent="0.2">
      <c r="A154" s="14">
        <v>43704</v>
      </c>
      <c r="B154">
        <v>3462</v>
      </c>
      <c r="C154">
        <v>3435</v>
      </c>
      <c r="D154">
        <v>501</v>
      </c>
      <c r="E154">
        <v>500</v>
      </c>
      <c r="F154">
        <v>6.87</v>
      </c>
      <c r="G154">
        <v>6.8480271571548599</v>
      </c>
      <c r="H154">
        <v>0.21433335356248701</v>
      </c>
      <c r="I154">
        <v>0.10251714201227601</v>
      </c>
      <c r="J154">
        <v>0.32</v>
      </c>
      <c r="K154">
        <v>3435</v>
      </c>
      <c r="L154">
        <v>3300.9950248756218</v>
      </c>
    </row>
    <row r="155" spans="1:12" x14ac:dyDescent="0.2">
      <c r="A155" s="14">
        <v>43703</v>
      </c>
      <c r="B155">
        <v>3395</v>
      </c>
      <c r="C155">
        <v>3422</v>
      </c>
      <c r="D155">
        <v>493</v>
      </c>
      <c r="E155">
        <v>496</v>
      </c>
      <c r="F155">
        <v>6.8991935483870899</v>
      </c>
      <c r="G155">
        <v>6.8459311940637404</v>
      </c>
      <c r="H155">
        <v>0.214876160727038</v>
      </c>
      <c r="I155">
        <v>0.2478746555371</v>
      </c>
      <c r="J155">
        <v>0.77</v>
      </c>
      <c r="K155">
        <v>3422</v>
      </c>
      <c r="L155">
        <v>3274.587064676617</v>
      </c>
    </row>
    <row r="156" spans="1:12" x14ac:dyDescent="0.2">
      <c r="A156" s="14">
        <v>43700</v>
      </c>
      <c r="B156">
        <v>3448</v>
      </c>
      <c r="C156">
        <v>3470</v>
      </c>
      <c r="D156">
        <v>506</v>
      </c>
      <c r="E156">
        <v>506</v>
      </c>
      <c r="F156">
        <v>6.8577075098814202</v>
      </c>
      <c r="G156">
        <v>6.8432432067748197</v>
      </c>
      <c r="H156">
        <v>0.21545323804768601</v>
      </c>
      <c r="I156">
        <v>6.71343036552184E-2</v>
      </c>
      <c r="J156">
        <v>0.21</v>
      </c>
      <c r="K156">
        <v>3470</v>
      </c>
      <c r="L156">
        <v>3340.6069651741295</v>
      </c>
    </row>
    <row r="157" spans="1:12" x14ac:dyDescent="0.2">
      <c r="A157" s="14">
        <v>43699</v>
      </c>
      <c r="B157">
        <v>3458</v>
      </c>
      <c r="C157">
        <v>3458</v>
      </c>
      <c r="D157">
        <v>508</v>
      </c>
      <c r="E157">
        <v>505</v>
      </c>
      <c r="F157">
        <v>6.8475247524752403</v>
      </c>
      <c r="G157">
        <v>6.8404056549401098</v>
      </c>
      <c r="H157">
        <v>0.21664218701878599</v>
      </c>
      <c r="I157">
        <v>3.2861085982811698E-2</v>
      </c>
      <c r="J157">
        <v>0.1</v>
      </c>
      <c r="K157">
        <v>3458</v>
      </c>
      <c r="L157">
        <v>3334.0049751243782</v>
      </c>
    </row>
    <row r="158" spans="1:12" x14ac:dyDescent="0.2">
      <c r="A158" s="14">
        <v>43698</v>
      </c>
      <c r="B158">
        <v>3444</v>
      </c>
      <c r="C158">
        <v>3460</v>
      </c>
      <c r="D158">
        <v>501</v>
      </c>
      <c r="E158">
        <v>505</v>
      </c>
      <c r="F158">
        <v>6.8514851485148496</v>
      </c>
      <c r="G158">
        <v>6.8366870242535196</v>
      </c>
      <c r="H158">
        <v>0.218870232002293</v>
      </c>
      <c r="I158">
        <v>6.7611406658420803E-2</v>
      </c>
      <c r="J158">
        <v>0.22</v>
      </c>
      <c r="K158">
        <v>3460</v>
      </c>
      <c r="L158">
        <v>3334.0049751243782</v>
      </c>
    </row>
    <row r="159" spans="1:12" x14ac:dyDescent="0.2">
      <c r="A159" s="14">
        <v>43697</v>
      </c>
      <c r="B159">
        <v>3500</v>
      </c>
      <c r="C159">
        <v>3495</v>
      </c>
      <c r="D159">
        <v>508</v>
      </c>
      <c r="E159">
        <v>509</v>
      </c>
      <c r="F159">
        <v>6.8664047151277003</v>
      </c>
      <c r="G159">
        <v>6.8323685209746197</v>
      </c>
      <c r="H159">
        <v>0.22171248900912</v>
      </c>
      <c r="I159">
        <v>0.15351500632730999</v>
      </c>
      <c r="J159">
        <v>0.5</v>
      </c>
      <c r="K159">
        <v>3495</v>
      </c>
      <c r="L159">
        <v>3360.412935323383</v>
      </c>
    </row>
    <row r="160" spans="1:12" x14ac:dyDescent="0.2">
      <c r="A160" s="14">
        <v>43696</v>
      </c>
      <c r="B160">
        <v>3472</v>
      </c>
      <c r="C160">
        <v>3479</v>
      </c>
      <c r="D160">
        <v>506</v>
      </c>
      <c r="E160">
        <v>505</v>
      </c>
      <c r="F160">
        <v>6.8891089108910801</v>
      </c>
      <c r="G160">
        <v>6.8286160223763996</v>
      </c>
      <c r="H160">
        <v>0.223479302005611</v>
      </c>
      <c r="I160">
        <v>0.27068676146645998</v>
      </c>
      <c r="J160">
        <v>0.88</v>
      </c>
      <c r="K160">
        <v>3479</v>
      </c>
      <c r="L160">
        <v>3334.0049751243782</v>
      </c>
    </row>
    <row r="161" spans="1:12" x14ac:dyDescent="0.2">
      <c r="A161" s="14">
        <v>43693</v>
      </c>
      <c r="B161">
        <v>3440</v>
      </c>
      <c r="C161">
        <v>3450</v>
      </c>
      <c r="D161">
        <v>496</v>
      </c>
      <c r="E161">
        <v>499</v>
      </c>
      <c r="F161">
        <v>6.9138276553106204</v>
      </c>
      <c r="G161">
        <v>6.8252159830347203</v>
      </c>
      <c r="H161">
        <v>0.22447071483844</v>
      </c>
      <c r="I161">
        <v>0.39475827543773401</v>
      </c>
      <c r="J161">
        <v>1.28</v>
      </c>
      <c r="K161">
        <v>3450</v>
      </c>
      <c r="L161">
        <v>3294.3930348258705</v>
      </c>
    </row>
    <row r="162" spans="1:12" x14ac:dyDescent="0.2">
      <c r="A162" s="14">
        <v>43692</v>
      </c>
      <c r="B162">
        <v>3442</v>
      </c>
      <c r="C162">
        <v>3467</v>
      </c>
      <c r="D162">
        <v>495</v>
      </c>
      <c r="E162">
        <v>499</v>
      </c>
      <c r="F162">
        <v>6.9478957915831598</v>
      </c>
      <c r="G162">
        <v>6.8217891402961497</v>
      </c>
      <c r="H162">
        <v>0.22505285129089</v>
      </c>
      <c r="I162">
        <v>0.56034238430516503</v>
      </c>
      <c r="J162">
        <v>1.82</v>
      </c>
      <c r="K162">
        <v>3467</v>
      </c>
      <c r="L162">
        <v>3294.3930348258705</v>
      </c>
    </row>
    <row r="163" spans="1:12" x14ac:dyDescent="0.2">
      <c r="A163" s="14">
        <v>43691</v>
      </c>
      <c r="B163">
        <v>3510</v>
      </c>
      <c r="C163">
        <v>3512</v>
      </c>
      <c r="D163">
        <v>503</v>
      </c>
      <c r="E163">
        <v>505</v>
      </c>
      <c r="F163">
        <v>6.95445544554455</v>
      </c>
      <c r="G163">
        <v>6.8190951587560997</v>
      </c>
      <c r="H163">
        <v>0.22473625785949899</v>
      </c>
      <c r="I163">
        <v>0.60230729156784701</v>
      </c>
      <c r="J163">
        <v>1.95</v>
      </c>
      <c r="K163">
        <v>3512</v>
      </c>
      <c r="L163">
        <v>3334.0049751243782</v>
      </c>
    </row>
    <row r="164" spans="1:12" x14ac:dyDescent="0.2">
      <c r="A164" s="14">
        <v>43690</v>
      </c>
      <c r="B164">
        <v>3555</v>
      </c>
      <c r="C164">
        <v>3535</v>
      </c>
      <c r="D164">
        <v>496</v>
      </c>
      <c r="E164">
        <v>499</v>
      </c>
      <c r="F164">
        <v>7.0841683366733399</v>
      </c>
      <c r="G164">
        <v>6.8161645532577397</v>
      </c>
      <c r="H164">
        <v>0.22438483814796201</v>
      </c>
      <c r="I164">
        <v>1.1943934609292799</v>
      </c>
      <c r="J164">
        <v>3.78</v>
      </c>
      <c r="K164">
        <v>3535</v>
      </c>
      <c r="L164">
        <v>3294.3930348258705</v>
      </c>
    </row>
    <row r="165" spans="1:12" x14ac:dyDescent="0.2">
      <c r="A165" s="14">
        <v>43686</v>
      </c>
      <c r="B165">
        <v>3644</v>
      </c>
      <c r="C165">
        <v>3625</v>
      </c>
      <c r="D165">
        <v>502</v>
      </c>
      <c r="E165">
        <v>505</v>
      </c>
      <c r="F165">
        <v>7.1782178217821704</v>
      </c>
      <c r="G165">
        <v>6.81143394793268</v>
      </c>
      <c r="H165">
        <v>0.22241612738206101</v>
      </c>
      <c r="I165">
        <v>1.64908848187722</v>
      </c>
      <c r="J165">
        <v>5.1100000000000003</v>
      </c>
      <c r="K165">
        <v>3625</v>
      </c>
      <c r="L165">
        <v>3334.0049751243782</v>
      </c>
    </row>
    <row r="166" spans="1:12" x14ac:dyDescent="0.2">
      <c r="A166" s="14">
        <v>43685</v>
      </c>
      <c r="B166">
        <v>3648</v>
      </c>
      <c r="C166">
        <v>3650</v>
      </c>
      <c r="D166">
        <v>500</v>
      </c>
      <c r="E166">
        <v>503</v>
      </c>
      <c r="F166">
        <v>7.2564612326043703</v>
      </c>
      <c r="G166">
        <v>6.8035942956747704</v>
      </c>
      <c r="H166">
        <v>0.21969539955789</v>
      </c>
      <c r="I166">
        <v>2.0613401001611198</v>
      </c>
      <c r="J166">
        <v>6.24</v>
      </c>
      <c r="K166">
        <v>3650</v>
      </c>
      <c r="L166">
        <v>3320.8009950248756</v>
      </c>
    </row>
    <row r="167" spans="1:12" x14ac:dyDescent="0.2">
      <c r="A167" s="14">
        <v>43684</v>
      </c>
      <c r="B167">
        <v>3663</v>
      </c>
      <c r="C167">
        <v>3671</v>
      </c>
      <c r="D167">
        <v>496</v>
      </c>
      <c r="E167">
        <v>504</v>
      </c>
      <c r="F167">
        <v>7.2837301587301502</v>
      </c>
      <c r="G167">
        <v>6.7944636648523504</v>
      </c>
      <c r="H167">
        <v>0.21486137387457099</v>
      </c>
      <c r="I167">
        <v>2.2771263399042798</v>
      </c>
      <c r="J167">
        <v>6.72</v>
      </c>
      <c r="K167">
        <v>3671</v>
      </c>
      <c r="L167">
        <v>3327.4029850746269</v>
      </c>
    </row>
    <row r="168" spans="1:12" x14ac:dyDescent="0.2">
      <c r="A168" s="14">
        <v>43683</v>
      </c>
      <c r="B168">
        <v>3580</v>
      </c>
      <c r="C168">
        <v>3667</v>
      </c>
      <c r="D168">
        <v>485</v>
      </c>
      <c r="E168">
        <v>497</v>
      </c>
      <c r="F168">
        <v>7.3782696177062297</v>
      </c>
      <c r="G168">
        <v>6.7831443641852198</v>
      </c>
      <c r="H168">
        <v>0.21111718756185799</v>
      </c>
      <c r="I168">
        <v>2.8189332208995901</v>
      </c>
      <c r="J168">
        <v>8.07</v>
      </c>
      <c r="K168">
        <v>3667</v>
      </c>
      <c r="L168">
        <v>3281.1890547263683</v>
      </c>
    </row>
    <row r="169" spans="1:12" x14ac:dyDescent="0.2">
      <c r="A169" s="14">
        <v>43682</v>
      </c>
      <c r="B169">
        <v>3701</v>
      </c>
      <c r="C169">
        <v>3685</v>
      </c>
      <c r="D169">
        <v>501</v>
      </c>
      <c r="E169">
        <v>490</v>
      </c>
      <c r="F169">
        <v>7.5204081632652997</v>
      </c>
      <c r="G169">
        <v>6.7713678774502402</v>
      </c>
      <c r="H169">
        <v>0.20203028219344399</v>
      </c>
      <c r="I169">
        <v>3.7075644189708798</v>
      </c>
      <c r="J169">
        <v>9.9600000000000009</v>
      </c>
      <c r="K169">
        <v>3685</v>
      </c>
      <c r="L169">
        <v>3234.9751243781093</v>
      </c>
    </row>
    <row r="170" spans="1:12" x14ac:dyDescent="0.2">
      <c r="A170" s="14">
        <v>43679</v>
      </c>
      <c r="B170">
        <v>3757</v>
      </c>
      <c r="C170">
        <v>3740</v>
      </c>
      <c r="D170">
        <v>515</v>
      </c>
      <c r="E170">
        <v>505</v>
      </c>
      <c r="F170">
        <v>7.4059405940594001</v>
      </c>
      <c r="G170">
        <v>6.7567503340632502</v>
      </c>
      <c r="H170">
        <v>0.18635918999548501</v>
      </c>
      <c r="I170">
        <v>3.48354304401022</v>
      </c>
      <c r="J170">
        <v>8.77</v>
      </c>
      <c r="K170">
        <v>3740</v>
      </c>
      <c r="L170">
        <v>3334.0049751243782</v>
      </c>
    </row>
    <row r="171" spans="1:12" x14ac:dyDescent="0.2">
      <c r="A171" s="14">
        <v>43678</v>
      </c>
      <c r="B171">
        <v>3807</v>
      </c>
      <c r="C171">
        <v>3820</v>
      </c>
      <c r="D171">
        <v>528</v>
      </c>
      <c r="E171">
        <v>528</v>
      </c>
      <c r="F171">
        <v>7.23484848484848</v>
      </c>
      <c r="G171">
        <v>6.7453113027429001</v>
      </c>
      <c r="H171">
        <v>0.17193178484619301</v>
      </c>
      <c r="I171">
        <v>2.8472756363432801</v>
      </c>
      <c r="J171">
        <v>6.77</v>
      </c>
      <c r="K171">
        <v>3820</v>
      </c>
      <c r="L171">
        <v>3485.8507462686566</v>
      </c>
    </row>
    <row r="172" spans="1:12" x14ac:dyDescent="0.2">
      <c r="A172" s="14">
        <v>43677</v>
      </c>
      <c r="B172">
        <v>3796</v>
      </c>
      <c r="C172">
        <v>3807</v>
      </c>
      <c r="D172">
        <v>534</v>
      </c>
      <c r="E172">
        <v>530</v>
      </c>
      <c r="F172">
        <v>7.1830188679245204</v>
      </c>
      <c r="G172">
        <v>6.73599419726186</v>
      </c>
      <c r="H172">
        <v>0.16389699555384499</v>
      </c>
      <c r="I172">
        <v>2.72747324715787</v>
      </c>
      <c r="J172">
        <v>6.22</v>
      </c>
      <c r="K172">
        <v>3807</v>
      </c>
      <c r="L172">
        <v>3499.0547263681592</v>
      </c>
    </row>
    <row r="173" spans="1:12" x14ac:dyDescent="0.2">
      <c r="A173" s="14">
        <v>43676</v>
      </c>
      <c r="B173">
        <v>3837</v>
      </c>
      <c r="C173">
        <v>3844</v>
      </c>
      <c r="D173">
        <v>540</v>
      </c>
      <c r="E173">
        <v>538</v>
      </c>
      <c r="F173">
        <v>7.1449814126393996</v>
      </c>
      <c r="G173">
        <v>6.7270282004320796</v>
      </c>
      <c r="H173">
        <v>0.157464202054966</v>
      </c>
      <c r="I173">
        <v>2.6542744747877598</v>
      </c>
      <c r="J173">
        <v>5.85</v>
      </c>
      <c r="K173">
        <v>3844</v>
      </c>
      <c r="L173">
        <v>3551.8706467661691</v>
      </c>
    </row>
    <row r="174" spans="1:12" x14ac:dyDescent="0.2">
      <c r="A174" s="14">
        <v>43675</v>
      </c>
      <c r="B174">
        <v>3851</v>
      </c>
      <c r="C174">
        <v>3837</v>
      </c>
      <c r="D174">
        <v>546</v>
      </c>
      <c r="E174">
        <v>542</v>
      </c>
      <c r="F174">
        <v>7.07933579335793</v>
      </c>
      <c r="G174">
        <v>6.7185894788593696</v>
      </c>
      <c r="H174">
        <v>0.15169272548207699</v>
      </c>
      <c r="I174">
        <v>2.37813852544422</v>
      </c>
      <c r="J174">
        <v>5.0999999999999996</v>
      </c>
      <c r="K174">
        <v>3837</v>
      </c>
      <c r="L174">
        <v>3578.2786069651743</v>
      </c>
    </row>
    <row r="175" spans="1:12" x14ac:dyDescent="0.2">
      <c r="A175" s="14">
        <v>43672</v>
      </c>
      <c r="B175">
        <v>3829</v>
      </c>
      <c r="C175">
        <v>3843</v>
      </c>
      <c r="D175">
        <v>544</v>
      </c>
      <c r="E175">
        <v>546</v>
      </c>
      <c r="F175">
        <v>7.0384615384615303</v>
      </c>
      <c r="G175">
        <v>6.71121132196091</v>
      </c>
      <c r="H175">
        <v>0.14736264753494499</v>
      </c>
      <c r="I175">
        <v>2.2207134709833198</v>
      </c>
      <c r="J175">
        <v>4.6500000000000004</v>
      </c>
      <c r="K175">
        <v>3843</v>
      </c>
      <c r="L175">
        <v>3604.686567164179</v>
      </c>
    </row>
    <row r="176" spans="1:12" x14ac:dyDescent="0.2">
      <c r="A176" s="14">
        <v>43671</v>
      </c>
      <c r="B176">
        <v>3843</v>
      </c>
      <c r="C176">
        <v>3845</v>
      </c>
      <c r="D176">
        <v>545</v>
      </c>
      <c r="E176">
        <v>544</v>
      </c>
      <c r="F176">
        <v>7.0680147058823497</v>
      </c>
      <c r="G176">
        <v>6.7035602377824999</v>
      </c>
      <c r="H176">
        <v>0.145051730684578</v>
      </c>
      <c r="I176">
        <v>2.51258269294541</v>
      </c>
      <c r="J176">
        <v>5.16</v>
      </c>
      <c r="K176">
        <v>3845</v>
      </c>
      <c r="L176">
        <v>3591.4825870646764</v>
      </c>
    </row>
    <row r="177" spans="1:12" x14ac:dyDescent="0.2">
      <c r="A177" s="14">
        <v>43670</v>
      </c>
      <c r="B177">
        <v>3880</v>
      </c>
      <c r="C177">
        <v>3838</v>
      </c>
      <c r="D177">
        <v>550</v>
      </c>
      <c r="E177">
        <v>546</v>
      </c>
      <c r="F177">
        <v>7.0293040293040203</v>
      </c>
      <c r="G177">
        <v>6.6958135481975702</v>
      </c>
      <c r="H177">
        <v>0.140833952138815</v>
      </c>
      <c r="I177">
        <v>2.3679693429162598</v>
      </c>
      <c r="J177">
        <v>4.74</v>
      </c>
      <c r="K177">
        <v>3838</v>
      </c>
      <c r="L177">
        <v>3604.686567164179</v>
      </c>
    </row>
    <row r="178" spans="1:12" x14ac:dyDescent="0.2">
      <c r="A178" s="14">
        <v>43669</v>
      </c>
      <c r="B178">
        <v>3830</v>
      </c>
      <c r="C178">
        <v>3848</v>
      </c>
      <c r="D178">
        <v>543</v>
      </c>
      <c r="E178">
        <v>548</v>
      </c>
      <c r="F178">
        <v>7.0218978102189702</v>
      </c>
      <c r="G178">
        <v>6.6891431152584797</v>
      </c>
      <c r="H178">
        <v>0.13666658804905199</v>
      </c>
      <c r="I178">
        <v>2.4347918515464602</v>
      </c>
      <c r="J178">
        <v>4.74</v>
      </c>
      <c r="K178">
        <v>3848</v>
      </c>
      <c r="L178">
        <v>3617.8905472636816</v>
      </c>
    </row>
    <row r="179" spans="1:12" x14ac:dyDescent="0.2">
      <c r="A179" s="14">
        <v>43668</v>
      </c>
      <c r="B179">
        <v>3832</v>
      </c>
      <c r="C179">
        <v>3844</v>
      </c>
      <c r="D179">
        <v>551</v>
      </c>
      <c r="E179">
        <v>551</v>
      </c>
      <c r="F179">
        <v>6.97640653357531</v>
      </c>
      <c r="G179">
        <v>6.6837089374020904</v>
      </c>
      <c r="H179">
        <v>0.13132593530290301</v>
      </c>
      <c r="I179">
        <v>2.2287874477963001</v>
      </c>
      <c r="J179">
        <v>4.2</v>
      </c>
      <c r="K179">
        <v>3844</v>
      </c>
      <c r="L179">
        <v>3637.6965174129355</v>
      </c>
    </row>
    <row r="180" spans="1:12" x14ac:dyDescent="0.2">
      <c r="A180" s="14">
        <v>43665</v>
      </c>
      <c r="B180">
        <v>3794</v>
      </c>
      <c r="C180">
        <v>3829</v>
      </c>
      <c r="D180">
        <v>550</v>
      </c>
      <c r="E180">
        <v>553</v>
      </c>
      <c r="F180">
        <v>6.9240506329113902</v>
      </c>
      <c r="G180">
        <v>6.6783382377666101</v>
      </c>
      <c r="H180">
        <v>0.12742451183172501</v>
      </c>
      <c r="I180">
        <v>1.92829771613537</v>
      </c>
      <c r="J180">
        <v>3.55</v>
      </c>
      <c r="K180">
        <v>3829</v>
      </c>
      <c r="L180">
        <v>3650.9004975124381</v>
      </c>
    </row>
    <row r="181" spans="1:12" x14ac:dyDescent="0.2">
      <c r="A181" s="14">
        <v>43664</v>
      </c>
      <c r="B181">
        <v>3801</v>
      </c>
      <c r="C181">
        <v>3784</v>
      </c>
      <c r="D181">
        <v>562</v>
      </c>
      <c r="E181">
        <v>549</v>
      </c>
      <c r="F181">
        <v>6.8925318761384302</v>
      </c>
      <c r="G181">
        <v>6.6714820435354403</v>
      </c>
      <c r="H181">
        <v>0.12785245384482999</v>
      </c>
      <c r="I181">
        <v>1.7289447793569199</v>
      </c>
      <c r="J181">
        <v>3.21</v>
      </c>
      <c r="K181">
        <v>3784</v>
      </c>
      <c r="L181">
        <v>3624.4925373134329</v>
      </c>
    </row>
    <row r="182" spans="1:12" x14ac:dyDescent="0.2">
      <c r="A182" s="14">
        <v>43663</v>
      </c>
      <c r="B182">
        <v>3825</v>
      </c>
      <c r="C182">
        <v>3837</v>
      </c>
      <c r="D182">
        <v>571</v>
      </c>
      <c r="E182">
        <v>569</v>
      </c>
      <c r="F182">
        <v>6.7434094903339101</v>
      </c>
      <c r="G182">
        <v>6.6647490826350904</v>
      </c>
      <c r="H182">
        <v>0.12932221239288499</v>
      </c>
      <c r="I182">
        <v>0.60825133009518995</v>
      </c>
      <c r="J182">
        <v>1.17</v>
      </c>
      <c r="K182">
        <v>3837</v>
      </c>
      <c r="L182">
        <v>3756.5323383084578</v>
      </c>
    </row>
    <row r="183" spans="1:12" x14ac:dyDescent="0.2">
      <c r="A183" s="14">
        <v>43662</v>
      </c>
      <c r="B183">
        <v>3828</v>
      </c>
      <c r="C183">
        <v>3824</v>
      </c>
      <c r="D183">
        <v>568</v>
      </c>
      <c r="E183">
        <v>572</v>
      </c>
      <c r="F183">
        <v>6.6853146853146797</v>
      </c>
      <c r="G183">
        <v>6.6621279259969697</v>
      </c>
      <c r="H183">
        <v>0.129693046519819</v>
      </c>
      <c r="I183">
        <v>0.178781823234968</v>
      </c>
      <c r="J183">
        <v>0.35</v>
      </c>
      <c r="K183">
        <v>3824</v>
      </c>
      <c r="L183">
        <v>3776.3383084577113</v>
      </c>
    </row>
    <row r="184" spans="1:12" x14ac:dyDescent="0.2">
      <c r="A184" s="14">
        <v>43658</v>
      </c>
      <c r="B184">
        <v>3848</v>
      </c>
      <c r="C184">
        <v>3840</v>
      </c>
      <c r="D184">
        <v>573</v>
      </c>
      <c r="E184">
        <v>570</v>
      </c>
      <c r="F184">
        <v>6.7368421052631504</v>
      </c>
      <c r="G184">
        <v>6.6594739725191099</v>
      </c>
      <c r="H184">
        <v>0.13121901487652499</v>
      </c>
      <c r="I184">
        <v>0.58961068117184001</v>
      </c>
      <c r="J184">
        <v>1.1499999999999999</v>
      </c>
      <c r="K184">
        <v>3840</v>
      </c>
      <c r="L184">
        <v>3763.1343283582091</v>
      </c>
    </row>
    <row r="185" spans="1:12" x14ac:dyDescent="0.2">
      <c r="A185" s="14">
        <v>43657</v>
      </c>
      <c r="B185">
        <v>3830</v>
      </c>
      <c r="C185">
        <v>3828</v>
      </c>
      <c r="D185">
        <v>567</v>
      </c>
      <c r="E185">
        <v>573</v>
      </c>
      <c r="F185">
        <v>6.6806282722513002</v>
      </c>
      <c r="G185">
        <v>6.6568554521080499</v>
      </c>
      <c r="H185">
        <v>0.13160790945929501</v>
      </c>
      <c r="I185">
        <v>0.180633673469381</v>
      </c>
      <c r="J185">
        <v>0.36</v>
      </c>
      <c r="K185">
        <v>3828</v>
      </c>
      <c r="L185">
        <v>3782.9402985074626</v>
      </c>
    </row>
    <row r="186" spans="1:12" x14ac:dyDescent="0.2">
      <c r="A186" s="14">
        <v>43656</v>
      </c>
      <c r="B186">
        <v>3830</v>
      </c>
      <c r="C186">
        <v>3839</v>
      </c>
      <c r="D186">
        <v>563</v>
      </c>
      <c r="E186">
        <v>565</v>
      </c>
      <c r="F186">
        <v>6.7946902654867198</v>
      </c>
      <c r="G186">
        <v>6.6546843998480396</v>
      </c>
      <c r="H186">
        <v>0.132537596131094</v>
      </c>
      <c r="I186">
        <v>1.0563483096539701</v>
      </c>
      <c r="J186">
        <v>2.06</v>
      </c>
      <c r="K186">
        <v>3839</v>
      </c>
      <c r="L186">
        <v>3730.1243781094527</v>
      </c>
    </row>
    <row r="187" spans="1:12" x14ac:dyDescent="0.2">
      <c r="A187" s="14">
        <v>43655</v>
      </c>
      <c r="B187">
        <v>3851</v>
      </c>
      <c r="C187">
        <v>3830</v>
      </c>
      <c r="D187">
        <v>570</v>
      </c>
      <c r="E187">
        <v>569</v>
      </c>
      <c r="F187">
        <v>6.7311072056238999</v>
      </c>
      <c r="G187">
        <v>6.6499905221025104</v>
      </c>
      <c r="H187">
        <v>0.133724633810446</v>
      </c>
      <c r="I187">
        <v>0.60659491979892599</v>
      </c>
      <c r="J187">
        <v>1.21</v>
      </c>
      <c r="K187">
        <v>3830</v>
      </c>
      <c r="L187">
        <v>3756.5323383084578</v>
      </c>
    </row>
    <row r="188" spans="1:12" x14ac:dyDescent="0.2">
      <c r="A188" s="14">
        <v>43654</v>
      </c>
      <c r="B188">
        <v>3864</v>
      </c>
      <c r="C188">
        <v>3840</v>
      </c>
      <c r="D188">
        <v>573</v>
      </c>
      <c r="E188">
        <v>571</v>
      </c>
      <c r="F188">
        <v>6.7250437828371199</v>
      </c>
      <c r="G188">
        <v>6.64711708393666</v>
      </c>
      <c r="H188">
        <v>0.13426504388403099</v>
      </c>
      <c r="I188">
        <v>0.58039454385288403</v>
      </c>
      <c r="J188">
        <v>1.1599999999999999</v>
      </c>
      <c r="K188">
        <v>3840</v>
      </c>
      <c r="L188">
        <v>3769.7363184079604</v>
      </c>
    </row>
    <row r="189" spans="1:12" x14ac:dyDescent="0.2">
      <c r="A189" s="14">
        <v>43651</v>
      </c>
      <c r="B189">
        <v>3833</v>
      </c>
      <c r="C189">
        <v>3843</v>
      </c>
      <c r="D189">
        <v>573</v>
      </c>
      <c r="E189">
        <v>572</v>
      </c>
      <c r="F189">
        <v>6.7185314685314603</v>
      </c>
      <c r="G189">
        <v>6.6444160009974498</v>
      </c>
      <c r="H189">
        <v>0.13470717087318099</v>
      </c>
      <c r="I189">
        <v>0.55019689786069503</v>
      </c>
      <c r="J189">
        <v>1.1000000000000001</v>
      </c>
      <c r="K189">
        <v>3843</v>
      </c>
      <c r="L189">
        <v>3776.3383084577113</v>
      </c>
    </row>
    <row r="190" spans="1:12" x14ac:dyDescent="0.2">
      <c r="A190" s="14">
        <v>43650</v>
      </c>
      <c r="B190">
        <v>3818</v>
      </c>
      <c r="C190">
        <v>3838</v>
      </c>
      <c r="D190">
        <v>570</v>
      </c>
      <c r="E190">
        <v>572</v>
      </c>
      <c r="F190">
        <v>6.70979020979021</v>
      </c>
      <c r="G190">
        <v>6.6402522480836996</v>
      </c>
      <c r="H190">
        <v>0.137155936557776</v>
      </c>
      <c r="I190">
        <v>0.50699928454950105</v>
      </c>
      <c r="J190">
        <v>1.04</v>
      </c>
      <c r="K190">
        <v>3838</v>
      </c>
      <c r="L190">
        <v>3776.3383084577113</v>
      </c>
    </row>
    <row r="191" spans="1:12" x14ac:dyDescent="0.2">
      <c r="A191" s="14">
        <v>43649</v>
      </c>
      <c r="B191">
        <v>3821</v>
      </c>
      <c r="C191">
        <v>3824</v>
      </c>
      <c r="D191">
        <v>560</v>
      </c>
      <c r="E191">
        <v>567</v>
      </c>
      <c r="F191">
        <v>6.7442680776014097</v>
      </c>
      <c r="G191">
        <v>6.6357475955855696</v>
      </c>
      <c r="H191">
        <v>0.140309879882873</v>
      </c>
      <c r="I191">
        <v>0.77343435905174296</v>
      </c>
      <c r="J191">
        <v>1.61</v>
      </c>
      <c r="K191">
        <v>3824</v>
      </c>
      <c r="L191">
        <v>3743.3283582089553</v>
      </c>
    </row>
    <row r="192" spans="1:12" x14ac:dyDescent="0.2">
      <c r="A192" s="14">
        <v>43648</v>
      </c>
      <c r="B192">
        <v>3849</v>
      </c>
      <c r="C192">
        <v>3858</v>
      </c>
      <c r="D192">
        <v>558</v>
      </c>
      <c r="E192">
        <v>563</v>
      </c>
      <c r="F192">
        <v>6.8525754884546997</v>
      </c>
      <c r="G192">
        <v>6.63163370402222</v>
      </c>
      <c r="H192">
        <v>0.14158517960133801</v>
      </c>
      <c r="I192">
        <v>1.56048666290203</v>
      </c>
      <c r="J192">
        <v>3.22</v>
      </c>
      <c r="K192">
        <v>3858</v>
      </c>
      <c r="L192">
        <v>3716.9203980099501</v>
      </c>
    </row>
    <row r="193" spans="1:12" x14ac:dyDescent="0.2">
      <c r="A193" s="14">
        <v>43647</v>
      </c>
      <c r="B193">
        <v>3875</v>
      </c>
      <c r="C193">
        <v>3843</v>
      </c>
      <c r="D193">
        <v>553</v>
      </c>
      <c r="E193">
        <v>556</v>
      </c>
      <c r="F193">
        <v>6.91187050359712</v>
      </c>
      <c r="G193">
        <v>6.6259483574647504</v>
      </c>
      <c r="H193">
        <v>0.14115954130382599</v>
      </c>
      <c r="I193">
        <v>2.0255247607879099</v>
      </c>
      <c r="J193">
        <v>4.1399999999999997</v>
      </c>
      <c r="K193">
        <v>3843</v>
      </c>
      <c r="L193">
        <v>3670.7064676616915</v>
      </c>
    </row>
    <row r="194" spans="1:12" x14ac:dyDescent="0.2">
      <c r="A194" s="14">
        <v>43644</v>
      </c>
      <c r="B194">
        <v>3827</v>
      </c>
      <c r="C194">
        <v>3806</v>
      </c>
      <c r="D194">
        <v>545</v>
      </c>
      <c r="E194">
        <v>544</v>
      </c>
      <c r="F194">
        <v>6.9963235294117601</v>
      </c>
      <c r="G194">
        <v>6.6184230367751402</v>
      </c>
      <c r="H194">
        <v>0.140759929763136</v>
      </c>
      <c r="I194">
        <v>2.6847164052478099</v>
      </c>
      <c r="J194">
        <v>5.4</v>
      </c>
      <c r="K194">
        <v>3806</v>
      </c>
      <c r="L194">
        <v>3591.4825870646764</v>
      </c>
    </row>
    <row r="195" spans="1:12" x14ac:dyDescent="0.2">
      <c r="A195" s="14">
        <v>43643</v>
      </c>
      <c r="B195">
        <v>3784</v>
      </c>
      <c r="C195">
        <v>3804</v>
      </c>
      <c r="D195">
        <v>544</v>
      </c>
      <c r="E195">
        <v>551</v>
      </c>
      <c r="F195">
        <v>6.9038112522685999</v>
      </c>
      <c r="G195">
        <v>6.6100476190839403</v>
      </c>
      <c r="H195">
        <v>0.13665333100582699</v>
      </c>
      <c r="I195">
        <v>2.14969976232869</v>
      </c>
      <c r="J195">
        <v>4.26</v>
      </c>
      <c r="K195">
        <v>3804</v>
      </c>
      <c r="L195">
        <v>3637.6965174129355</v>
      </c>
    </row>
    <row r="196" spans="1:12" x14ac:dyDescent="0.2">
      <c r="A196" s="14">
        <v>43642</v>
      </c>
      <c r="B196">
        <v>3758</v>
      </c>
      <c r="C196">
        <v>3757</v>
      </c>
      <c r="D196">
        <v>544</v>
      </c>
      <c r="E196">
        <v>540</v>
      </c>
      <c r="F196">
        <v>6.9574074074074002</v>
      </c>
      <c r="G196">
        <v>6.6035451894837998</v>
      </c>
      <c r="H196">
        <v>0.13409927628221099</v>
      </c>
      <c r="I196">
        <v>2.6388078126454202</v>
      </c>
      <c r="J196">
        <v>5.09</v>
      </c>
      <c r="K196">
        <v>3757</v>
      </c>
      <c r="L196">
        <v>3565.0746268656717</v>
      </c>
    </row>
    <row r="197" spans="1:12" x14ac:dyDescent="0.2">
      <c r="A197" s="14">
        <v>43641</v>
      </c>
      <c r="B197">
        <v>3749</v>
      </c>
      <c r="C197">
        <v>3752</v>
      </c>
      <c r="D197">
        <v>545</v>
      </c>
      <c r="E197">
        <v>543</v>
      </c>
      <c r="F197">
        <v>6.9097605893185996</v>
      </c>
      <c r="G197">
        <v>6.5964017283058798</v>
      </c>
      <c r="H197">
        <v>0.129240715913014</v>
      </c>
      <c r="I197">
        <v>2.42461409161199</v>
      </c>
      <c r="J197">
        <v>4.54</v>
      </c>
      <c r="K197">
        <v>3752</v>
      </c>
      <c r="L197">
        <v>3584.8805970149256</v>
      </c>
    </row>
    <row r="198" spans="1:12" x14ac:dyDescent="0.2">
      <c r="A198" s="14">
        <v>43640</v>
      </c>
      <c r="B198">
        <v>3737</v>
      </c>
      <c r="C198">
        <v>3759</v>
      </c>
      <c r="D198">
        <v>551</v>
      </c>
      <c r="E198">
        <v>549</v>
      </c>
      <c r="F198">
        <v>6.8469945355191202</v>
      </c>
      <c r="G198">
        <v>6.5893948454215003</v>
      </c>
      <c r="H198">
        <v>0.12627335088533201</v>
      </c>
      <c r="I198">
        <v>2.0400162686071499</v>
      </c>
      <c r="J198">
        <v>3.76</v>
      </c>
      <c r="K198">
        <v>3759</v>
      </c>
      <c r="L198">
        <v>3624.4925373134329</v>
      </c>
    </row>
    <row r="199" spans="1:12" x14ac:dyDescent="0.2">
      <c r="A199" s="14">
        <v>43637</v>
      </c>
      <c r="B199">
        <v>3752</v>
      </c>
      <c r="C199">
        <v>3754</v>
      </c>
      <c r="D199">
        <v>557</v>
      </c>
      <c r="E199">
        <v>549</v>
      </c>
      <c r="F199">
        <v>6.8378870673952603</v>
      </c>
      <c r="G199">
        <v>6.58370419081111</v>
      </c>
      <c r="H199">
        <v>0.12413508814129</v>
      </c>
      <c r="I199">
        <v>2.0476311765682298</v>
      </c>
      <c r="J199">
        <v>3.72</v>
      </c>
      <c r="K199">
        <v>3754</v>
      </c>
      <c r="L199">
        <v>3624.4925373134329</v>
      </c>
    </row>
    <row r="200" spans="1:12" x14ac:dyDescent="0.2">
      <c r="A200" s="14">
        <v>43636</v>
      </c>
      <c r="B200">
        <v>3780</v>
      </c>
      <c r="C200">
        <v>3775</v>
      </c>
      <c r="D200">
        <v>564</v>
      </c>
      <c r="E200">
        <v>557</v>
      </c>
      <c r="F200">
        <v>6.7773788150807901</v>
      </c>
      <c r="G200">
        <v>6.5791990299125001</v>
      </c>
      <c r="H200">
        <v>0.120918111645583</v>
      </c>
      <c r="I200">
        <v>1.6389586511998799</v>
      </c>
      <c r="J200">
        <v>2.92</v>
      </c>
      <c r="K200">
        <v>3775</v>
      </c>
      <c r="L200">
        <v>3677.3084577114428</v>
      </c>
    </row>
    <row r="201" spans="1:12" x14ac:dyDescent="0.2">
      <c r="A201" s="14">
        <v>43635</v>
      </c>
      <c r="B201">
        <v>3795</v>
      </c>
      <c r="C201">
        <v>3800</v>
      </c>
      <c r="D201">
        <v>558</v>
      </c>
      <c r="E201">
        <v>562</v>
      </c>
      <c r="F201">
        <v>6.7615658362989297</v>
      </c>
      <c r="G201">
        <v>6.5752722607195802</v>
      </c>
      <c r="H201">
        <v>0.119188176341479</v>
      </c>
      <c r="I201">
        <v>1.5630206057151601</v>
      </c>
      <c r="J201">
        <v>2.76</v>
      </c>
      <c r="K201">
        <v>3800</v>
      </c>
      <c r="L201">
        <v>3710.3184079601992</v>
      </c>
    </row>
    <row r="202" spans="1:12" x14ac:dyDescent="0.2">
      <c r="A202" s="14">
        <v>43634</v>
      </c>
      <c r="B202">
        <v>3766</v>
      </c>
      <c r="C202">
        <v>3761</v>
      </c>
      <c r="D202">
        <v>567</v>
      </c>
      <c r="E202">
        <v>558</v>
      </c>
      <c r="F202">
        <v>6.7401433691756196</v>
      </c>
      <c r="G202">
        <v>6.5710320280635504</v>
      </c>
      <c r="H202">
        <v>0.118137435109979</v>
      </c>
      <c r="I202">
        <v>1.43147970797432</v>
      </c>
      <c r="J202">
        <v>2.5099999999999998</v>
      </c>
      <c r="K202">
        <v>3761</v>
      </c>
      <c r="L202">
        <v>3683.9104477611941</v>
      </c>
    </row>
    <row r="203" spans="1:12" x14ac:dyDescent="0.2">
      <c r="A203" s="14">
        <v>43633</v>
      </c>
      <c r="B203">
        <v>3748</v>
      </c>
      <c r="C203">
        <v>3766</v>
      </c>
      <c r="D203">
        <v>567</v>
      </c>
      <c r="E203">
        <v>563</v>
      </c>
      <c r="F203">
        <v>6.6891651865008797</v>
      </c>
      <c r="G203">
        <v>6.5684956920337401</v>
      </c>
      <c r="H203">
        <v>0.116510296682709</v>
      </c>
      <c r="I203">
        <v>1.0356981134102099</v>
      </c>
      <c r="J203">
        <v>1.8</v>
      </c>
      <c r="K203">
        <v>3766</v>
      </c>
      <c r="L203">
        <v>3716.9203980099501</v>
      </c>
    </row>
    <row r="204" spans="1:12" x14ac:dyDescent="0.2">
      <c r="A204" s="14">
        <v>43630</v>
      </c>
      <c r="B204">
        <v>3771</v>
      </c>
      <c r="C204">
        <v>3776</v>
      </c>
      <c r="D204">
        <v>568</v>
      </c>
      <c r="E204">
        <v>570</v>
      </c>
      <c r="F204">
        <v>6.6245614035087703</v>
      </c>
      <c r="G204">
        <v>6.5661781206725296</v>
      </c>
      <c r="H204">
        <v>0.115813613375343</v>
      </c>
      <c r="I204">
        <v>0.50411416356573802</v>
      </c>
      <c r="J204">
        <v>0.88</v>
      </c>
      <c r="K204">
        <v>3776</v>
      </c>
      <c r="L204">
        <v>3763.1343283582091</v>
      </c>
    </row>
    <row r="205" spans="1:12" x14ac:dyDescent="0.2">
      <c r="A205" s="14">
        <v>43629</v>
      </c>
      <c r="B205">
        <v>3774</v>
      </c>
      <c r="C205">
        <v>3771</v>
      </c>
      <c r="D205">
        <v>573</v>
      </c>
      <c r="E205">
        <v>568</v>
      </c>
      <c r="F205">
        <v>6.6390845070422504</v>
      </c>
      <c r="G205">
        <v>6.5643353864962704</v>
      </c>
      <c r="H205">
        <v>0.11596940469765001</v>
      </c>
      <c r="I205">
        <v>0.64455897433349296</v>
      </c>
      <c r="J205">
        <v>1.1299999999999999</v>
      </c>
      <c r="K205">
        <v>3771</v>
      </c>
      <c r="L205">
        <v>3749.9303482587065</v>
      </c>
    </row>
    <row r="206" spans="1:12" x14ac:dyDescent="0.2">
      <c r="A206" s="14">
        <v>43628</v>
      </c>
      <c r="B206">
        <v>3802</v>
      </c>
      <c r="C206">
        <v>3807</v>
      </c>
      <c r="D206">
        <v>582</v>
      </c>
      <c r="E206">
        <v>579</v>
      </c>
      <c r="F206">
        <v>6.5751295336787496</v>
      </c>
      <c r="G206">
        <v>6.5628680231765602</v>
      </c>
      <c r="H206">
        <v>0.115710276418638</v>
      </c>
      <c r="I206">
        <v>0.10596734258785601</v>
      </c>
      <c r="J206">
        <v>0.19</v>
      </c>
      <c r="K206">
        <v>3807</v>
      </c>
      <c r="L206">
        <v>3822.5522388059703</v>
      </c>
    </row>
    <row r="207" spans="1:12" x14ac:dyDescent="0.2">
      <c r="A207" s="14">
        <v>43627</v>
      </c>
      <c r="B207">
        <v>3794</v>
      </c>
      <c r="C207">
        <v>3827</v>
      </c>
      <c r="D207">
        <v>577</v>
      </c>
      <c r="E207">
        <v>584</v>
      </c>
      <c r="F207">
        <v>6.5530821917808204</v>
      </c>
      <c r="G207">
        <v>6.56183408994168</v>
      </c>
      <c r="H207">
        <v>0.11594231423243</v>
      </c>
      <c r="I207">
        <v>-7.5484935925291E-2</v>
      </c>
      <c r="J207">
        <v>-0.13</v>
      </c>
      <c r="K207">
        <v>3827</v>
      </c>
      <c r="L207">
        <v>3855.5621890547263</v>
      </c>
    </row>
    <row r="208" spans="1:12" x14ac:dyDescent="0.2">
      <c r="A208" s="14">
        <v>43626</v>
      </c>
      <c r="B208">
        <v>3792</v>
      </c>
      <c r="C208">
        <v>3783</v>
      </c>
      <c r="D208">
        <v>576</v>
      </c>
      <c r="E208">
        <v>573</v>
      </c>
      <c r="F208">
        <v>6.6020942408376904</v>
      </c>
      <c r="G208">
        <v>6.5609396167860297</v>
      </c>
      <c r="H208">
        <v>0.116264710855188</v>
      </c>
      <c r="I208">
        <v>0.35397347784159799</v>
      </c>
      <c r="J208">
        <v>0.62</v>
      </c>
      <c r="K208">
        <v>3783</v>
      </c>
      <c r="L208">
        <v>3782.9402985074626</v>
      </c>
    </row>
    <row r="209" spans="1:12" x14ac:dyDescent="0.2">
      <c r="A209" s="14">
        <v>43623</v>
      </c>
      <c r="B209">
        <v>3782</v>
      </c>
      <c r="C209">
        <v>3792</v>
      </c>
      <c r="D209">
        <v>567</v>
      </c>
      <c r="E209">
        <v>576</v>
      </c>
      <c r="F209">
        <v>6.5833333333333304</v>
      </c>
      <c r="G209">
        <v>6.5602604284483501</v>
      </c>
      <c r="H209">
        <v>0.11617106124978201</v>
      </c>
      <c r="I209">
        <v>0.19861146688991599</v>
      </c>
      <c r="J209">
        <v>0.35</v>
      </c>
      <c r="K209">
        <v>3792</v>
      </c>
      <c r="L209">
        <v>3802.7462686567164</v>
      </c>
    </row>
    <row r="210" spans="1:12" x14ac:dyDescent="0.2">
      <c r="A210" s="14">
        <v>43622</v>
      </c>
      <c r="B210">
        <v>3785</v>
      </c>
      <c r="C210">
        <v>3785</v>
      </c>
      <c r="D210">
        <v>564</v>
      </c>
      <c r="E210">
        <v>566</v>
      </c>
      <c r="F210">
        <v>6.6872791519434598</v>
      </c>
      <c r="G210">
        <v>6.5605091846672599</v>
      </c>
      <c r="H210">
        <v>0.116240154953588</v>
      </c>
      <c r="I210">
        <v>1.09058670239056</v>
      </c>
      <c r="J210">
        <v>1.9</v>
      </c>
      <c r="K210">
        <v>3785</v>
      </c>
      <c r="L210">
        <v>3736.726368159204</v>
      </c>
    </row>
    <row r="211" spans="1:12" x14ac:dyDescent="0.2">
      <c r="A211" s="14">
        <v>43621</v>
      </c>
      <c r="B211">
        <v>3789</v>
      </c>
      <c r="C211">
        <v>3800</v>
      </c>
      <c r="D211">
        <v>566</v>
      </c>
      <c r="E211">
        <v>567</v>
      </c>
      <c r="F211">
        <v>6.7019400352733598</v>
      </c>
      <c r="G211">
        <v>6.5578361117062496</v>
      </c>
      <c r="H211">
        <v>0.115597562647777</v>
      </c>
      <c r="I211">
        <v>1.24660001704529</v>
      </c>
      <c r="J211">
        <v>2.15</v>
      </c>
      <c r="K211">
        <v>3800</v>
      </c>
      <c r="L211">
        <v>3743.3283582089553</v>
      </c>
    </row>
    <row r="212" spans="1:12" x14ac:dyDescent="0.2">
      <c r="A212" s="14">
        <v>43620</v>
      </c>
      <c r="B212">
        <v>3710</v>
      </c>
      <c r="C212">
        <v>3739</v>
      </c>
      <c r="D212">
        <v>557</v>
      </c>
      <c r="E212">
        <v>556</v>
      </c>
      <c r="F212">
        <v>6.72482014388489</v>
      </c>
      <c r="G212">
        <v>6.5578519112359404</v>
      </c>
      <c r="H212">
        <v>0.115617336549516</v>
      </c>
      <c r="I212">
        <v>1.4441452954370599</v>
      </c>
      <c r="J212">
        <v>2.48</v>
      </c>
      <c r="K212">
        <v>3739</v>
      </c>
      <c r="L212">
        <v>3670.7064676616915</v>
      </c>
    </row>
    <row r="213" spans="1:12" x14ac:dyDescent="0.2">
      <c r="A213" s="14">
        <v>43619</v>
      </c>
      <c r="B213">
        <v>3714</v>
      </c>
      <c r="C213">
        <v>3740</v>
      </c>
      <c r="D213">
        <v>551</v>
      </c>
      <c r="E213">
        <v>556</v>
      </c>
      <c r="F213">
        <v>6.7266187050359703</v>
      </c>
      <c r="G213">
        <v>6.5563582374880696</v>
      </c>
      <c r="H213">
        <v>0.114165121261915</v>
      </c>
      <c r="I213">
        <v>1.49135274999874</v>
      </c>
      <c r="J213">
        <v>2.5299999999999998</v>
      </c>
      <c r="K213">
        <v>3740</v>
      </c>
      <c r="L213">
        <v>3670.7064676616915</v>
      </c>
    </row>
    <row r="214" spans="1:12" x14ac:dyDescent="0.2">
      <c r="A214" s="14">
        <v>43616</v>
      </c>
      <c r="B214">
        <v>3802</v>
      </c>
      <c r="C214">
        <v>3783</v>
      </c>
      <c r="D214">
        <v>565</v>
      </c>
      <c r="E214">
        <v>559</v>
      </c>
      <c r="F214">
        <v>6.7674418604651096</v>
      </c>
      <c r="G214">
        <v>6.5552462024929499</v>
      </c>
      <c r="H214">
        <v>0.112900459395867</v>
      </c>
      <c r="I214">
        <v>1.87949330859789</v>
      </c>
      <c r="J214">
        <v>3.14</v>
      </c>
      <c r="K214">
        <v>3783</v>
      </c>
      <c r="L214">
        <v>3690.5124378109454</v>
      </c>
    </row>
    <row r="215" spans="1:12" x14ac:dyDescent="0.2">
      <c r="A215" s="14">
        <v>43615</v>
      </c>
      <c r="B215">
        <v>3806</v>
      </c>
      <c r="C215">
        <v>3834</v>
      </c>
      <c r="D215">
        <v>558</v>
      </c>
      <c r="E215">
        <v>571</v>
      </c>
      <c r="F215">
        <v>6.7145359019264399</v>
      </c>
      <c r="G215">
        <v>6.5527784807372198</v>
      </c>
      <c r="H215">
        <v>0.110226440555854</v>
      </c>
      <c r="I215">
        <v>1.46750108570597</v>
      </c>
      <c r="J215">
        <v>2.41</v>
      </c>
      <c r="K215">
        <v>3834</v>
      </c>
      <c r="L215">
        <v>3769.7363184079604</v>
      </c>
    </row>
    <row r="216" spans="1:12" x14ac:dyDescent="0.2">
      <c r="A216" s="14">
        <v>43614</v>
      </c>
      <c r="B216">
        <v>3812</v>
      </c>
      <c r="C216">
        <v>3819</v>
      </c>
      <c r="D216">
        <v>560</v>
      </c>
      <c r="E216">
        <v>563</v>
      </c>
      <c r="F216">
        <v>6.7833037300177601</v>
      </c>
      <c r="G216">
        <v>6.5513220927026898</v>
      </c>
      <c r="H216">
        <v>0.10879183767226</v>
      </c>
      <c r="I216">
        <v>2.1323441379299202</v>
      </c>
      <c r="J216">
        <v>3.42</v>
      </c>
      <c r="K216">
        <v>3819</v>
      </c>
      <c r="L216">
        <v>3716.9203980099501</v>
      </c>
    </row>
    <row r="217" spans="1:12" x14ac:dyDescent="0.2">
      <c r="A217" s="14">
        <v>43613</v>
      </c>
      <c r="B217">
        <v>3833</v>
      </c>
      <c r="C217">
        <v>3866</v>
      </c>
      <c r="D217">
        <v>566</v>
      </c>
      <c r="E217">
        <v>566</v>
      </c>
      <c r="F217">
        <v>6.8303886925794997</v>
      </c>
      <c r="G217">
        <v>6.5505936288621802</v>
      </c>
      <c r="H217">
        <v>0.107410205675101</v>
      </c>
      <c r="I217" s="15">
        <v>2.6049206586909799</v>
      </c>
      <c r="J217">
        <v>4.0999999999999996</v>
      </c>
      <c r="K217">
        <v>3866</v>
      </c>
      <c r="L217">
        <v>3736.726368159204</v>
      </c>
    </row>
    <row r="218" spans="1:12" x14ac:dyDescent="0.2">
      <c r="A218" s="14">
        <v>43612</v>
      </c>
      <c r="B218">
        <v>3815</v>
      </c>
      <c r="C218">
        <v>3838</v>
      </c>
      <c r="D218">
        <v>570</v>
      </c>
      <c r="E218">
        <v>568</v>
      </c>
      <c r="F218">
        <v>6.7570422535211199</v>
      </c>
      <c r="G218">
        <v>6.5492611029777601</v>
      </c>
      <c r="H218">
        <v>0.104511627204396</v>
      </c>
      <c r="I218">
        <v>1.9881151609762899</v>
      </c>
      <c r="J218">
        <v>3.08</v>
      </c>
      <c r="K218">
        <v>3838</v>
      </c>
      <c r="L218">
        <v>3749.9303482587065</v>
      </c>
    </row>
    <row r="219" spans="1:12" x14ac:dyDescent="0.2">
      <c r="A219" s="14">
        <v>43609</v>
      </c>
      <c r="B219">
        <v>3782</v>
      </c>
      <c r="C219">
        <v>3815</v>
      </c>
      <c r="D219">
        <v>560</v>
      </c>
      <c r="E219">
        <v>567</v>
      </c>
      <c r="F219">
        <v>6.7283950617283903</v>
      </c>
      <c r="G219">
        <v>6.5501876144274096</v>
      </c>
      <c r="H219">
        <v>0.10663595447793001</v>
      </c>
      <c r="I219">
        <v>1.67117599475197</v>
      </c>
      <c r="J219">
        <v>2.65</v>
      </c>
      <c r="K219">
        <v>3815</v>
      </c>
      <c r="L219">
        <v>3743.3283582089553</v>
      </c>
    </row>
    <row r="220" spans="1:12" x14ac:dyDescent="0.2">
      <c r="A220" s="14">
        <v>43608</v>
      </c>
      <c r="B220">
        <v>3809</v>
      </c>
      <c r="C220">
        <v>3820</v>
      </c>
      <c r="D220">
        <v>573</v>
      </c>
      <c r="E220">
        <v>570</v>
      </c>
      <c r="F220">
        <v>6.70175438596491</v>
      </c>
      <c r="G220">
        <v>6.5508510304110903</v>
      </c>
      <c r="H220">
        <v>0.107889976652636</v>
      </c>
      <c r="I220">
        <v>1.3986781741520999</v>
      </c>
      <c r="J220">
        <v>2.25</v>
      </c>
      <c r="K220">
        <v>3820</v>
      </c>
      <c r="L220">
        <v>3763.1343283582091</v>
      </c>
    </row>
    <row r="221" spans="1:12" x14ac:dyDescent="0.2">
      <c r="A221" s="14">
        <v>43607</v>
      </c>
      <c r="B221">
        <v>3860</v>
      </c>
      <c r="C221">
        <v>3847</v>
      </c>
      <c r="D221">
        <v>583</v>
      </c>
      <c r="E221">
        <v>575</v>
      </c>
      <c r="F221">
        <v>6.6904347826086896</v>
      </c>
      <c r="G221">
        <v>6.5508142606717996</v>
      </c>
      <c r="H221">
        <v>0.107838999239791</v>
      </c>
      <c r="I221">
        <v>1.2947127006105701</v>
      </c>
      <c r="J221">
        <v>2.09</v>
      </c>
      <c r="K221">
        <v>3847</v>
      </c>
      <c r="L221">
        <v>3796.1442786069651</v>
      </c>
    </row>
    <row r="222" spans="1:12" x14ac:dyDescent="0.2">
      <c r="A222" s="14">
        <v>43606</v>
      </c>
      <c r="B222">
        <v>3830</v>
      </c>
      <c r="C222">
        <v>3849</v>
      </c>
      <c r="D222">
        <v>573</v>
      </c>
      <c r="E222">
        <v>582</v>
      </c>
      <c r="F222">
        <v>6.6134020618556697</v>
      </c>
      <c r="G222">
        <v>6.5499032930533003</v>
      </c>
      <c r="H222">
        <v>0.106940544212469</v>
      </c>
      <c r="I222">
        <v>0.59377637611613499</v>
      </c>
      <c r="J222">
        <v>0.96</v>
      </c>
      <c r="K222">
        <v>3849</v>
      </c>
      <c r="L222">
        <v>3842.3582089552237</v>
      </c>
    </row>
    <row r="223" spans="1:12" x14ac:dyDescent="0.2">
      <c r="A223" s="14">
        <v>43605</v>
      </c>
      <c r="B223">
        <v>3848</v>
      </c>
      <c r="C223">
        <v>3864</v>
      </c>
      <c r="D223">
        <v>587</v>
      </c>
      <c r="E223">
        <v>581</v>
      </c>
      <c r="F223">
        <v>6.6506024096385499</v>
      </c>
      <c r="G223">
        <v>6.54933736017135</v>
      </c>
      <c r="H223">
        <v>0.106715081577022</v>
      </c>
      <c r="I223">
        <v>0.94892912951681196</v>
      </c>
      <c r="J223">
        <v>1.52</v>
      </c>
      <c r="K223">
        <v>3864</v>
      </c>
      <c r="L223">
        <v>3835.7562189054725</v>
      </c>
    </row>
    <row r="224" spans="1:12" x14ac:dyDescent="0.2">
      <c r="A224" s="14">
        <v>43602</v>
      </c>
      <c r="B224">
        <v>3829</v>
      </c>
      <c r="C224">
        <v>3830</v>
      </c>
      <c r="D224">
        <v>581</v>
      </c>
      <c r="E224">
        <v>580</v>
      </c>
      <c r="F224">
        <v>6.6034482758620596</v>
      </c>
      <c r="G224">
        <v>6.5478728665897004</v>
      </c>
      <c r="H224">
        <v>0.106067032924286</v>
      </c>
      <c r="I224">
        <v>0.52396496574043205</v>
      </c>
      <c r="J224">
        <v>0.84</v>
      </c>
      <c r="K224">
        <v>3830</v>
      </c>
      <c r="L224">
        <v>3829.1542288557216</v>
      </c>
    </row>
    <row r="225" spans="1:12" x14ac:dyDescent="0.2">
      <c r="A225" s="14">
        <v>43601</v>
      </c>
      <c r="B225">
        <v>3860</v>
      </c>
      <c r="C225">
        <v>3811</v>
      </c>
      <c r="D225">
        <v>579</v>
      </c>
      <c r="E225">
        <v>576</v>
      </c>
      <c r="F225">
        <v>6.6163194444444402</v>
      </c>
      <c r="G225">
        <v>6.5452646274792396</v>
      </c>
      <c r="H225">
        <v>0.107068776934812</v>
      </c>
      <c r="I225">
        <v>0.66363714053127498</v>
      </c>
      <c r="J225">
        <v>1.07</v>
      </c>
      <c r="K225">
        <v>3811</v>
      </c>
      <c r="L225">
        <v>3802.7462686567164</v>
      </c>
    </row>
    <row r="226" spans="1:12" x14ac:dyDescent="0.2">
      <c r="A226" s="14">
        <v>43600</v>
      </c>
      <c r="B226">
        <v>3800</v>
      </c>
      <c r="C226">
        <v>3833</v>
      </c>
      <c r="D226">
        <v>587</v>
      </c>
      <c r="E226">
        <v>586</v>
      </c>
      <c r="F226">
        <v>6.54095563139931</v>
      </c>
      <c r="G226">
        <v>6.5415555818951896</v>
      </c>
      <c r="H226">
        <v>0.10933732803042</v>
      </c>
      <c r="I226">
        <v>-5.4871516131738502E-3</v>
      </c>
      <c r="J226">
        <v>-0.01</v>
      </c>
      <c r="K226">
        <v>3833</v>
      </c>
      <c r="L226">
        <v>3868.7661691542289</v>
      </c>
    </row>
    <row r="227" spans="1:12" x14ac:dyDescent="0.2">
      <c r="A227" s="14">
        <v>43599</v>
      </c>
      <c r="B227">
        <v>3750</v>
      </c>
      <c r="C227">
        <v>3815</v>
      </c>
      <c r="D227">
        <v>572</v>
      </c>
      <c r="E227">
        <v>584</v>
      </c>
      <c r="F227">
        <v>6.5325342465753398</v>
      </c>
      <c r="G227">
        <v>6.5402077495336499</v>
      </c>
      <c r="H227">
        <v>0.10995772287455099</v>
      </c>
      <c r="I227">
        <v>-6.9785939156502899E-2</v>
      </c>
      <c r="J227">
        <v>-0.12</v>
      </c>
      <c r="K227">
        <v>3815</v>
      </c>
      <c r="L227">
        <v>3855.5621890547263</v>
      </c>
    </row>
    <row r="228" spans="1:12" x14ac:dyDescent="0.2">
      <c r="A228" s="14">
        <v>43598</v>
      </c>
      <c r="B228">
        <v>3818</v>
      </c>
      <c r="C228">
        <v>3842</v>
      </c>
      <c r="D228">
        <v>572</v>
      </c>
      <c r="E228">
        <v>582</v>
      </c>
      <c r="F228">
        <v>6.6013745704467297</v>
      </c>
      <c r="G228">
        <v>6.5396292739922197</v>
      </c>
      <c r="H228">
        <v>0.110110588045672</v>
      </c>
      <c r="I228">
        <v>0.56075712200262895</v>
      </c>
      <c r="J228">
        <v>0.94</v>
      </c>
      <c r="K228">
        <v>3842</v>
      </c>
      <c r="L228">
        <v>3842.3582089552237</v>
      </c>
    </row>
    <row r="229" spans="1:12" x14ac:dyDescent="0.2">
      <c r="A229" s="14">
        <v>43595</v>
      </c>
      <c r="B229">
        <v>3876</v>
      </c>
      <c r="C229">
        <v>3880</v>
      </c>
      <c r="D229">
        <v>575</v>
      </c>
      <c r="E229">
        <v>578</v>
      </c>
      <c r="F229">
        <v>6.7128027681660898</v>
      </c>
      <c r="G229">
        <v>6.5388095881519703</v>
      </c>
      <c r="H229">
        <v>0.109876465133477</v>
      </c>
      <c r="I229">
        <v>1.58353456131619</v>
      </c>
      <c r="J229">
        <v>2.59</v>
      </c>
      <c r="K229">
        <v>3880</v>
      </c>
      <c r="L229">
        <v>3815.950248756219</v>
      </c>
    </row>
    <row r="230" spans="1:12" x14ac:dyDescent="0.2">
      <c r="A230" s="14">
        <v>43594</v>
      </c>
      <c r="B230">
        <v>3913</v>
      </c>
      <c r="C230">
        <v>3898</v>
      </c>
      <c r="D230">
        <v>590</v>
      </c>
      <c r="E230">
        <v>582</v>
      </c>
      <c r="F230">
        <v>6.6975945017182097</v>
      </c>
      <c r="G230">
        <v>6.5361511888269801</v>
      </c>
      <c r="H230">
        <v>0.108031084977822</v>
      </c>
      <c r="I230">
        <v>1.4944153613228099</v>
      </c>
      <c r="J230">
        <v>2.41</v>
      </c>
      <c r="K230">
        <v>3898</v>
      </c>
      <c r="L230">
        <v>3842.3582089552237</v>
      </c>
    </row>
    <row r="231" spans="1:12" x14ac:dyDescent="0.2">
      <c r="A231" s="14">
        <v>43593</v>
      </c>
      <c r="B231">
        <v>3952</v>
      </c>
      <c r="C231">
        <v>3967</v>
      </c>
      <c r="D231">
        <v>603</v>
      </c>
      <c r="E231">
        <v>597</v>
      </c>
      <c r="F231">
        <v>6.6448911222780502</v>
      </c>
      <c r="G231">
        <v>6.5325513878388604</v>
      </c>
      <c r="H231">
        <v>0.10708558117853</v>
      </c>
      <c r="I231">
        <v>1.0490649927173501</v>
      </c>
      <c r="J231">
        <v>1.69</v>
      </c>
      <c r="K231">
        <v>3967</v>
      </c>
      <c r="L231">
        <v>3941.3880597014927</v>
      </c>
    </row>
    <row r="232" spans="1:12" x14ac:dyDescent="0.2">
      <c r="A232" s="14">
        <v>43592</v>
      </c>
      <c r="B232">
        <v>4041</v>
      </c>
      <c r="C232">
        <v>4020</v>
      </c>
      <c r="D232">
        <v>612</v>
      </c>
      <c r="E232">
        <v>612</v>
      </c>
      <c r="F232">
        <v>6.5686274509803901</v>
      </c>
      <c r="G232">
        <v>6.5301118919952899</v>
      </c>
      <c r="H232">
        <v>0.10658143095173001</v>
      </c>
      <c r="I232">
        <v>0.36137213247343197</v>
      </c>
      <c r="J232">
        <v>0.59</v>
      </c>
      <c r="K232">
        <v>4020</v>
      </c>
      <c r="L232">
        <v>4040.4179104477612</v>
      </c>
    </row>
    <row r="233" spans="1:12" x14ac:dyDescent="0.2">
      <c r="A233" s="14">
        <v>43581</v>
      </c>
      <c r="B233">
        <v>3995</v>
      </c>
      <c r="C233">
        <v>4021</v>
      </c>
      <c r="D233">
        <v>611</v>
      </c>
      <c r="E233">
        <v>616</v>
      </c>
      <c r="F233">
        <v>6.5275974025974</v>
      </c>
      <c r="G233">
        <v>6.5278322060717002</v>
      </c>
      <c r="H233">
        <v>0.107557288426951</v>
      </c>
      <c r="I233">
        <v>-2.1830549815873902E-3</v>
      </c>
      <c r="J233">
        <v>0</v>
      </c>
      <c r="K233">
        <v>4021</v>
      </c>
      <c r="L233">
        <v>4066.8258706467664</v>
      </c>
    </row>
    <row r="234" spans="1:12" x14ac:dyDescent="0.2">
      <c r="A234" s="14">
        <v>43580</v>
      </c>
      <c r="B234">
        <v>3996</v>
      </c>
      <c r="C234">
        <v>4030</v>
      </c>
      <c r="D234">
        <v>602</v>
      </c>
      <c r="E234">
        <v>612</v>
      </c>
      <c r="F234">
        <v>6.5849673202614296</v>
      </c>
      <c r="G234">
        <v>6.5261218831177299</v>
      </c>
      <c r="H234">
        <v>0.108562602281875</v>
      </c>
      <c r="I234">
        <v>0.54204151251752697</v>
      </c>
      <c r="J234">
        <v>0.89</v>
      </c>
      <c r="K234">
        <v>4030</v>
      </c>
      <c r="L234">
        <v>4040.4179104477612</v>
      </c>
    </row>
    <row r="235" spans="1:12" x14ac:dyDescent="0.2">
      <c r="A235" s="14">
        <v>43579</v>
      </c>
      <c r="B235">
        <v>4040</v>
      </c>
      <c r="C235">
        <v>4007</v>
      </c>
      <c r="D235">
        <v>610</v>
      </c>
      <c r="E235">
        <v>604</v>
      </c>
      <c r="F235">
        <v>6.6341059602649004</v>
      </c>
      <c r="G235">
        <v>6.5236057655595898</v>
      </c>
      <c r="H235">
        <v>0.109353542507301</v>
      </c>
      <c r="I235">
        <v>1.0104857343595</v>
      </c>
      <c r="J235">
        <v>1.67</v>
      </c>
      <c r="K235">
        <v>4007</v>
      </c>
      <c r="L235">
        <v>3987.6019900497513</v>
      </c>
    </row>
    <row r="236" spans="1:12" x14ac:dyDescent="0.2">
      <c r="A236" s="14">
        <v>43578</v>
      </c>
      <c r="B236">
        <v>4040</v>
      </c>
      <c r="C236">
        <v>4054</v>
      </c>
      <c r="D236">
        <v>605</v>
      </c>
      <c r="E236">
        <v>609</v>
      </c>
      <c r="F236">
        <v>6.6568144499178903</v>
      </c>
      <c r="G236">
        <v>6.5191900326183703</v>
      </c>
      <c r="H236">
        <v>0.111468480601292</v>
      </c>
      <c r="I236">
        <v>1.23464872363149</v>
      </c>
      <c r="J236">
        <v>2.0699999999999998</v>
      </c>
      <c r="K236">
        <v>4054</v>
      </c>
      <c r="L236">
        <v>4020.6119402985073</v>
      </c>
    </row>
    <row r="237" spans="1:12" x14ac:dyDescent="0.2">
      <c r="A237" s="14">
        <v>43577</v>
      </c>
      <c r="B237">
        <v>4022</v>
      </c>
      <c r="C237">
        <v>4061</v>
      </c>
      <c r="D237">
        <v>600</v>
      </c>
      <c r="E237">
        <v>602</v>
      </c>
      <c r="F237">
        <v>6.7458471760797298</v>
      </c>
      <c r="G237">
        <v>6.51422561006774</v>
      </c>
      <c r="H237">
        <v>0.113501264307369</v>
      </c>
      <c r="I237">
        <v>2.04069591141067</v>
      </c>
      <c r="J237">
        <v>3.43</v>
      </c>
      <c r="K237">
        <v>4061</v>
      </c>
      <c r="L237">
        <v>3974.3980099502487</v>
      </c>
    </row>
    <row r="238" spans="1:12" x14ac:dyDescent="0.2">
      <c r="A238" s="14">
        <v>43574</v>
      </c>
      <c r="B238">
        <v>4077</v>
      </c>
      <c r="C238">
        <v>4061</v>
      </c>
      <c r="D238">
        <v>608</v>
      </c>
      <c r="E238">
        <v>603</v>
      </c>
      <c r="F238">
        <v>6.73466003316749</v>
      </c>
      <c r="G238">
        <v>6.5090791356092801</v>
      </c>
      <c r="H238">
        <v>0.111617412639645</v>
      </c>
      <c r="I238">
        <v>2.02101887352014</v>
      </c>
      <c r="J238">
        <v>3.35</v>
      </c>
      <c r="K238">
        <v>4061</v>
      </c>
      <c r="L238">
        <v>3981</v>
      </c>
    </row>
    <row r="239" spans="1:12" x14ac:dyDescent="0.2">
      <c r="A239" s="14">
        <v>43573</v>
      </c>
      <c r="B239">
        <v>4119</v>
      </c>
      <c r="C239">
        <v>4078</v>
      </c>
      <c r="D239">
        <v>615</v>
      </c>
      <c r="E239">
        <v>606</v>
      </c>
      <c r="F239">
        <v>6.7293729372937197</v>
      </c>
      <c r="G239">
        <v>6.5044728576895698</v>
      </c>
      <c r="H239">
        <v>0.109317826147223</v>
      </c>
      <c r="I239">
        <v>2.0573047190059301</v>
      </c>
      <c r="J239">
        <v>3.34</v>
      </c>
      <c r="K239">
        <v>4078</v>
      </c>
      <c r="L239">
        <v>4000.8059701492539</v>
      </c>
    </row>
    <row r="240" spans="1:12" x14ac:dyDescent="0.2">
      <c r="A240" s="14">
        <v>43572</v>
      </c>
      <c r="B240">
        <v>4019</v>
      </c>
      <c r="C240">
        <v>4053</v>
      </c>
      <c r="D240">
        <v>614</v>
      </c>
      <c r="E240">
        <v>615</v>
      </c>
      <c r="F240">
        <v>6.5902439024390196</v>
      </c>
      <c r="G240">
        <v>6.5021771594850604</v>
      </c>
      <c r="H240">
        <v>0.106338039919354</v>
      </c>
      <c r="I240">
        <v>0.82817722633164603</v>
      </c>
      <c r="J240">
        <v>1.34</v>
      </c>
      <c r="K240">
        <v>4053</v>
      </c>
      <c r="L240">
        <v>4060.2238805970151</v>
      </c>
    </row>
    <row r="241" spans="1:12" x14ac:dyDescent="0.2">
      <c r="A241" s="14">
        <v>43571</v>
      </c>
      <c r="B241">
        <v>3970</v>
      </c>
      <c r="C241">
        <v>3989</v>
      </c>
      <c r="D241">
        <v>611</v>
      </c>
      <c r="E241">
        <v>607</v>
      </c>
      <c r="F241">
        <v>6.5716639209225702</v>
      </c>
      <c r="G241">
        <v>6.5011988926508897</v>
      </c>
      <c r="H241">
        <v>0.10585977342765</v>
      </c>
      <c r="I241">
        <v>0.66564499422283396</v>
      </c>
      <c r="J241">
        <v>1.07</v>
      </c>
      <c r="K241">
        <v>3989</v>
      </c>
      <c r="L241">
        <v>4007.4079601990052</v>
      </c>
    </row>
    <row r="242" spans="1:12" x14ac:dyDescent="0.2">
      <c r="A242" s="14">
        <v>43570</v>
      </c>
      <c r="B242">
        <v>4020</v>
      </c>
      <c r="C242">
        <v>3996</v>
      </c>
      <c r="D242">
        <v>620</v>
      </c>
      <c r="E242">
        <v>621</v>
      </c>
      <c r="F242">
        <v>6.4347826086956497</v>
      </c>
      <c r="G242">
        <v>6.4995331789744402</v>
      </c>
      <c r="H242">
        <v>0.10572068416061001</v>
      </c>
      <c r="I242">
        <v>-0.61246832436709697</v>
      </c>
      <c r="J242">
        <v>-1.01</v>
      </c>
      <c r="K242">
        <v>3996</v>
      </c>
      <c r="L242">
        <v>4099.8358208955224</v>
      </c>
    </row>
    <row r="243" spans="1:12" x14ac:dyDescent="0.2">
      <c r="A243" s="14">
        <v>43567</v>
      </c>
      <c r="B243">
        <v>3932</v>
      </c>
      <c r="C243">
        <v>3923</v>
      </c>
      <c r="D243">
        <v>613</v>
      </c>
      <c r="E243">
        <v>604</v>
      </c>
      <c r="F243">
        <v>6.4950331125827798</v>
      </c>
      <c r="G243">
        <v>6.4996000686065498</v>
      </c>
      <c r="H243">
        <v>0.105681274917705</v>
      </c>
      <c r="I243">
        <v>-4.3214429683283102E-2</v>
      </c>
      <c r="J243">
        <v>-7.0000000000000007E-2</v>
      </c>
      <c r="K243">
        <v>3923</v>
      </c>
      <c r="L243">
        <v>3987.6019900497513</v>
      </c>
    </row>
    <row r="244" spans="1:12" x14ac:dyDescent="0.2">
      <c r="A244" s="14">
        <v>43566</v>
      </c>
      <c r="B244">
        <v>3898</v>
      </c>
      <c r="C244">
        <v>3893</v>
      </c>
      <c r="D244">
        <v>600</v>
      </c>
      <c r="E244">
        <v>606</v>
      </c>
      <c r="F244">
        <v>6.4240924092409202</v>
      </c>
      <c r="G244">
        <v>6.4979776972808798</v>
      </c>
      <c r="H244">
        <v>0.10666829440084701</v>
      </c>
      <c r="I244">
        <v>-0.69266400531643002</v>
      </c>
      <c r="J244">
        <v>-1.1499999999999999</v>
      </c>
      <c r="K244">
        <v>3893</v>
      </c>
      <c r="L244">
        <v>4000.8059701492539</v>
      </c>
    </row>
    <row r="245" spans="1:12" x14ac:dyDescent="0.2">
      <c r="A245" s="14">
        <v>43565</v>
      </c>
      <c r="B245">
        <v>3940</v>
      </c>
      <c r="C245">
        <v>3955</v>
      </c>
      <c r="D245">
        <v>604</v>
      </c>
      <c r="E245">
        <v>604</v>
      </c>
      <c r="F245">
        <v>6.5480132450331103</v>
      </c>
      <c r="G245">
        <v>6.4982805786328504</v>
      </c>
      <c r="H245">
        <v>0.106490171494421</v>
      </c>
      <c r="I245">
        <v>0.46701649271797702</v>
      </c>
      <c r="J245">
        <v>0.76</v>
      </c>
      <c r="K245">
        <v>3955</v>
      </c>
      <c r="L245">
        <v>3987.6019900497513</v>
      </c>
    </row>
    <row r="246" spans="1:12" x14ac:dyDescent="0.2">
      <c r="A246" s="14">
        <v>43564</v>
      </c>
      <c r="B246">
        <v>3991</v>
      </c>
      <c r="C246">
        <v>3987</v>
      </c>
      <c r="D246">
        <v>614</v>
      </c>
      <c r="E246">
        <v>610</v>
      </c>
      <c r="F246">
        <v>6.5360655737704896</v>
      </c>
      <c r="G246">
        <v>6.4967318087100203</v>
      </c>
      <c r="H246">
        <v>0.106600237529619</v>
      </c>
      <c r="I246">
        <v>0.36898384067426998</v>
      </c>
      <c r="J246">
        <v>0.6</v>
      </c>
      <c r="K246">
        <v>3987</v>
      </c>
      <c r="L246">
        <v>4027.2139303482586</v>
      </c>
    </row>
    <row r="247" spans="1:12" x14ac:dyDescent="0.2">
      <c r="A247" s="14">
        <v>43563</v>
      </c>
      <c r="B247">
        <v>4035</v>
      </c>
      <c r="C247">
        <v>4004</v>
      </c>
      <c r="D247">
        <v>622</v>
      </c>
      <c r="E247">
        <v>615</v>
      </c>
      <c r="F247">
        <v>6.51056910569105</v>
      </c>
      <c r="G247">
        <v>6.4938577719999202</v>
      </c>
      <c r="H247">
        <v>0.108391714216197</v>
      </c>
      <c r="I247">
        <v>0.15417537965865899</v>
      </c>
      <c r="J247">
        <v>0.26</v>
      </c>
      <c r="K247">
        <v>4004</v>
      </c>
      <c r="L247">
        <v>4060.2238805970151</v>
      </c>
    </row>
    <row r="248" spans="1:12" x14ac:dyDescent="0.2">
      <c r="A248" s="14">
        <v>43560</v>
      </c>
      <c r="B248">
        <v>4007</v>
      </c>
      <c r="C248">
        <v>4044</v>
      </c>
      <c r="D248">
        <v>620</v>
      </c>
      <c r="E248">
        <v>621</v>
      </c>
      <c r="F248">
        <v>6.5120772946859899</v>
      </c>
      <c r="G248">
        <v>6.49127204714428</v>
      </c>
      <c r="H248">
        <v>0.110259257629836</v>
      </c>
      <c r="I248">
        <v>0.188693883751228</v>
      </c>
      <c r="J248">
        <v>0.32</v>
      </c>
      <c r="K248">
        <v>4044</v>
      </c>
      <c r="L248">
        <v>4099.8358208955224</v>
      </c>
    </row>
    <row r="249" spans="1:12" x14ac:dyDescent="0.2">
      <c r="A249" s="14">
        <v>43559</v>
      </c>
      <c r="B249">
        <v>4007</v>
      </c>
      <c r="C249">
        <v>4020</v>
      </c>
      <c r="D249">
        <v>622</v>
      </c>
      <c r="E249">
        <v>616</v>
      </c>
      <c r="F249">
        <v>6.52597402597402</v>
      </c>
      <c r="G249">
        <v>6.4885435947577497</v>
      </c>
      <c r="H249">
        <v>0.112225046749651</v>
      </c>
      <c r="I249">
        <v>0.33353010134869299</v>
      </c>
      <c r="J249">
        <v>0.56999999999999995</v>
      </c>
      <c r="K249">
        <v>4020</v>
      </c>
      <c r="L249">
        <v>4066.8258706467664</v>
      </c>
    </row>
    <row r="250" spans="1:12" x14ac:dyDescent="0.2">
      <c r="A250" s="14">
        <v>43558</v>
      </c>
      <c r="B250">
        <v>4035</v>
      </c>
      <c r="C250">
        <v>4021</v>
      </c>
      <c r="D250">
        <v>616</v>
      </c>
      <c r="E250">
        <v>622</v>
      </c>
      <c r="F250">
        <v>6.4646302250803798</v>
      </c>
      <c r="G250">
        <v>6.4852495723512096</v>
      </c>
      <c r="H250">
        <v>0.114676985255241</v>
      </c>
      <c r="I250">
        <v>-0.17980370886914299</v>
      </c>
      <c r="J250">
        <v>-0.32</v>
      </c>
      <c r="K250">
        <v>4021</v>
      </c>
      <c r="L250">
        <v>4106.4378109452737</v>
      </c>
    </row>
    <row r="251" spans="1:12" x14ac:dyDescent="0.2">
      <c r="A251" s="14">
        <v>43557</v>
      </c>
      <c r="B251">
        <v>4015</v>
      </c>
      <c r="C251">
        <v>3996</v>
      </c>
      <c r="D251">
        <v>614</v>
      </c>
      <c r="E251">
        <v>616</v>
      </c>
      <c r="F251">
        <v>6.4870129870129798</v>
      </c>
      <c r="G251">
        <v>6.4820612419266004</v>
      </c>
      <c r="H251">
        <v>0.11846745079576999</v>
      </c>
      <c r="I251">
        <v>4.1798359406917701E-2</v>
      </c>
      <c r="J251">
        <v>0.08</v>
      </c>
      <c r="K251">
        <v>3996</v>
      </c>
      <c r="L251">
        <v>4066.8258706467664</v>
      </c>
    </row>
    <row r="252" spans="1:12" x14ac:dyDescent="0.2">
      <c r="A252" s="14">
        <v>43556</v>
      </c>
      <c r="B252">
        <v>3928</v>
      </c>
      <c r="C252">
        <v>3937</v>
      </c>
      <c r="D252">
        <v>593</v>
      </c>
      <c r="E252">
        <v>603</v>
      </c>
      <c r="F252">
        <v>6.5290215588722997</v>
      </c>
      <c r="G252">
        <v>6.4771661168190304</v>
      </c>
      <c r="H252">
        <v>0.12553590944920101</v>
      </c>
      <c r="I252">
        <v>0.41307258043367001</v>
      </c>
      <c r="J252">
        <v>0.79</v>
      </c>
      <c r="K252">
        <v>3937</v>
      </c>
      <c r="L252">
        <v>3981</v>
      </c>
    </row>
    <row r="253" spans="1:12" x14ac:dyDescent="0.2">
      <c r="A253" s="14">
        <v>43553</v>
      </c>
      <c r="B253">
        <v>3916</v>
      </c>
      <c r="C253">
        <v>3876</v>
      </c>
      <c r="D253">
        <v>593</v>
      </c>
      <c r="E253">
        <v>586</v>
      </c>
      <c r="F253">
        <v>6.6143344709897596</v>
      </c>
      <c r="G253">
        <v>6.4717941777157497</v>
      </c>
      <c r="H253">
        <v>0.13167235096041899</v>
      </c>
      <c r="I253">
        <v>1.0825377707188899</v>
      </c>
      <c r="J253">
        <v>2.16</v>
      </c>
      <c r="K253">
        <v>3876</v>
      </c>
      <c r="L253">
        <v>3868.7661691542289</v>
      </c>
    </row>
    <row r="254" spans="1:12" x14ac:dyDescent="0.2">
      <c r="A254" s="14">
        <v>43552</v>
      </c>
      <c r="B254">
        <v>3879</v>
      </c>
      <c r="C254">
        <v>3885</v>
      </c>
      <c r="D254">
        <v>603</v>
      </c>
      <c r="E254">
        <v>591</v>
      </c>
      <c r="F254">
        <v>6.5736040609137003</v>
      </c>
      <c r="G254">
        <v>6.46292574132461</v>
      </c>
      <c r="H254">
        <v>0.14362947850996</v>
      </c>
      <c r="I254">
        <v>0.77058220037617797</v>
      </c>
      <c r="J254">
        <v>1.68</v>
      </c>
      <c r="K254">
        <v>3885</v>
      </c>
      <c r="L254">
        <v>3901.7761194029849</v>
      </c>
    </row>
    <row r="255" spans="1:12" x14ac:dyDescent="0.2">
      <c r="A255" s="14">
        <v>43551</v>
      </c>
      <c r="B255">
        <v>3901</v>
      </c>
      <c r="C255">
        <v>3910</v>
      </c>
      <c r="D255">
        <v>610</v>
      </c>
      <c r="E255">
        <v>610</v>
      </c>
      <c r="F255">
        <v>6.4098360655737698</v>
      </c>
      <c r="G255">
        <v>6.4541915448570002</v>
      </c>
      <c r="H255">
        <v>0.15601677034290501</v>
      </c>
      <c r="I255">
        <v>-0.28429943259141399</v>
      </c>
      <c r="J255">
        <v>-0.69</v>
      </c>
      <c r="K255">
        <v>3910</v>
      </c>
      <c r="L255">
        <v>4027.2139303482586</v>
      </c>
    </row>
    <row r="256" spans="1:12" x14ac:dyDescent="0.2">
      <c r="A256" s="14">
        <v>43550</v>
      </c>
      <c r="B256">
        <v>3933</v>
      </c>
      <c r="C256">
        <v>4005</v>
      </c>
      <c r="D256">
        <v>606</v>
      </c>
      <c r="E256">
        <v>627</v>
      </c>
      <c r="F256">
        <v>6.3875598086124397</v>
      </c>
      <c r="G256">
        <v>6.4487461935857402</v>
      </c>
      <c r="H256">
        <v>0.164373148335793</v>
      </c>
      <c r="I256">
        <v>-0.37224075582169103</v>
      </c>
      <c r="J256">
        <v>-0.96</v>
      </c>
      <c r="K256">
        <v>4005</v>
      </c>
      <c r="L256">
        <v>4139.4477611940301</v>
      </c>
    </row>
    <row r="257" spans="1:12" x14ac:dyDescent="0.2">
      <c r="A257" s="14">
        <v>43549</v>
      </c>
      <c r="B257">
        <v>3950</v>
      </c>
      <c r="C257">
        <v>3915</v>
      </c>
      <c r="D257">
        <v>610</v>
      </c>
      <c r="E257">
        <v>598</v>
      </c>
      <c r="F257">
        <v>6.5468227424749097</v>
      </c>
      <c r="G257">
        <v>6.4444676183598002</v>
      </c>
      <c r="H257">
        <v>0.16999050631427801</v>
      </c>
      <c r="I257">
        <v>0.60212259104563703</v>
      </c>
      <c r="J257">
        <v>1.56</v>
      </c>
      <c r="K257">
        <v>3915</v>
      </c>
      <c r="L257">
        <v>3947.990049751244</v>
      </c>
    </row>
    <row r="258" spans="1:12" x14ac:dyDescent="0.2">
      <c r="A258" s="14">
        <v>43546</v>
      </c>
      <c r="B258">
        <v>4008</v>
      </c>
      <c r="C258">
        <v>4015</v>
      </c>
      <c r="D258">
        <v>616</v>
      </c>
      <c r="E258">
        <v>619</v>
      </c>
      <c r="F258">
        <v>6.4862681744749597</v>
      </c>
      <c r="G258">
        <v>6.43941194257778</v>
      </c>
      <c r="H258">
        <v>0.17249131298714601</v>
      </c>
      <c r="I258">
        <v>0.27164400969378499</v>
      </c>
      <c r="J258">
        <v>0.72</v>
      </c>
      <c r="K258">
        <v>4015</v>
      </c>
      <c r="L258">
        <v>4086.6318407960198</v>
      </c>
    </row>
    <row r="259" spans="1:12" x14ac:dyDescent="0.2">
      <c r="A259" s="14">
        <v>43544</v>
      </c>
      <c r="B259">
        <v>3978</v>
      </c>
      <c r="C259">
        <v>4042</v>
      </c>
      <c r="D259">
        <v>615</v>
      </c>
      <c r="E259">
        <v>618</v>
      </c>
      <c r="F259">
        <v>6.5404530744336498</v>
      </c>
      <c r="G259">
        <v>6.4360831288228804</v>
      </c>
      <c r="H259">
        <v>0.17395774139900499</v>
      </c>
      <c r="I259">
        <v>0.59997298637824203</v>
      </c>
      <c r="J259">
        <v>1.6</v>
      </c>
      <c r="K259">
        <v>4042</v>
      </c>
      <c r="L259">
        <v>4080.0298507462685</v>
      </c>
    </row>
    <row r="260" spans="1:12" x14ac:dyDescent="0.2">
      <c r="A260" s="14">
        <v>43543</v>
      </c>
      <c r="B260">
        <v>3991</v>
      </c>
      <c r="C260">
        <v>4028</v>
      </c>
      <c r="D260">
        <v>619</v>
      </c>
      <c r="E260">
        <v>618</v>
      </c>
      <c r="F260">
        <v>6.5177993527508002</v>
      </c>
      <c r="G260">
        <v>6.4330768839568302</v>
      </c>
      <c r="H260">
        <v>0.17407627113631</v>
      </c>
      <c r="I260">
        <v>0.48669740132262101</v>
      </c>
      <c r="J260">
        <v>1.3</v>
      </c>
      <c r="K260">
        <v>4028</v>
      </c>
      <c r="L260">
        <v>4080.0298507462685</v>
      </c>
    </row>
    <row r="261" spans="1:12" x14ac:dyDescent="0.2">
      <c r="A261" s="14">
        <v>43542</v>
      </c>
      <c r="B261">
        <v>3975</v>
      </c>
      <c r="C261">
        <v>3988</v>
      </c>
      <c r="D261">
        <v>615</v>
      </c>
      <c r="E261">
        <v>619</v>
      </c>
      <c r="F261">
        <v>6.4426494345718899</v>
      </c>
      <c r="G261">
        <v>6.4309786185581901</v>
      </c>
      <c r="H261">
        <v>0.17399082973466801</v>
      </c>
      <c r="I261">
        <v>6.7077190398447395E-2</v>
      </c>
      <c r="J261">
        <v>0.18</v>
      </c>
      <c r="K261">
        <v>3988</v>
      </c>
      <c r="L261">
        <v>4086.6318407960198</v>
      </c>
    </row>
    <row r="262" spans="1:12" x14ac:dyDescent="0.2">
      <c r="A262" s="14">
        <v>43539</v>
      </c>
      <c r="B262">
        <v>3963</v>
      </c>
      <c r="C262">
        <v>3968</v>
      </c>
      <c r="D262">
        <v>605</v>
      </c>
      <c r="E262">
        <v>609</v>
      </c>
      <c r="F262">
        <v>6.5155993431855501</v>
      </c>
      <c r="G262">
        <v>6.4299362483534797</v>
      </c>
      <c r="H262">
        <v>0.17415189303488601</v>
      </c>
      <c r="I262">
        <v>0.49188724474502898</v>
      </c>
      <c r="J262">
        <v>1.31</v>
      </c>
      <c r="K262">
        <v>3968</v>
      </c>
      <c r="L262">
        <v>4020.6119402985073</v>
      </c>
    </row>
    <row r="263" spans="1:12" x14ac:dyDescent="0.2">
      <c r="A263" s="14">
        <v>43538</v>
      </c>
      <c r="B263">
        <v>3921</v>
      </c>
      <c r="C263">
        <v>3920</v>
      </c>
      <c r="D263">
        <v>612</v>
      </c>
      <c r="E263">
        <v>601</v>
      </c>
      <c r="F263">
        <v>6.522462562396</v>
      </c>
      <c r="G263">
        <v>6.4278971999536996</v>
      </c>
      <c r="H263">
        <v>0.17403221142832001</v>
      </c>
      <c r="I263">
        <v>0.54337850255526399</v>
      </c>
      <c r="J263">
        <v>1.45</v>
      </c>
      <c r="K263">
        <v>3920</v>
      </c>
      <c r="L263">
        <v>3967.7960199004974</v>
      </c>
    </row>
    <row r="264" spans="1:12" x14ac:dyDescent="0.2">
      <c r="A264" s="14">
        <v>43537</v>
      </c>
      <c r="B264">
        <v>3872</v>
      </c>
      <c r="C264">
        <v>3895</v>
      </c>
      <c r="D264">
        <v>608</v>
      </c>
      <c r="E264">
        <v>608</v>
      </c>
      <c r="F264">
        <v>6.40625</v>
      </c>
      <c r="G264">
        <v>6.4264729547454804</v>
      </c>
      <c r="H264">
        <v>0.17368923165400799</v>
      </c>
      <c r="I264">
        <v>-0.11643182800051</v>
      </c>
      <c r="J264">
        <v>-0.32</v>
      </c>
      <c r="K264">
        <v>3895</v>
      </c>
      <c r="L264">
        <v>4014.0099502487565</v>
      </c>
    </row>
    <row r="265" spans="1:12" x14ac:dyDescent="0.2">
      <c r="A265" s="14">
        <v>43536</v>
      </c>
      <c r="B265">
        <v>3880</v>
      </c>
      <c r="C265">
        <v>3906</v>
      </c>
      <c r="D265">
        <v>602</v>
      </c>
      <c r="E265">
        <v>613</v>
      </c>
      <c r="F265">
        <v>6.3719412724306599</v>
      </c>
      <c r="G265">
        <v>6.4258380341105497</v>
      </c>
      <c r="H265">
        <v>0.173848958371426</v>
      </c>
      <c r="I265">
        <v>-0.31002061896017102</v>
      </c>
      <c r="J265">
        <v>-0.85</v>
      </c>
      <c r="K265">
        <v>3906</v>
      </c>
      <c r="L265">
        <v>4047.0199004975125</v>
      </c>
    </row>
    <row r="266" spans="1:12" x14ac:dyDescent="0.2">
      <c r="A266" s="14">
        <v>43535</v>
      </c>
      <c r="B266">
        <v>3839</v>
      </c>
      <c r="C266">
        <v>3855</v>
      </c>
      <c r="D266">
        <v>598</v>
      </c>
      <c r="E266">
        <v>599</v>
      </c>
      <c r="F266">
        <v>6.4357262103505803</v>
      </c>
      <c r="G266">
        <v>6.4266073600589797</v>
      </c>
      <c r="H266">
        <v>0.17373638015954199</v>
      </c>
      <c r="I266">
        <v>5.2486705911683799E-2</v>
      </c>
      <c r="J266">
        <v>0.14000000000000001</v>
      </c>
      <c r="K266">
        <v>3855</v>
      </c>
      <c r="L266">
        <v>3954.5920398009948</v>
      </c>
    </row>
    <row r="267" spans="1:12" x14ac:dyDescent="0.2">
      <c r="A267" s="14">
        <v>43532</v>
      </c>
      <c r="B267">
        <v>3851</v>
      </c>
      <c r="C267">
        <v>3830</v>
      </c>
      <c r="D267">
        <v>608</v>
      </c>
      <c r="E267">
        <v>596</v>
      </c>
      <c r="F267">
        <v>6.4261744966442897</v>
      </c>
      <c r="G267">
        <v>6.4286945026511404</v>
      </c>
      <c r="H267">
        <v>0.17477056566655899</v>
      </c>
      <c r="I267">
        <v>-1.44189383219894E-2</v>
      </c>
      <c r="J267">
        <v>-0.04</v>
      </c>
      <c r="K267">
        <v>3830</v>
      </c>
      <c r="L267">
        <v>3934.7860696517414</v>
      </c>
    </row>
    <row r="268" spans="1:12" x14ac:dyDescent="0.2">
      <c r="A268" s="14">
        <v>43531</v>
      </c>
      <c r="B268">
        <v>3883</v>
      </c>
      <c r="C268">
        <v>3891</v>
      </c>
      <c r="D268">
        <v>615</v>
      </c>
      <c r="E268">
        <v>613</v>
      </c>
      <c r="F268">
        <v>6.3474714518760198</v>
      </c>
      <c r="G268">
        <v>6.43083172490139</v>
      </c>
      <c r="H268">
        <v>0.17570426915607101</v>
      </c>
      <c r="I268">
        <v>-0.47443510294750701</v>
      </c>
      <c r="J268">
        <v>-1.31</v>
      </c>
      <c r="K268">
        <v>3891</v>
      </c>
      <c r="L268">
        <v>4047.0199004975125</v>
      </c>
    </row>
    <row r="269" spans="1:12" x14ac:dyDescent="0.2">
      <c r="A269" s="14">
        <v>43530</v>
      </c>
      <c r="B269">
        <v>3969</v>
      </c>
      <c r="C269">
        <v>3961</v>
      </c>
      <c r="D269">
        <v>621</v>
      </c>
      <c r="E269">
        <v>622</v>
      </c>
      <c r="F269">
        <v>6.3681672025723399</v>
      </c>
      <c r="G269">
        <v>6.4337012017529602</v>
      </c>
      <c r="H269">
        <v>0.176076397793173</v>
      </c>
      <c r="I269">
        <v>-0.37219070813565103</v>
      </c>
      <c r="J269">
        <v>-1.03</v>
      </c>
      <c r="K269">
        <v>3961</v>
      </c>
      <c r="L269">
        <v>4106.4378109452737</v>
      </c>
    </row>
    <row r="270" spans="1:12" x14ac:dyDescent="0.2">
      <c r="A270" s="14">
        <v>43529</v>
      </c>
      <c r="B270">
        <v>3947</v>
      </c>
      <c r="C270">
        <v>3978</v>
      </c>
      <c r="D270">
        <v>613</v>
      </c>
      <c r="E270">
        <v>620</v>
      </c>
      <c r="F270">
        <v>6.41612903225806</v>
      </c>
      <c r="G270">
        <v>6.4349065914329504</v>
      </c>
      <c r="H270">
        <v>0.17593302476790501</v>
      </c>
      <c r="I270">
        <v>-0.106731292772677</v>
      </c>
      <c r="J270">
        <v>-0.28999999999999998</v>
      </c>
      <c r="K270">
        <v>3978</v>
      </c>
      <c r="L270">
        <v>4093.2338308457711</v>
      </c>
    </row>
    <row r="271" spans="1:12" x14ac:dyDescent="0.2">
      <c r="A271" s="14">
        <v>43528</v>
      </c>
      <c r="B271">
        <v>4000</v>
      </c>
      <c r="C271">
        <v>3975</v>
      </c>
      <c r="D271">
        <v>627</v>
      </c>
      <c r="E271">
        <v>619</v>
      </c>
      <c r="F271">
        <v>6.4216478190629998</v>
      </c>
      <c r="G271">
        <v>6.43559568645348</v>
      </c>
      <c r="H271">
        <v>0.17595933963002999</v>
      </c>
      <c r="I271">
        <v>-7.9267559311189395E-2</v>
      </c>
      <c r="J271">
        <v>-0.22</v>
      </c>
      <c r="K271">
        <v>3975</v>
      </c>
      <c r="L271">
        <v>4086.6318407960198</v>
      </c>
    </row>
    <row r="272" spans="1:12" x14ac:dyDescent="0.2">
      <c r="A272" s="14">
        <v>43525</v>
      </c>
      <c r="B272">
        <v>3961</v>
      </c>
      <c r="C272">
        <v>3971</v>
      </c>
      <c r="D272">
        <v>618</v>
      </c>
      <c r="E272">
        <v>622</v>
      </c>
      <c r="F272">
        <v>6.3842443729903504</v>
      </c>
      <c r="G272">
        <v>6.4366110996224402</v>
      </c>
      <c r="H272">
        <v>0.17609560538371</v>
      </c>
      <c r="I272">
        <v>-0.29737668079782498</v>
      </c>
      <c r="J272">
        <v>-0.82</v>
      </c>
      <c r="K272">
        <v>3971</v>
      </c>
      <c r="L272">
        <v>4106.4378109452737</v>
      </c>
    </row>
    <row r="273" spans="1:12" x14ac:dyDescent="0.2">
      <c r="A273" s="14">
        <v>43524</v>
      </c>
      <c r="B273">
        <v>3985</v>
      </c>
      <c r="C273">
        <v>3942</v>
      </c>
      <c r="D273">
        <v>615</v>
      </c>
      <c r="E273">
        <v>614</v>
      </c>
      <c r="F273">
        <v>6.4201954397394099</v>
      </c>
      <c r="G273">
        <v>6.4389976452374702</v>
      </c>
      <c r="H273">
        <v>0.176581951143923</v>
      </c>
      <c r="I273">
        <v>-0.10647863712151499</v>
      </c>
      <c r="J273">
        <v>-0.28999999999999998</v>
      </c>
      <c r="K273">
        <v>3942</v>
      </c>
      <c r="L273">
        <v>4053.6218905472638</v>
      </c>
    </row>
    <row r="274" spans="1:12" x14ac:dyDescent="0.2">
      <c r="A274" s="14">
        <v>43523</v>
      </c>
      <c r="B274">
        <v>3987</v>
      </c>
      <c r="C274">
        <v>3965</v>
      </c>
      <c r="D274">
        <v>616</v>
      </c>
      <c r="E274">
        <v>610</v>
      </c>
      <c r="F274">
        <v>6.5</v>
      </c>
      <c r="G274">
        <v>6.4405760482763599</v>
      </c>
      <c r="H274">
        <v>0.17693555580644901</v>
      </c>
      <c r="I274">
        <v>0.33585082123710303</v>
      </c>
      <c r="J274">
        <v>0.91</v>
      </c>
      <c r="K274">
        <v>3965</v>
      </c>
      <c r="L274">
        <v>4027.2139303482586</v>
      </c>
    </row>
    <row r="275" spans="1:12" x14ac:dyDescent="0.2">
      <c r="A275" s="14">
        <v>43522</v>
      </c>
      <c r="B275">
        <v>4000</v>
      </c>
      <c r="C275">
        <v>3974</v>
      </c>
      <c r="D275">
        <v>622</v>
      </c>
      <c r="E275">
        <v>613</v>
      </c>
      <c r="F275">
        <v>6.4828711256117399</v>
      </c>
      <c r="G275">
        <v>6.4413871264168101</v>
      </c>
      <c r="H275">
        <v>0.177345049489847</v>
      </c>
      <c r="I275">
        <v>0.23391687173824699</v>
      </c>
      <c r="J275">
        <v>0.64</v>
      </c>
      <c r="K275">
        <v>3974</v>
      </c>
      <c r="L275">
        <v>4047.0199004975125</v>
      </c>
    </row>
    <row r="276" spans="1:12" x14ac:dyDescent="0.2">
      <c r="A276" s="14">
        <v>43521</v>
      </c>
      <c r="B276">
        <v>4035</v>
      </c>
      <c r="C276">
        <v>3995</v>
      </c>
      <c r="D276">
        <v>618</v>
      </c>
      <c r="E276">
        <v>620</v>
      </c>
      <c r="F276">
        <v>6.4435483870967696</v>
      </c>
      <c r="G276">
        <v>6.4417925025590996</v>
      </c>
      <c r="H276">
        <v>0.17747411144196501</v>
      </c>
      <c r="I276">
        <v>9.8937502681674394E-3</v>
      </c>
      <c r="J276">
        <v>0.03</v>
      </c>
      <c r="K276">
        <v>3995</v>
      </c>
      <c r="L276">
        <v>4093.2338308457711</v>
      </c>
    </row>
    <row r="277" spans="1:12" x14ac:dyDescent="0.2">
      <c r="A277" s="14">
        <v>43518</v>
      </c>
      <c r="B277">
        <v>3999</v>
      </c>
      <c r="C277">
        <v>4002</v>
      </c>
      <c r="D277">
        <v>614</v>
      </c>
      <c r="E277">
        <v>611</v>
      </c>
      <c r="F277">
        <v>6.54991816693944</v>
      </c>
      <c r="G277">
        <v>6.4435884098071501</v>
      </c>
      <c r="H277">
        <v>0.17816295342768901</v>
      </c>
      <c r="I277">
        <v>0.59681182359523499</v>
      </c>
      <c r="J277">
        <v>1.62</v>
      </c>
      <c r="K277">
        <v>4002</v>
      </c>
      <c r="L277">
        <v>4033.8159203980099</v>
      </c>
    </row>
    <row r="278" spans="1:12" x14ac:dyDescent="0.2">
      <c r="A278" s="14">
        <v>43517</v>
      </c>
      <c r="B278">
        <v>4048</v>
      </c>
      <c r="C278">
        <v>4033</v>
      </c>
      <c r="D278">
        <v>624</v>
      </c>
      <c r="E278">
        <v>619</v>
      </c>
      <c r="F278">
        <v>6.5153473344103396</v>
      </c>
      <c r="G278">
        <v>6.4417242210731196</v>
      </c>
      <c r="H278">
        <v>0.17777166612390999</v>
      </c>
      <c r="I278">
        <v>0.41414424999484001</v>
      </c>
      <c r="J278">
        <v>1.1299999999999999</v>
      </c>
      <c r="K278">
        <v>4033</v>
      </c>
      <c r="L278">
        <v>4086.6318407960198</v>
      </c>
    </row>
    <row r="279" spans="1:12" x14ac:dyDescent="0.2">
      <c r="A279" s="14">
        <v>43516</v>
      </c>
      <c r="B279">
        <v>4052</v>
      </c>
      <c r="C279">
        <v>4041</v>
      </c>
      <c r="D279">
        <v>624</v>
      </c>
      <c r="E279">
        <v>623</v>
      </c>
      <c r="F279">
        <v>6.4863563402889204</v>
      </c>
      <c r="G279">
        <v>6.4405353180044704</v>
      </c>
      <c r="H279">
        <v>0.17757337098569201</v>
      </c>
      <c r="I279">
        <v>0.25803994163147598</v>
      </c>
      <c r="J279">
        <v>0.71</v>
      </c>
      <c r="K279">
        <v>4041</v>
      </c>
      <c r="L279">
        <v>4113.039800995025</v>
      </c>
    </row>
    <row r="280" spans="1:12" x14ac:dyDescent="0.2">
      <c r="A280" s="14">
        <v>43515</v>
      </c>
      <c r="B280">
        <v>4020</v>
      </c>
      <c r="C280">
        <v>4048</v>
      </c>
      <c r="D280">
        <v>625</v>
      </c>
      <c r="E280">
        <v>620</v>
      </c>
      <c r="F280">
        <v>6.5290322580645102</v>
      </c>
      <c r="G280">
        <v>6.4406560713877701</v>
      </c>
      <c r="H280">
        <v>0.17760756513236101</v>
      </c>
      <c r="I280">
        <v>0.497592468039738</v>
      </c>
      <c r="J280">
        <v>1.35</v>
      </c>
      <c r="K280">
        <v>4048</v>
      </c>
      <c r="L280">
        <v>4093.2338308457711</v>
      </c>
    </row>
    <row r="281" spans="1:12" x14ac:dyDescent="0.2">
      <c r="A281" s="14">
        <v>43514</v>
      </c>
      <c r="B281">
        <v>4009</v>
      </c>
      <c r="C281">
        <v>4035</v>
      </c>
      <c r="D281">
        <v>619</v>
      </c>
      <c r="E281">
        <v>621</v>
      </c>
      <c r="F281">
        <v>6.4975845410627997</v>
      </c>
      <c r="G281">
        <v>6.4411799476984601</v>
      </c>
      <c r="H281">
        <v>0.177925132025476</v>
      </c>
      <c r="I281">
        <v>0.31701307579334398</v>
      </c>
      <c r="J281">
        <v>0.87</v>
      </c>
      <c r="K281">
        <v>4035</v>
      </c>
      <c r="L281">
        <v>4099.8358208955224</v>
      </c>
    </row>
    <row r="282" spans="1:12" x14ac:dyDescent="0.2">
      <c r="A282" s="14">
        <v>43511</v>
      </c>
      <c r="B282">
        <v>3925</v>
      </c>
      <c r="C282">
        <v>3937</v>
      </c>
      <c r="D282">
        <v>606</v>
      </c>
      <c r="E282">
        <v>607</v>
      </c>
      <c r="F282">
        <v>6.4859967051070804</v>
      </c>
      <c r="G282">
        <v>6.4422926838889802</v>
      </c>
      <c r="H282">
        <v>0.17853432422471599</v>
      </c>
      <c r="I282">
        <v>0.24479338305326201</v>
      </c>
      <c r="J282">
        <v>0.67</v>
      </c>
      <c r="K282">
        <v>3937</v>
      </c>
      <c r="L282">
        <v>4007.4079601990052</v>
      </c>
    </row>
    <row r="283" spans="1:12" x14ac:dyDescent="0.2">
      <c r="A283" s="14">
        <v>43510</v>
      </c>
      <c r="B283">
        <v>3955</v>
      </c>
      <c r="C283">
        <v>3970</v>
      </c>
      <c r="D283">
        <v>607</v>
      </c>
      <c r="E283">
        <v>606</v>
      </c>
      <c r="F283">
        <v>6.5511551155115502</v>
      </c>
      <c r="G283">
        <v>6.4439821680629503</v>
      </c>
      <c r="H283">
        <v>0.17953663089194499</v>
      </c>
      <c r="I283">
        <v>0.59694195505485903</v>
      </c>
      <c r="J283">
        <v>1.64</v>
      </c>
      <c r="K283">
        <v>3970</v>
      </c>
      <c r="L283">
        <v>4000.8059701492539</v>
      </c>
    </row>
    <row r="284" spans="1:12" x14ac:dyDescent="0.2">
      <c r="A284" s="14">
        <v>43509</v>
      </c>
      <c r="B284">
        <v>3970</v>
      </c>
      <c r="C284">
        <v>3981</v>
      </c>
      <c r="D284">
        <v>608</v>
      </c>
      <c r="E284">
        <v>603</v>
      </c>
      <c r="F284">
        <v>6.6019900497512403</v>
      </c>
      <c r="G284">
        <v>6.4432612271641903</v>
      </c>
      <c r="H284">
        <v>0.17921309393457199</v>
      </c>
      <c r="I284">
        <v>0.88569880192457495</v>
      </c>
      <c r="J284">
        <v>2.4</v>
      </c>
      <c r="K284">
        <v>3981</v>
      </c>
      <c r="L284">
        <v>3981</v>
      </c>
    </row>
    <row r="285" spans="1:12" x14ac:dyDescent="0.2">
      <c r="A285" s="14"/>
    </row>
    <row r="286" spans="1:12" x14ac:dyDescent="0.2">
      <c r="A286" s="14"/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19</v>
      </c>
    </row>
    <row r="2" spans="1:1" x14ac:dyDescent="0.2">
      <c r="A2" s="1" t="s">
        <v>20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J28" sqref="J28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74" t="s">
        <v>1148</v>
      </c>
    </row>
    <row r="2" spans="2:23" s="106" customFormat="1" ht="24.75" thickBot="1" x14ac:dyDescent="0.25">
      <c r="C2" s="58" t="s">
        <v>69</v>
      </c>
      <c r="D2" s="68" t="s">
        <v>93</v>
      </c>
      <c r="E2" s="60"/>
      <c r="F2" s="59" t="s">
        <v>40</v>
      </c>
      <c r="G2" s="61" t="s">
        <v>41</v>
      </c>
      <c r="H2" s="62" t="s">
        <v>70</v>
      </c>
      <c r="I2" s="62" t="s">
        <v>71</v>
      </c>
      <c r="J2" s="60" t="s">
        <v>21</v>
      </c>
      <c r="K2" s="60" t="s">
        <v>72</v>
      </c>
      <c r="L2" s="62" t="s">
        <v>73</v>
      </c>
      <c r="M2" s="63" t="s">
        <v>94</v>
      </c>
      <c r="N2" s="60" t="s">
        <v>74</v>
      </c>
      <c r="O2" s="63" t="s">
        <v>88</v>
      </c>
      <c r="P2" s="60" t="s">
        <v>181</v>
      </c>
      <c r="Q2" s="60" t="s">
        <v>75</v>
      </c>
      <c r="R2" s="63" t="s">
        <v>90</v>
      </c>
      <c r="S2" s="66" t="s">
        <v>91</v>
      </c>
      <c r="T2" s="65"/>
      <c r="U2" s="67" t="s">
        <v>187</v>
      </c>
      <c r="V2" s="67" t="s">
        <v>92</v>
      </c>
      <c r="W2" s="64" t="s">
        <v>89</v>
      </c>
    </row>
    <row r="3" spans="2:23" s="106" customFormat="1" x14ac:dyDescent="0.2">
      <c r="B3" s="124" t="s">
        <v>196</v>
      </c>
      <c r="C3" s="305">
        <f>ROW()/2-1</f>
        <v>0.5</v>
      </c>
      <c r="D3" s="307">
        <v>43807</v>
      </c>
      <c r="E3" s="33" t="s">
        <v>184</v>
      </c>
      <c r="F3" s="33">
        <v>3105</v>
      </c>
      <c r="G3" s="55" t="s">
        <v>572</v>
      </c>
      <c r="H3" s="49"/>
      <c r="I3" s="49">
        <v>1000</v>
      </c>
      <c r="J3" s="50">
        <f>H3*I3</f>
        <v>0</v>
      </c>
      <c r="K3" s="52" t="s">
        <v>574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09">
        <f>P3+P4</f>
        <v>0</v>
      </c>
      <c r="S3" s="310" t="e">
        <f>R3/(J3+J4)</f>
        <v>#DIV/0!</v>
      </c>
      <c r="U3" s="312">
        <f>$P$1</f>
        <v>0</v>
      </c>
      <c r="V3" s="303">
        <f>IF(U3&gt;D3,DATEDIF(D3,U3,"d"),0)</f>
        <v>0</v>
      </c>
      <c r="W3" s="304"/>
    </row>
    <row r="4" spans="2:23" s="106" customFormat="1" x14ac:dyDescent="0.2">
      <c r="B4" s="124" t="s">
        <v>497</v>
      </c>
      <c r="C4" s="306"/>
      <c r="D4" s="308">
        <v>43748</v>
      </c>
      <c r="E4" s="29" t="s">
        <v>186</v>
      </c>
      <c r="F4" s="29">
        <v>7762</v>
      </c>
      <c r="G4" s="54" t="s">
        <v>573</v>
      </c>
      <c r="H4" s="46"/>
      <c r="I4" s="46">
        <v>1700</v>
      </c>
      <c r="J4" s="47">
        <f>H4*I4</f>
        <v>0</v>
      </c>
      <c r="K4" s="145" t="s">
        <v>574</v>
      </c>
      <c r="L4" s="41"/>
      <c r="M4" s="31"/>
      <c r="N4" s="146">
        <f>IF(OR(K4="現物",J4=0),0,IF(E4="売",J4*Fee_Refer!$B$12/365*V4, J4*Fee_Refer!$B$11/365*V3))</f>
        <v>0</v>
      </c>
      <c r="O4" s="165">
        <v>0</v>
      </c>
      <c r="P4" s="148">
        <f>IF(L4&gt;0,(L4-H4)*I4-M4-N4-O4,0)</f>
        <v>0</v>
      </c>
      <c r="Q4" s="48" t="e">
        <f>P4/J4</f>
        <v>#DIV/0!</v>
      </c>
      <c r="R4" s="309"/>
      <c r="S4" s="311"/>
      <c r="U4" s="303"/>
      <c r="V4" s="303"/>
      <c r="W4" s="303"/>
    </row>
    <row r="6" spans="2:23" x14ac:dyDescent="0.2">
      <c r="C6" s="14">
        <v>43806</v>
      </c>
      <c r="D6" s="106" t="s">
        <v>575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8632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1648</v>
      </c>
      <c r="C1" s="106" t="s">
        <v>1649</v>
      </c>
      <c r="D1" s="106" t="s">
        <v>1650</v>
      </c>
      <c r="E1" s="106" t="s">
        <v>1651</v>
      </c>
      <c r="F1" s="106" t="s">
        <v>1652</v>
      </c>
      <c r="G1" s="106" t="s">
        <v>1653</v>
      </c>
      <c r="H1" s="106" t="s">
        <v>1654</v>
      </c>
      <c r="I1" s="106" t="s">
        <v>1655</v>
      </c>
      <c r="J1" s="106" t="s">
        <v>1656</v>
      </c>
      <c r="K1" s="106" t="s">
        <v>1657</v>
      </c>
      <c r="L1" s="106" t="s">
        <v>1658</v>
      </c>
      <c r="M1" s="106" t="s">
        <v>1659</v>
      </c>
      <c r="N1" s="106" t="s">
        <v>1660</v>
      </c>
      <c r="O1" s="106" t="s">
        <v>1661</v>
      </c>
      <c r="P1" s="106" t="s">
        <v>32</v>
      </c>
      <c r="Q1" s="106" t="s">
        <v>33</v>
      </c>
      <c r="R1" s="106" t="s">
        <v>34</v>
      </c>
      <c r="S1" s="106" t="s">
        <v>35</v>
      </c>
      <c r="T1" s="106" t="s">
        <v>1662</v>
      </c>
      <c r="U1" s="106" t="s">
        <v>1663</v>
      </c>
      <c r="V1" s="106" t="s">
        <v>1664</v>
      </c>
      <c r="W1" s="106" t="s">
        <v>1665</v>
      </c>
      <c r="X1" s="106" t="s">
        <v>1666</v>
      </c>
      <c r="Y1" s="106" t="s">
        <v>1667</v>
      </c>
      <c r="Z1" s="106" t="s">
        <v>1668</v>
      </c>
      <c r="AA1" s="106" t="s">
        <v>1669</v>
      </c>
      <c r="AB1" s="106" t="s">
        <v>1670</v>
      </c>
      <c r="AC1" s="106" t="s">
        <v>1671</v>
      </c>
      <c r="AD1" s="106" t="s">
        <v>1672</v>
      </c>
      <c r="AE1" s="106" t="s">
        <v>1673</v>
      </c>
      <c r="AF1" s="106" t="s">
        <v>1674</v>
      </c>
      <c r="AG1" s="106" t="s">
        <v>1675</v>
      </c>
      <c r="AH1" s="106" t="s">
        <v>1676</v>
      </c>
      <c r="AI1" t="s">
        <v>1677</v>
      </c>
    </row>
    <row r="2" spans="1:35" x14ac:dyDescent="0.2">
      <c r="A2" s="102">
        <v>690</v>
      </c>
      <c r="B2" s="106">
        <v>1883</v>
      </c>
      <c r="C2" s="106" t="s">
        <v>1885</v>
      </c>
      <c r="D2" s="106" t="s">
        <v>1689</v>
      </c>
      <c r="E2" s="106">
        <v>3700</v>
      </c>
      <c r="F2" s="106">
        <v>3700</v>
      </c>
      <c r="G2" s="106">
        <v>200</v>
      </c>
      <c r="H2" s="106" t="s">
        <v>1679</v>
      </c>
      <c r="I2" s="106">
        <v>1973</v>
      </c>
      <c r="J2" s="106" t="s">
        <v>1687</v>
      </c>
      <c r="K2" s="106" t="s">
        <v>1681</v>
      </c>
      <c r="L2" s="106">
        <v>4185</v>
      </c>
      <c r="M2" s="106">
        <v>4230</v>
      </c>
      <c r="N2" s="106">
        <v>200</v>
      </c>
      <c r="O2" s="106" t="s">
        <v>1682</v>
      </c>
      <c r="P2" s="106">
        <v>0.81334251671914704</v>
      </c>
      <c r="Q2" s="106">
        <v>0.87086015635813896</v>
      </c>
      <c r="R2" s="106">
        <v>0.27458154267665702</v>
      </c>
      <c r="S2" s="15">
        <v>4.4901684773404102E-2</v>
      </c>
      <c r="T2" s="106">
        <v>1.56989378955842</v>
      </c>
      <c r="U2" s="106">
        <v>1.56989378955842</v>
      </c>
      <c r="V2" s="106">
        <v>1.65874011070184</v>
      </c>
      <c r="W2" s="106">
        <v>13.44</v>
      </c>
      <c r="X2" s="106">
        <v>12.53</v>
      </c>
      <c r="Y2" s="106">
        <v>801120</v>
      </c>
      <c r="Z2" s="106">
        <v>47125</v>
      </c>
      <c r="AA2" s="106">
        <v>2.62</v>
      </c>
      <c r="AB2" s="106">
        <v>17</v>
      </c>
      <c r="AC2" s="106">
        <v>14</v>
      </c>
      <c r="AD2" s="106">
        <v>3</v>
      </c>
      <c r="AE2" s="106">
        <v>82.35</v>
      </c>
      <c r="AF2" s="106">
        <v>13</v>
      </c>
      <c r="AG2" s="106">
        <v>9</v>
      </c>
      <c r="AH2" s="106">
        <v>1</v>
      </c>
      <c r="AI2">
        <v>7</v>
      </c>
    </row>
    <row r="3" spans="1:35" x14ac:dyDescent="0.2">
      <c r="A3" s="102">
        <v>86</v>
      </c>
      <c r="B3">
        <v>1719</v>
      </c>
      <c r="C3" s="106" t="s">
        <v>581</v>
      </c>
      <c r="D3" s="106" t="s">
        <v>1689</v>
      </c>
      <c r="E3">
        <v>888</v>
      </c>
      <c r="F3">
        <v>881</v>
      </c>
      <c r="G3">
        <v>1200</v>
      </c>
      <c r="H3" s="106" t="s">
        <v>1679</v>
      </c>
      <c r="I3">
        <v>6807</v>
      </c>
      <c r="J3" s="106" t="s">
        <v>238</v>
      </c>
      <c r="K3" s="106" t="s">
        <v>1684</v>
      </c>
      <c r="L3">
        <v>2029</v>
      </c>
      <c r="M3">
        <v>2035</v>
      </c>
      <c r="N3">
        <v>500</v>
      </c>
      <c r="O3" s="106" t="s">
        <v>1682</v>
      </c>
      <c r="P3">
        <v>0.79285153592903901</v>
      </c>
      <c r="Q3">
        <v>0.94057116164056798</v>
      </c>
      <c r="R3" s="106">
        <v>0.145208676644311</v>
      </c>
      <c r="S3" s="15">
        <v>2.09891664458321E-2</v>
      </c>
      <c r="T3">
        <v>0.107229900696953</v>
      </c>
      <c r="U3">
        <v>0.107229900696953</v>
      </c>
      <c r="V3">
        <v>0.182802608693348</v>
      </c>
      <c r="W3">
        <v>0.44</v>
      </c>
      <c r="X3">
        <v>3.9</v>
      </c>
      <c r="Y3">
        <v>796103</v>
      </c>
      <c r="Z3">
        <v>36186</v>
      </c>
      <c r="AA3">
        <v>1.74</v>
      </c>
      <c r="AB3">
        <v>22</v>
      </c>
      <c r="AC3">
        <v>17</v>
      </c>
      <c r="AD3">
        <v>5</v>
      </c>
      <c r="AE3">
        <v>77.27</v>
      </c>
      <c r="AF3">
        <v>10</v>
      </c>
      <c r="AG3">
        <v>13</v>
      </c>
      <c r="AH3">
        <v>3</v>
      </c>
      <c r="AI3">
        <v>6</v>
      </c>
    </row>
    <row r="4" spans="1:35" x14ac:dyDescent="0.2">
      <c r="A4" s="102">
        <v>1038</v>
      </c>
      <c r="B4">
        <v>3048</v>
      </c>
      <c r="C4" s="106" t="s">
        <v>2023</v>
      </c>
      <c r="D4" s="106" t="s">
        <v>1705</v>
      </c>
      <c r="E4">
        <v>1192</v>
      </c>
      <c r="F4">
        <v>1174</v>
      </c>
      <c r="G4">
        <v>900</v>
      </c>
      <c r="H4" s="106" t="s">
        <v>1679</v>
      </c>
      <c r="I4">
        <v>4917</v>
      </c>
      <c r="J4" s="106" t="s">
        <v>2050</v>
      </c>
      <c r="K4" s="106" t="s">
        <v>1704</v>
      </c>
      <c r="L4">
        <v>2628</v>
      </c>
      <c r="M4">
        <v>2633</v>
      </c>
      <c r="N4">
        <v>400</v>
      </c>
      <c r="O4" s="106" t="s">
        <v>1682</v>
      </c>
      <c r="P4">
        <v>0.60459674711716505</v>
      </c>
      <c r="Q4">
        <v>0.82498164964987797</v>
      </c>
      <c r="R4" s="106">
        <v>0.28068061764927199</v>
      </c>
      <c r="S4" s="15">
        <v>9.44904614128491E-3</v>
      </c>
      <c r="T4">
        <v>1.37977768210652</v>
      </c>
      <c r="U4">
        <v>1.37977768210652</v>
      </c>
      <c r="V4">
        <v>1.8494295400713401</v>
      </c>
      <c r="W4">
        <v>5.36</v>
      </c>
      <c r="X4">
        <v>0.32</v>
      </c>
      <c r="Y4">
        <v>749278</v>
      </c>
      <c r="Z4">
        <v>35680</v>
      </c>
      <c r="AA4">
        <v>1.95</v>
      </c>
      <c r="AB4">
        <v>21</v>
      </c>
      <c r="AC4">
        <v>19</v>
      </c>
      <c r="AD4">
        <v>2</v>
      </c>
      <c r="AE4">
        <v>90.48</v>
      </c>
      <c r="AF4">
        <v>11</v>
      </c>
      <c r="AG4">
        <v>15</v>
      </c>
      <c r="AH4">
        <v>1</v>
      </c>
      <c r="AI4">
        <v>5</v>
      </c>
    </row>
    <row r="5" spans="1:35" x14ac:dyDescent="0.2">
      <c r="A5" s="102">
        <v>554</v>
      </c>
      <c r="B5">
        <v>4045</v>
      </c>
      <c r="C5" s="106" t="s">
        <v>2026</v>
      </c>
      <c r="D5" s="106" t="s">
        <v>1704</v>
      </c>
      <c r="E5">
        <v>1286</v>
      </c>
      <c r="F5">
        <v>1277</v>
      </c>
      <c r="G5">
        <v>800</v>
      </c>
      <c r="H5" s="106" t="s">
        <v>1679</v>
      </c>
      <c r="I5">
        <v>7186</v>
      </c>
      <c r="J5" s="106" t="s">
        <v>579</v>
      </c>
      <c r="K5" s="106" t="s">
        <v>1737</v>
      </c>
      <c r="L5">
        <v>430</v>
      </c>
      <c r="M5">
        <v>434</v>
      </c>
      <c r="N5">
        <v>2400</v>
      </c>
      <c r="O5" s="106" t="s">
        <v>1682</v>
      </c>
      <c r="P5">
        <v>0.66534253418193401</v>
      </c>
      <c r="Q5">
        <v>0.88492014370985606</v>
      </c>
      <c r="R5" s="106">
        <v>0.28056934602775102</v>
      </c>
      <c r="S5" s="15">
        <v>2.8182312658012599E-3</v>
      </c>
      <c r="T5">
        <v>1.20909658277663</v>
      </c>
      <c r="U5">
        <v>1.20909658277663</v>
      </c>
      <c r="V5">
        <v>1.54466713945662</v>
      </c>
      <c r="W5">
        <v>3.1</v>
      </c>
      <c r="X5">
        <v>1.96</v>
      </c>
      <c r="Y5">
        <v>723499</v>
      </c>
      <c r="Z5">
        <v>36175</v>
      </c>
      <c r="AA5">
        <v>1.73</v>
      </c>
      <c r="AB5">
        <v>20</v>
      </c>
      <c r="AC5">
        <v>18</v>
      </c>
      <c r="AD5">
        <v>2</v>
      </c>
      <c r="AE5">
        <v>90</v>
      </c>
      <c r="AF5">
        <v>12</v>
      </c>
      <c r="AG5">
        <v>13</v>
      </c>
      <c r="AH5">
        <v>2</v>
      </c>
      <c r="AI5">
        <v>5</v>
      </c>
    </row>
    <row r="6" spans="1:35" x14ac:dyDescent="0.2">
      <c r="A6" s="102">
        <v>925</v>
      </c>
      <c r="B6">
        <v>2337</v>
      </c>
      <c r="C6" s="106" t="s">
        <v>2170</v>
      </c>
      <c r="D6" s="106" t="s">
        <v>1701</v>
      </c>
      <c r="E6">
        <v>406</v>
      </c>
      <c r="F6">
        <v>408</v>
      </c>
      <c r="G6">
        <v>2500</v>
      </c>
      <c r="H6" s="106" t="s">
        <v>1682</v>
      </c>
      <c r="I6">
        <v>9684</v>
      </c>
      <c r="J6" s="106" t="s">
        <v>1884</v>
      </c>
      <c r="K6" s="106" t="s">
        <v>1681</v>
      </c>
      <c r="L6">
        <v>5040</v>
      </c>
      <c r="M6">
        <v>5030</v>
      </c>
      <c r="N6">
        <v>200</v>
      </c>
      <c r="O6" s="106" t="s">
        <v>1679</v>
      </c>
      <c r="P6">
        <v>0.61956771189400595</v>
      </c>
      <c r="Q6">
        <v>0.84109650514758305</v>
      </c>
      <c r="R6" s="106">
        <v>0.227461683222904</v>
      </c>
      <c r="S6" s="15">
        <v>8.5783821471747804E-2</v>
      </c>
      <c r="T6">
        <v>-0.409767217466175</v>
      </c>
      <c r="U6">
        <v>0.409767217466175</v>
      </c>
      <c r="V6">
        <v>0.35754499110293397</v>
      </c>
      <c r="W6">
        <v>-1.64</v>
      </c>
      <c r="X6">
        <v>1.39</v>
      </c>
      <c r="Y6">
        <v>690536</v>
      </c>
      <c r="Z6">
        <v>31388</v>
      </c>
      <c r="AA6">
        <v>1.63</v>
      </c>
      <c r="AB6">
        <v>22</v>
      </c>
      <c r="AC6">
        <v>15</v>
      </c>
      <c r="AD6">
        <v>7</v>
      </c>
      <c r="AE6">
        <v>68.180000000000007</v>
      </c>
      <c r="AF6">
        <v>9</v>
      </c>
      <c r="AG6">
        <v>14</v>
      </c>
      <c r="AH6">
        <v>4</v>
      </c>
      <c r="AI6">
        <v>4</v>
      </c>
    </row>
    <row r="7" spans="1:35" x14ac:dyDescent="0.2">
      <c r="A7" s="102">
        <v>194</v>
      </c>
      <c r="B7">
        <v>4689</v>
      </c>
      <c r="C7" s="106" t="s">
        <v>1878</v>
      </c>
      <c r="D7" s="106" t="s">
        <v>1681</v>
      </c>
      <c r="E7">
        <v>452</v>
      </c>
      <c r="F7">
        <v>452</v>
      </c>
      <c r="G7">
        <v>2200</v>
      </c>
      <c r="H7" s="106" t="s">
        <v>1679</v>
      </c>
      <c r="I7">
        <v>6755</v>
      </c>
      <c r="J7" s="106" t="s">
        <v>564</v>
      </c>
      <c r="K7" s="106" t="s">
        <v>1684</v>
      </c>
      <c r="L7">
        <v>2499</v>
      </c>
      <c r="M7">
        <v>2493</v>
      </c>
      <c r="N7">
        <v>400</v>
      </c>
      <c r="O7" s="106" t="s">
        <v>1682</v>
      </c>
      <c r="P7">
        <v>0.83825075072390398</v>
      </c>
      <c r="Q7">
        <v>0.92370653232879396</v>
      </c>
      <c r="R7" s="15">
        <v>0.15868121347053099</v>
      </c>
      <c r="S7" s="15">
        <v>6.4416041807078606E-2</v>
      </c>
      <c r="T7">
        <v>8.0252388739164002E-2</v>
      </c>
      <c r="U7">
        <v>8.0252388739164002E-2</v>
      </c>
      <c r="V7">
        <v>6.2467774772918497E-2</v>
      </c>
      <c r="W7">
        <v>0.45</v>
      </c>
      <c r="X7">
        <v>0.28000000000000003</v>
      </c>
      <c r="Y7">
        <v>689196</v>
      </c>
      <c r="Z7">
        <v>40541</v>
      </c>
      <c r="AA7">
        <v>1.98</v>
      </c>
      <c r="AB7">
        <v>17</v>
      </c>
      <c r="AC7">
        <v>13</v>
      </c>
      <c r="AD7">
        <v>4</v>
      </c>
      <c r="AE7">
        <v>76.47</v>
      </c>
      <c r="AF7">
        <v>10</v>
      </c>
      <c r="AG7">
        <v>10</v>
      </c>
      <c r="AH7">
        <v>2</v>
      </c>
      <c r="AI7">
        <v>5</v>
      </c>
    </row>
    <row r="8" spans="1:35" x14ac:dyDescent="0.2">
      <c r="A8" s="102">
        <v>1101</v>
      </c>
      <c r="B8">
        <v>2730</v>
      </c>
      <c r="C8" s="106" t="s">
        <v>641</v>
      </c>
      <c r="D8" s="106" t="s">
        <v>1705</v>
      </c>
      <c r="E8">
        <v>1045</v>
      </c>
      <c r="F8">
        <v>1046</v>
      </c>
      <c r="G8">
        <v>1000</v>
      </c>
      <c r="H8" s="106" t="s">
        <v>1682</v>
      </c>
      <c r="I8">
        <v>4205</v>
      </c>
      <c r="J8" s="106" t="s">
        <v>1849</v>
      </c>
      <c r="K8" s="106" t="s">
        <v>1704</v>
      </c>
      <c r="L8">
        <v>1200</v>
      </c>
      <c r="M8">
        <v>1214</v>
      </c>
      <c r="N8">
        <v>900</v>
      </c>
      <c r="O8" s="106" t="s">
        <v>1679</v>
      </c>
      <c r="P8">
        <v>0.79038222303517403</v>
      </c>
      <c r="Q8">
        <v>0.81446280795832404</v>
      </c>
      <c r="R8" s="15">
        <v>0.21455105328841501</v>
      </c>
      <c r="S8" s="15">
        <v>7.5510018043535604E-2</v>
      </c>
      <c r="T8">
        <v>-0.28062815260949298</v>
      </c>
      <c r="U8">
        <v>0.28062815260949298</v>
      </c>
      <c r="V8">
        <v>0.124575841789882</v>
      </c>
      <c r="W8">
        <v>-1.25</v>
      </c>
      <c r="X8">
        <v>4.2699999999999996</v>
      </c>
      <c r="Y8">
        <v>669421</v>
      </c>
      <c r="Z8">
        <v>33471</v>
      </c>
      <c r="AA8">
        <v>1.62</v>
      </c>
      <c r="AB8">
        <v>20</v>
      </c>
      <c r="AC8">
        <v>13</v>
      </c>
      <c r="AD8">
        <v>7</v>
      </c>
      <c r="AE8">
        <v>65</v>
      </c>
      <c r="AF8">
        <v>10</v>
      </c>
      <c r="AG8">
        <v>11</v>
      </c>
      <c r="AH8">
        <v>5</v>
      </c>
      <c r="AI8">
        <v>4</v>
      </c>
    </row>
    <row r="9" spans="1:35" x14ac:dyDescent="0.2">
      <c r="A9" s="102">
        <v>289</v>
      </c>
      <c r="B9">
        <v>6465</v>
      </c>
      <c r="C9" s="106" t="s">
        <v>465</v>
      </c>
      <c r="D9" s="106" t="s">
        <v>1692</v>
      </c>
      <c r="E9">
        <v>10460</v>
      </c>
      <c r="F9">
        <v>10520</v>
      </c>
      <c r="G9">
        <v>100</v>
      </c>
      <c r="H9" s="106" t="s">
        <v>1682</v>
      </c>
      <c r="I9">
        <v>6967</v>
      </c>
      <c r="J9" s="106" t="s">
        <v>828</v>
      </c>
      <c r="K9" s="106" t="s">
        <v>1684</v>
      </c>
      <c r="L9">
        <v>1388</v>
      </c>
      <c r="M9">
        <v>1379</v>
      </c>
      <c r="N9">
        <v>800</v>
      </c>
      <c r="O9" s="106" t="s">
        <v>1679</v>
      </c>
      <c r="P9">
        <v>0.75017355160504795</v>
      </c>
      <c r="Q9">
        <v>0.91148667437756903</v>
      </c>
      <c r="R9" s="15">
        <v>0.30112597550928999</v>
      </c>
      <c r="S9" s="106">
        <v>7.1302627744651001E-2</v>
      </c>
      <c r="T9">
        <v>-0.84037008086761</v>
      </c>
      <c r="U9">
        <v>0.84037008086761</v>
      </c>
      <c r="V9">
        <v>0.99792725578872798</v>
      </c>
      <c r="W9">
        <v>-6.39</v>
      </c>
      <c r="X9">
        <v>4.87</v>
      </c>
      <c r="Y9">
        <v>667246</v>
      </c>
      <c r="Z9">
        <v>39250</v>
      </c>
      <c r="AA9">
        <v>2.2200000000000002</v>
      </c>
      <c r="AB9">
        <v>17</v>
      </c>
      <c r="AC9">
        <v>12</v>
      </c>
      <c r="AD9">
        <v>5</v>
      </c>
      <c r="AE9">
        <v>70.59</v>
      </c>
      <c r="AF9">
        <v>11</v>
      </c>
      <c r="AG9">
        <v>10</v>
      </c>
      <c r="AH9">
        <v>1</v>
      </c>
      <c r="AI9">
        <v>6</v>
      </c>
    </row>
    <row r="10" spans="1:35" x14ac:dyDescent="0.2">
      <c r="A10" s="102">
        <v>520</v>
      </c>
      <c r="B10">
        <v>7189</v>
      </c>
      <c r="C10" s="106" t="s">
        <v>44</v>
      </c>
      <c r="D10" s="106" t="s">
        <v>1737</v>
      </c>
      <c r="E10">
        <v>691</v>
      </c>
      <c r="F10">
        <v>698</v>
      </c>
      <c r="G10">
        <v>1300</v>
      </c>
      <c r="H10" s="106" t="s">
        <v>1682</v>
      </c>
      <c r="I10">
        <v>7278</v>
      </c>
      <c r="J10" s="106" t="s">
        <v>45</v>
      </c>
      <c r="K10" s="106" t="s">
        <v>1697</v>
      </c>
      <c r="L10">
        <v>2261</v>
      </c>
      <c r="M10">
        <v>2255</v>
      </c>
      <c r="N10">
        <v>400</v>
      </c>
      <c r="O10" s="106" t="s">
        <v>1679</v>
      </c>
      <c r="P10">
        <v>0.90554788666526198</v>
      </c>
      <c r="Q10">
        <v>0.88801915894521399</v>
      </c>
      <c r="R10" s="106">
        <v>0.48088286372899097</v>
      </c>
      <c r="S10">
        <v>6.5795564292234002E-2</v>
      </c>
      <c r="T10">
        <v>-2.1000575097490501</v>
      </c>
      <c r="U10">
        <v>2.1000575097490501</v>
      </c>
      <c r="V10">
        <v>2.2387416738474601</v>
      </c>
      <c r="W10">
        <v>-9.49</v>
      </c>
      <c r="X10">
        <v>0.6</v>
      </c>
      <c r="Y10">
        <v>645784</v>
      </c>
      <c r="Z10">
        <v>30752</v>
      </c>
      <c r="AA10">
        <v>1.57</v>
      </c>
      <c r="AB10">
        <v>21</v>
      </c>
      <c r="AC10">
        <v>13</v>
      </c>
      <c r="AD10">
        <v>8</v>
      </c>
      <c r="AE10">
        <v>61.9</v>
      </c>
      <c r="AF10">
        <v>12</v>
      </c>
      <c r="AG10">
        <v>11</v>
      </c>
      <c r="AH10">
        <v>3</v>
      </c>
      <c r="AI10">
        <v>7</v>
      </c>
    </row>
    <row r="11" spans="1:35" x14ac:dyDescent="0.2">
      <c r="A11" s="102">
        <v>854</v>
      </c>
      <c r="B11">
        <v>1883</v>
      </c>
      <c r="C11" s="106" t="s">
        <v>1885</v>
      </c>
      <c r="D11" s="106" t="s">
        <v>1689</v>
      </c>
      <c r="E11">
        <v>3700</v>
      </c>
      <c r="F11">
        <v>3700</v>
      </c>
      <c r="G11">
        <v>200</v>
      </c>
      <c r="H11" s="106" t="s">
        <v>1679</v>
      </c>
      <c r="I11">
        <v>3387</v>
      </c>
      <c r="J11" s="106" t="s">
        <v>675</v>
      </c>
      <c r="K11" s="106" t="s">
        <v>1705</v>
      </c>
      <c r="L11">
        <v>2366</v>
      </c>
      <c r="M11">
        <v>2363</v>
      </c>
      <c r="N11">
        <v>300</v>
      </c>
      <c r="O11" s="106" t="s">
        <v>1682</v>
      </c>
      <c r="P11">
        <v>0.84478322182424703</v>
      </c>
      <c r="Q11">
        <v>0.85046665059596405</v>
      </c>
      <c r="R11" s="15">
        <v>4.0971703611228101E-2</v>
      </c>
      <c r="S11" s="15">
        <v>3.25596884585816E-2</v>
      </c>
      <c r="T11">
        <v>1.18429736496995</v>
      </c>
      <c r="U11">
        <v>1.18429736496995</v>
      </c>
      <c r="V11">
        <v>1.17880325861958</v>
      </c>
      <c r="W11">
        <v>9.69</v>
      </c>
      <c r="X11">
        <v>4.2</v>
      </c>
      <c r="Y11">
        <v>635476</v>
      </c>
      <c r="Z11">
        <v>33446</v>
      </c>
      <c r="AA11">
        <v>1.71</v>
      </c>
      <c r="AB11">
        <v>19</v>
      </c>
      <c r="AC11">
        <v>12</v>
      </c>
      <c r="AD11">
        <v>7</v>
      </c>
      <c r="AE11">
        <v>63.16</v>
      </c>
      <c r="AF11">
        <v>10</v>
      </c>
      <c r="AG11">
        <v>8</v>
      </c>
      <c r="AH11">
        <v>6</v>
      </c>
      <c r="AI11">
        <v>5</v>
      </c>
    </row>
    <row r="12" spans="1:35" x14ac:dyDescent="0.2">
      <c r="A12" s="102">
        <v>962</v>
      </c>
      <c r="B12">
        <v>7867</v>
      </c>
      <c r="C12" s="106" t="s">
        <v>2176</v>
      </c>
      <c r="D12" s="106" t="s">
        <v>1703</v>
      </c>
      <c r="E12">
        <v>1127</v>
      </c>
      <c r="F12">
        <v>1088</v>
      </c>
      <c r="G12">
        <v>800</v>
      </c>
      <c r="H12" s="106" t="s">
        <v>1682</v>
      </c>
      <c r="I12">
        <v>9928</v>
      </c>
      <c r="J12" s="106" t="s">
        <v>1146</v>
      </c>
      <c r="K12" s="106" t="s">
        <v>1681</v>
      </c>
      <c r="L12">
        <v>2822</v>
      </c>
      <c r="M12">
        <v>2813</v>
      </c>
      <c r="N12">
        <v>300</v>
      </c>
      <c r="O12" s="106" t="s">
        <v>1679</v>
      </c>
      <c r="P12">
        <v>0.69026551198073705</v>
      </c>
      <c r="Q12">
        <v>0.83658050161927999</v>
      </c>
      <c r="R12" s="106">
        <v>0.39631133845633798</v>
      </c>
      <c r="S12" s="106">
        <v>3.3111804676315399E-4</v>
      </c>
      <c r="T12">
        <v>-0.82035305217537902</v>
      </c>
      <c r="U12">
        <v>0.82035305217537902</v>
      </c>
      <c r="V12">
        <v>0.11247980505813</v>
      </c>
      <c r="W12">
        <v>-3.95</v>
      </c>
      <c r="X12">
        <v>3.14</v>
      </c>
      <c r="Y12">
        <v>623523</v>
      </c>
      <c r="Z12">
        <v>38970</v>
      </c>
      <c r="AA12">
        <v>2.0699999999999998</v>
      </c>
      <c r="AB12">
        <v>16</v>
      </c>
      <c r="AC12">
        <v>11</v>
      </c>
      <c r="AD12">
        <v>5</v>
      </c>
      <c r="AE12">
        <v>68.75</v>
      </c>
      <c r="AF12">
        <v>10</v>
      </c>
      <c r="AG12">
        <v>10</v>
      </c>
      <c r="AH12">
        <v>3</v>
      </c>
      <c r="AI12">
        <v>3</v>
      </c>
    </row>
    <row r="13" spans="1:35" x14ac:dyDescent="0.2">
      <c r="A13" s="102">
        <v>539</v>
      </c>
      <c r="B13">
        <v>3865</v>
      </c>
      <c r="C13" s="106" t="s">
        <v>1626</v>
      </c>
      <c r="D13" s="106" t="s">
        <v>1916</v>
      </c>
      <c r="E13">
        <v>513</v>
      </c>
      <c r="F13">
        <v>504</v>
      </c>
      <c r="G13">
        <v>2000</v>
      </c>
      <c r="H13" s="106" t="s">
        <v>1682</v>
      </c>
      <c r="I13">
        <v>5301</v>
      </c>
      <c r="J13" s="106" t="s">
        <v>747</v>
      </c>
      <c r="K13" s="106" t="s">
        <v>1678</v>
      </c>
      <c r="L13">
        <v>999</v>
      </c>
      <c r="M13">
        <v>1012</v>
      </c>
      <c r="N13">
        <v>1000</v>
      </c>
      <c r="O13" s="106" t="s">
        <v>1679</v>
      </c>
      <c r="P13">
        <v>0.85715714641951701</v>
      </c>
      <c r="Q13">
        <v>0.88626133542310304</v>
      </c>
      <c r="R13" s="106">
        <v>0.102213783141819</v>
      </c>
      <c r="S13" s="106">
        <v>1.26283678023086E-3</v>
      </c>
      <c r="T13">
        <v>-1.5305785372377001</v>
      </c>
      <c r="U13">
        <v>1.5305785372377001</v>
      </c>
      <c r="V13">
        <v>0.37915281691779201</v>
      </c>
      <c r="W13">
        <v>-4.0999999999999996</v>
      </c>
      <c r="X13">
        <v>0.4</v>
      </c>
      <c r="Y13">
        <v>603892</v>
      </c>
      <c r="Z13">
        <v>30195</v>
      </c>
      <c r="AA13">
        <v>1.5</v>
      </c>
      <c r="AB13">
        <v>20</v>
      </c>
      <c r="AC13">
        <v>14</v>
      </c>
      <c r="AD13">
        <v>6</v>
      </c>
      <c r="AE13">
        <v>70</v>
      </c>
      <c r="AF13">
        <v>7</v>
      </c>
      <c r="AG13">
        <v>13</v>
      </c>
      <c r="AH13">
        <v>6</v>
      </c>
      <c r="AI13">
        <v>1</v>
      </c>
    </row>
    <row r="14" spans="1:35" x14ac:dyDescent="0.2">
      <c r="A14" s="102">
        <v>736</v>
      </c>
      <c r="B14">
        <v>1719</v>
      </c>
      <c r="C14" s="106" t="s">
        <v>581</v>
      </c>
      <c r="D14" s="106" t="s">
        <v>1689</v>
      </c>
      <c r="E14">
        <v>888</v>
      </c>
      <c r="F14">
        <v>881</v>
      </c>
      <c r="G14">
        <v>1200</v>
      </c>
      <c r="H14" s="106" t="s">
        <v>1679</v>
      </c>
      <c r="I14">
        <v>3086</v>
      </c>
      <c r="J14" s="106" t="s">
        <v>657</v>
      </c>
      <c r="K14" s="106" t="s">
        <v>1705</v>
      </c>
      <c r="L14">
        <v>1379</v>
      </c>
      <c r="M14">
        <v>1357</v>
      </c>
      <c r="N14">
        <v>800</v>
      </c>
      <c r="O14" s="106" t="s">
        <v>1682</v>
      </c>
      <c r="P14">
        <v>0.571890460400302</v>
      </c>
      <c r="Q14">
        <v>0.86418541035267404</v>
      </c>
      <c r="R14" s="106">
        <v>0.37358192190468797</v>
      </c>
      <c r="S14" s="106">
        <v>1.4226912763827501E-2</v>
      </c>
      <c r="T14">
        <v>0.36398258684615498</v>
      </c>
      <c r="U14">
        <v>0.36398258684615498</v>
      </c>
      <c r="V14">
        <v>0.25078521688319899</v>
      </c>
      <c r="W14">
        <v>1.69</v>
      </c>
      <c r="X14">
        <v>2.62</v>
      </c>
      <c r="Y14">
        <v>603429</v>
      </c>
      <c r="Z14">
        <v>31759</v>
      </c>
      <c r="AA14">
        <v>1.53</v>
      </c>
      <c r="AB14">
        <v>19</v>
      </c>
      <c r="AC14">
        <v>15</v>
      </c>
      <c r="AD14">
        <v>4</v>
      </c>
      <c r="AE14">
        <v>78.95</v>
      </c>
      <c r="AF14">
        <v>13</v>
      </c>
      <c r="AG14">
        <v>11</v>
      </c>
      <c r="AH14">
        <v>2</v>
      </c>
      <c r="AI14">
        <v>6</v>
      </c>
    </row>
    <row r="15" spans="1:35" x14ac:dyDescent="0.2">
      <c r="A15" s="102">
        <v>383</v>
      </c>
      <c r="B15">
        <v>1414</v>
      </c>
      <c r="C15" s="106" t="s">
        <v>1880</v>
      </c>
      <c r="D15" s="106" t="s">
        <v>1689</v>
      </c>
      <c r="E15">
        <v>4555</v>
      </c>
      <c r="F15">
        <v>4550</v>
      </c>
      <c r="G15">
        <v>200</v>
      </c>
      <c r="H15" s="106" t="s">
        <v>1679</v>
      </c>
      <c r="I15">
        <v>6479</v>
      </c>
      <c r="J15" s="106" t="s">
        <v>584</v>
      </c>
      <c r="K15" s="106" t="s">
        <v>1684</v>
      </c>
      <c r="L15">
        <v>2200</v>
      </c>
      <c r="M15">
        <v>2200</v>
      </c>
      <c r="N15">
        <v>400</v>
      </c>
      <c r="O15" s="106" t="s">
        <v>1682</v>
      </c>
      <c r="P15">
        <v>0.85338604004139396</v>
      </c>
      <c r="Q15">
        <v>0.90273522086886304</v>
      </c>
      <c r="R15" s="15">
        <v>3.4274661702439903E-2</v>
      </c>
      <c r="S15" s="106">
        <v>6.2256424088856802E-2</v>
      </c>
      <c r="T15">
        <v>1.22909666567577</v>
      </c>
      <c r="U15">
        <v>1.22909666567577</v>
      </c>
      <c r="V15">
        <v>1.1787901498072</v>
      </c>
      <c r="W15">
        <v>2.72</v>
      </c>
      <c r="X15">
        <v>3.3</v>
      </c>
      <c r="Y15">
        <v>595694</v>
      </c>
      <c r="Z15">
        <v>33094</v>
      </c>
      <c r="AA15">
        <v>1.9</v>
      </c>
      <c r="AB15">
        <v>18</v>
      </c>
      <c r="AC15">
        <v>14</v>
      </c>
      <c r="AD15">
        <v>4</v>
      </c>
      <c r="AE15">
        <v>77.78</v>
      </c>
      <c r="AF15">
        <v>12</v>
      </c>
      <c r="AG15">
        <v>11</v>
      </c>
      <c r="AH15">
        <v>1</v>
      </c>
      <c r="AI15">
        <v>6</v>
      </c>
    </row>
    <row r="16" spans="1:35" x14ac:dyDescent="0.2">
      <c r="A16" s="102">
        <v>527</v>
      </c>
      <c r="B16">
        <v>1605</v>
      </c>
      <c r="C16" s="106" t="s">
        <v>1930</v>
      </c>
      <c r="D16" s="106" t="s">
        <v>1912</v>
      </c>
      <c r="E16">
        <v>1039.5</v>
      </c>
      <c r="F16">
        <v>1050.5</v>
      </c>
      <c r="G16">
        <v>1000</v>
      </c>
      <c r="H16" s="106" t="s">
        <v>1682</v>
      </c>
      <c r="I16">
        <v>3105</v>
      </c>
      <c r="J16" s="106" t="s">
        <v>49</v>
      </c>
      <c r="K16" s="106" t="s">
        <v>1684</v>
      </c>
      <c r="L16">
        <v>1018</v>
      </c>
      <c r="M16">
        <v>1029</v>
      </c>
      <c r="N16">
        <v>1000</v>
      </c>
      <c r="O16" s="106" t="s">
        <v>1679</v>
      </c>
      <c r="P16">
        <v>0.76474400967800005</v>
      </c>
      <c r="Q16">
        <v>0.887319591081698</v>
      </c>
      <c r="R16" s="106">
        <v>0.22472349641928499</v>
      </c>
      <c r="S16" s="106">
        <v>1.5227432241065601E-2</v>
      </c>
      <c r="T16">
        <v>-1.6455377026873701</v>
      </c>
      <c r="U16">
        <v>1.6455377026873701</v>
      </c>
      <c r="V16">
        <v>1.31264569875013</v>
      </c>
      <c r="W16">
        <v>-5.29</v>
      </c>
      <c r="X16">
        <v>2.0499999999999998</v>
      </c>
      <c r="Y16">
        <v>594323</v>
      </c>
      <c r="Z16">
        <v>27015</v>
      </c>
      <c r="AA16">
        <v>1.26</v>
      </c>
      <c r="AB16">
        <v>22</v>
      </c>
      <c r="AC16">
        <v>16</v>
      </c>
      <c r="AD16">
        <v>6</v>
      </c>
      <c r="AE16">
        <v>72.73</v>
      </c>
      <c r="AF16">
        <v>10</v>
      </c>
      <c r="AG16">
        <v>12</v>
      </c>
      <c r="AH16">
        <v>3</v>
      </c>
      <c r="AI16">
        <v>7</v>
      </c>
    </row>
    <row r="17" spans="1:35" x14ac:dyDescent="0.2">
      <c r="A17" s="102">
        <v>295</v>
      </c>
      <c r="B17">
        <v>1963</v>
      </c>
      <c r="C17" s="106" t="s">
        <v>1949</v>
      </c>
      <c r="D17" s="106" t="s">
        <v>1689</v>
      </c>
      <c r="E17">
        <v>1517</v>
      </c>
      <c r="F17">
        <v>1590</v>
      </c>
      <c r="G17">
        <v>600</v>
      </c>
      <c r="H17" s="106" t="s">
        <v>1679</v>
      </c>
      <c r="I17">
        <v>6995</v>
      </c>
      <c r="J17" s="106" t="s">
        <v>50</v>
      </c>
      <c r="K17" s="106" t="s">
        <v>1697</v>
      </c>
      <c r="L17">
        <v>1855</v>
      </c>
      <c r="M17">
        <v>1855</v>
      </c>
      <c r="N17">
        <v>500</v>
      </c>
      <c r="O17" s="106" t="s">
        <v>1682</v>
      </c>
      <c r="P17">
        <v>0.79730657638191405</v>
      </c>
      <c r="Q17">
        <v>0.91105977858313303</v>
      </c>
      <c r="R17" s="15">
        <v>0.256973361063975</v>
      </c>
      <c r="S17" s="15">
        <v>4.5029240102475297E-2</v>
      </c>
      <c r="T17">
        <v>2.0533662143260298</v>
      </c>
      <c r="U17">
        <v>2.0533662143260298</v>
      </c>
      <c r="V17">
        <v>0.84055615078642698</v>
      </c>
      <c r="W17">
        <v>7</v>
      </c>
      <c r="X17">
        <v>2.86</v>
      </c>
      <c r="Y17">
        <v>588450</v>
      </c>
      <c r="Z17">
        <v>26748</v>
      </c>
      <c r="AA17">
        <v>1.37</v>
      </c>
      <c r="AB17">
        <v>22</v>
      </c>
      <c r="AC17">
        <v>15</v>
      </c>
      <c r="AD17">
        <v>7</v>
      </c>
      <c r="AE17">
        <v>68.180000000000007</v>
      </c>
      <c r="AF17">
        <v>12</v>
      </c>
      <c r="AG17">
        <v>13</v>
      </c>
      <c r="AH17">
        <v>5</v>
      </c>
      <c r="AI17">
        <v>4</v>
      </c>
    </row>
    <row r="18" spans="1:35" x14ac:dyDescent="0.2">
      <c r="A18" s="102">
        <v>961</v>
      </c>
      <c r="B18">
        <v>8766</v>
      </c>
      <c r="C18" s="106" t="s">
        <v>1873</v>
      </c>
      <c r="D18" s="106" t="s">
        <v>1881</v>
      </c>
      <c r="E18">
        <v>6114</v>
      </c>
      <c r="F18">
        <v>6140</v>
      </c>
      <c r="G18">
        <v>100</v>
      </c>
      <c r="H18" s="106" t="s">
        <v>1679</v>
      </c>
      <c r="I18">
        <v>9468</v>
      </c>
      <c r="J18" s="106" t="s">
        <v>1680</v>
      </c>
      <c r="K18" s="106" t="s">
        <v>1681</v>
      </c>
      <c r="L18">
        <v>1848</v>
      </c>
      <c r="M18">
        <v>1719</v>
      </c>
      <c r="N18">
        <v>400</v>
      </c>
      <c r="O18" s="106" t="s">
        <v>1682</v>
      </c>
      <c r="P18">
        <v>0.55163262113321099</v>
      </c>
      <c r="Q18">
        <v>0.83660943215474004</v>
      </c>
      <c r="R18" s="15">
        <v>0.30743270870367201</v>
      </c>
      <c r="S18" s="15">
        <v>7.4499729676155797E-3</v>
      </c>
      <c r="T18">
        <v>0.64151067699286202</v>
      </c>
      <c r="U18">
        <v>0.64151067699286202</v>
      </c>
      <c r="V18">
        <v>1.1748794654223E-2</v>
      </c>
      <c r="W18">
        <v>5.95</v>
      </c>
      <c r="X18">
        <v>11.99</v>
      </c>
      <c r="Y18">
        <v>587865</v>
      </c>
      <c r="Z18">
        <v>26721</v>
      </c>
      <c r="AA18">
        <v>1.1299999999999999</v>
      </c>
      <c r="AB18">
        <v>22</v>
      </c>
      <c r="AC18">
        <v>13</v>
      </c>
      <c r="AD18">
        <v>9</v>
      </c>
      <c r="AE18">
        <v>59.09</v>
      </c>
      <c r="AF18">
        <v>14</v>
      </c>
      <c r="AG18">
        <v>10</v>
      </c>
      <c r="AH18">
        <v>3</v>
      </c>
      <c r="AI18">
        <v>9</v>
      </c>
    </row>
    <row r="19" spans="1:35" x14ac:dyDescent="0.2">
      <c r="A19" s="102">
        <v>197</v>
      </c>
      <c r="B19">
        <v>2127</v>
      </c>
      <c r="C19" s="106" t="s">
        <v>1882</v>
      </c>
      <c r="D19" s="106" t="s">
        <v>1694</v>
      </c>
      <c r="E19">
        <v>3945</v>
      </c>
      <c r="F19">
        <v>3930</v>
      </c>
      <c r="G19">
        <v>200</v>
      </c>
      <c r="H19" s="106" t="s">
        <v>1682</v>
      </c>
      <c r="I19">
        <v>6920</v>
      </c>
      <c r="J19" s="106" t="s">
        <v>1683</v>
      </c>
      <c r="K19" s="106" t="s">
        <v>1684</v>
      </c>
      <c r="L19">
        <v>6010</v>
      </c>
      <c r="M19">
        <v>6090</v>
      </c>
      <c r="N19">
        <v>100</v>
      </c>
      <c r="O19" s="106" t="s">
        <v>1679</v>
      </c>
      <c r="P19">
        <v>0.68940682186920099</v>
      </c>
      <c r="Q19">
        <v>0.92335156797081797</v>
      </c>
      <c r="R19" s="15">
        <v>4.5526515730653402E-2</v>
      </c>
      <c r="S19">
        <v>6.5349135353326097E-3</v>
      </c>
      <c r="T19">
        <v>-1.3531304212456501</v>
      </c>
      <c r="U19">
        <v>1.3531304212456501</v>
      </c>
      <c r="V19">
        <v>1.3229732576041899</v>
      </c>
      <c r="W19">
        <v>-14.03</v>
      </c>
      <c r="X19">
        <v>29.06</v>
      </c>
      <c r="Y19">
        <v>579703</v>
      </c>
      <c r="Z19">
        <v>32206</v>
      </c>
      <c r="AA19">
        <v>1.84</v>
      </c>
      <c r="AB19">
        <v>18</v>
      </c>
      <c r="AC19">
        <v>14</v>
      </c>
      <c r="AD19">
        <v>4</v>
      </c>
      <c r="AE19">
        <v>77.78</v>
      </c>
      <c r="AF19">
        <v>8</v>
      </c>
      <c r="AG19">
        <v>14</v>
      </c>
      <c r="AH19">
        <v>4</v>
      </c>
      <c r="AI19">
        <v>0</v>
      </c>
    </row>
    <row r="20" spans="1:35" x14ac:dyDescent="0.2">
      <c r="A20" s="102">
        <v>1157</v>
      </c>
      <c r="B20">
        <v>8919</v>
      </c>
      <c r="C20" s="106" t="s">
        <v>2177</v>
      </c>
      <c r="D20" s="106" t="s">
        <v>1701</v>
      </c>
      <c r="E20">
        <v>4350</v>
      </c>
      <c r="F20">
        <v>4320</v>
      </c>
      <c r="G20">
        <v>200</v>
      </c>
      <c r="H20" s="106" t="s">
        <v>1682</v>
      </c>
      <c r="I20">
        <v>9005</v>
      </c>
      <c r="J20" s="106" t="s">
        <v>2275</v>
      </c>
      <c r="K20" s="106" t="s">
        <v>1815</v>
      </c>
      <c r="L20">
        <v>1900</v>
      </c>
      <c r="M20">
        <v>1874</v>
      </c>
      <c r="N20">
        <v>500</v>
      </c>
      <c r="O20" s="106" t="s">
        <v>1679</v>
      </c>
      <c r="P20">
        <v>0.68380357895226895</v>
      </c>
      <c r="Q20">
        <v>0.80387448020154495</v>
      </c>
      <c r="R20">
        <v>0.23082500770037201</v>
      </c>
      <c r="S20">
        <v>6.8155332425339707E-2</v>
      </c>
      <c r="T20">
        <v>-5.33049076123151E-2</v>
      </c>
      <c r="U20">
        <v>5.33049076123151E-2</v>
      </c>
      <c r="V20">
        <v>0.300025264338244</v>
      </c>
      <c r="W20">
        <v>-0.2</v>
      </c>
      <c r="X20">
        <v>8.4499999999999993</v>
      </c>
      <c r="Y20">
        <v>575872</v>
      </c>
      <c r="Z20">
        <v>33875</v>
      </c>
      <c r="AA20">
        <v>1.88</v>
      </c>
      <c r="AB20">
        <v>17</v>
      </c>
      <c r="AC20">
        <v>14</v>
      </c>
      <c r="AD20">
        <v>3</v>
      </c>
      <c r="AE20">
        <v>82.35</v>
      </c>
      <c r="AF20">
        <v>11</v>
      </c>
      <c r="AG20">
        <v>13</v>
      </c>
      <c r="AH20">
        <v>2</v>
      </c>
      <c r="AI20">
        <v>2</v>
      </c>
    </row>
    <row r="21" spans="1:35" x14ac:dyDescent="0.2">
      <c r="A21" s="102">
        <v>288</v>
      </c>
      <c r="B21">
        <v>3387</v>
      </c>
      <c r="C21" s="106" t="s">
        <v>675</v>
      </c>
      <c r="D21" s="106" t="s">
        <v>1705</v>
      </c>
      <c r="E21">
        <v>2366</v>
      </c>
      <c r="F21">
        <v>2363</v>
      </c>
      <c r="G21">
        <v>400</v>
      </c>
      <c r="H21" s="106" t="s">
        <v>1679</v>
      </c>
      <c r="I21">
        <v>4186</v>
      </c>
      <c r="J21" s="106" t="s">
        <v>707</v>
      </c>
      <c r="K21" s="106" t="s">
        <v>1704</v>
      </c>
      <c r="L21">
        <v>4915</v>
      </c>
      <c r="M21">
        <v>4840</v>
      </c>
      <c r="N21">
        <v>200</v>
      </c>
      <c r="O21" s="106" t="s">
        <v>1682</v>
      </c>
      <c r="P21">
        <v>0.83252743148131902</v>
      </c>
      <c r="Q21">
        <v>0.91172592012284703</v>
      </c>
      <c r="R21">
        <v>0.421476022864259</v>
      </c>
      <c r="S21" s="106">
        <v>4.5352040686304301E-2</v>
      </c>
      <c r="T21">
        <v>0.90276928423899805</v>
      </c>
      <c r="U21">
        <v>0.90276928423899805</v>
      </c>
      <c r="V21">
        <v>1.66456671605054</v>
      </c>
      <c r="W21">
        <v>5.8</v>
      </c>
      <c r="X21">
        <v>2.36</v>
      </c>
      <c r="Y21">
        <v>571231</v>
      </c>
      <c r="Z21">
        <v>33602</v>
      </c>
      <c r="AA21">
        <v>2.02</v>
      </c>
      <c r="AB21">
        <v>17</v>
      </c>
      <c r="AC21">
        <v>13</v>
      </c>
      <c r="AD21">
        <v>4</v>
      </c>
      <c r="AE21">
        <v>76.47</v>
      </c>
      <c r="AF21">
        <v>10</v>
      </c>
      <c r="AG21">
        <v>10</v>
      </c>
      <c r="AH21">
        <v>3</v>
      </c>
      <c r="AI21">
        <v>4</v>
      </c>
    </row>
    <row r="22" spans="1:35" x14ac:dyDescent="0.2">
      <c r="A22" s="102">
        <v>406</v>
      </c>
      <c r="B22">
        <v>6460</v>
      </c>
      <c r="C22" s="106" t="s">
        <v>1980</v>
      </c>
      <c r="D22" s="106" t="s">
        <v>1692</v>
      </c>
      <c r="E22">
        <v>1579</v>
      </c>
      <c r="F22">
        <v>1591</v>
      </c>
      <c r="G22">
        <v>500</v>
      </c>
      <c r="H22" s="106" t="s">
        <v>1679</v>
      </c>
      <c r="I22">
        <v>9715</v>
      </c>
      <c r="J22" s="106" t="s">
        <v>2048</v>
      </c>
      <c r="K22" s="106" t="s">
        <v>1694</v>
      </c>
      <c r="L22">
        <v>2808</v>
      </c>
      <c r="M22">
        <v>2784</v>
      </c>
      <c r="N22">
        <v>300</v>
      </c>
      <c r="O22" s="106" t="s">
        <v>1682</v>
      </c>
      <c r="P22">
        <v>0.56893606175995404</v>
      </c>
      <c r="Q22">
        <v>0.90007913373387005</v>
      </c>
      <c r="R22" s="106">
        <v>1.5915242487132299E-2</v>
      </c>
      <c r="S22" s="106">
        <v>3.2550714545666902E-2</v>
      </c>
      <c r="T22">
        <v>1.37751387905484</v>
      </c>
      <c r="U22">
        <v>1.37751387905484</v>
      </c>
      <c r="V22">
        <v>0.53747061136989904</v>
      </c>
      <c r="W22">
        <v>3.71</v>
      </c>
      <c r="X22">
        <v>4.75</v>
      </c>
      <c r="Y22">
        <v>569579</v>
      </c>
      <c r="Z22">
        <v>27123</v>
      </c>
      <c r="AA22">
        <v>1.32</v>
      </c>
      <c r="AB22">
        <v>21</v>
      </c>
      <c r="AC22">
        <v>15</v>
      </c>
      <c r="AD22">
        <v>6</v>
      </c>
      <c r="AE22">
        <v>71.430000000000007</v>
      </c>
      <c r="AF22">
        <v>10</v>
      </c>
      <c r="AG22">
        <v>10</v>
      </c>
      <c r="AH22">
        <v>6</v>
      </c>
      <c r="AI22">
        <v>5</v>
      </c>
    </row>
    <row r="23" spans="1:35" x14ac:dyDescent="0.2">
      <c r="A23" s="102">
        <v>1135</v>
      </c>
      <c r="B23">
        <v>1883</v>
      </c>
      <c r="C23" s="106" t="s">
        <v>1885</v>
      </c>
      <c r="D23" s="106" t="s">
        <v>1689</v>
      </c>
      <c r="E23">
        <v>3700</v>
      </c>
      <c r="F23">
        <v>3700</v>
      </c>
      <c r="G23">
        <v>200</v>
      </c>
      <c r="H23" s="106" t="s">
        <v>1679</v>
      </c>
      <c r="I23">
        <v>6758</v>
      </c>
      <c r="J23" s="106" t="s">
        <v>1696</v>
      </c>
      <c r="K23" s="106" t="s">
        <v>1684</v>
      </c>
      <c r="L23">
        <v>7620</v>
      </c>
      <c r="M23">
        <v>7622</v>
      </c>
      <c r="N23">
        <v>100</v>
      </c>
      <c r="O23" s="106" t="s">
        <v>1682</v>
      </c>
      <c r="P23">
        <v>0.65760802139974806</v>
      </c>
      <c r="Q23">
        <v>0.80790527053115202</v>
      </c>
      <c r="R23" s="106">
        <v>0.45355781802334899</v>
      </c>
      <c r="S23" s="106">
        <v>1.0221538082392101E-2</v>
      </c>
      <c r="T23">
        <v>1.9751350857538299</v>
      </c>
      <c r="U23">
        <v>1.9751350857538299</v>
      </c>
      <c r="V23">
        <v>1.99600648945889</v>
      </c>
      <c r="W23">
        <v>19.93</v>
      </c>
      <c r="X23">
        <v>2.91</v>
      </c>
      <c r="Y23">
        <v>569084</v>
      </c>
      <c r="Z23">
        <v>37939</v>
      </c>
      <c r="AA23">
        <v>2.2599999999999998</v>
      </c>
      <c r="AB23">
        <v>15</v>
      </c>
      <c r="AC23">
        <v>10</v>
      </c>
      <c r="AD23">
        <v>5</v>
      </c>
      <c r="AE23">
        <v>66.67</v>
      </c>
      <c r="AF23">
        <v>13</v>
      </c>
      <c r="AG23">
        <v>8</v>
      </c>
      <c r="AH23">
        <v>3</v>
      </c>
      <c r="AI23">
        <v>4</v>
      </c>
    </row>
    <row r="24" spans="1:35" x14ac:dyDescent="0.2">
      <c r="A24" s="102">
        <v>1092</v>
      </c>
      <c r="B24">
        <v>2327</v>
      </c>
      <c r="C24" s="106" t="s">
        <v>2168</v>
      </c>
      <c r="D24" s="106" t="s">
        <v>1681</v>
      </c>
      <c r="E24">
        <v>3295</v>
      </c>
      <c r="F24">
        <v>3235</v>
      </c>
      <c r="G24">
        <v>200</v>
      </c>
      <c r="H24" s="106" t="s">
        <v>1682</v>
      </c>
      <c r="I24">
        <v>2815</v>
      </c>
      <c r="J24" s="106" t="s">
        <v>2505</v>
      </c>
      <c r="K24" s="106" t="s">
        <v>1707</v>
      </c>
      <c r="L24">
        <v>7580</v>
      </c>
      <c r="M24">
        <v>7500</v>
      </c>
      <c r="N24">
        <v>100</v>
      </c>
      <c r="O24" s="106" t="s">
        <v>1679</v>
      </c>
      <c r="P24">
        <v>0.65295509864094503</v>
      </c>
      <c r="Q24">
        <v>0.81631171038579498</v>
      </c>
      <c r="R24" s="106">
        <v>0.20326490821740401</v>
      </c>
      <c r="S24">
        <v>2.6395522019463599E-2</v>
      </c>
      <c r="T24">
        <v>-1.2059246020612</v>
      </c>
      <c r="U24">
        <v>1.2059246020612</v>
      </c>
      <c r="V24">
        <v>1.00631368914641</v>
      </c>
      <c r="W24">
        <v>-6.34</v>
      </c>
      <c r="X24">
        <v>13.73</v>
      </c>
      <c r="Y24">
        <v>566307</v>
      </c>
      <c r="Z24">
        <v>43562</v>
      </c>
      <c r="AA24">
        <v>2.63</v>
      </c>
      <c r="AB24">
        <v>13</v>
      </c>
      <c r="AC24">
        <v>11</v>
      </c>
      <c r="AD24">
        <v>2</v>
      </c>
      <c r="AE24">
        <v>84.62</v>
      </c>
      <c r="AF24">
        <v>10</v>
      </c>
      <c r="AG24">
        <v>8</v>
      </c>
      <c r="AH24">
        <v>0</v>
      </c>
      <c r="AI24">
        <v>5</v>
      </c>
    </row>
    <row r="25" spans="1:35" x14ac:dyDescent="0.2">
      <c r="A25" s="102">
        <v>184</v>
      </c>
      <c r="B25">
        <v>2730</v>
      </c>
      <c r="C25" s="106" t="s">
        <v>641</v>
      </c>
      <c r="D25" s="106" t="s">
        <v>1705</v>
      </c>
      <c r="E25">
        <v>1045</v>
      </c>
      <c r="F25">
        <v>1046</v>
      </c>
      <c r="G25">
        <v>800</v>
      </c>
      <c r="H25" s="106" t="s">
        <v>1679</v>
      </c>
      <c r="I25">
        <v>6287</v>
      </c>
      <c r="J25" s="106" t="s">
        <v>1796</v>
      </c>
      <c r="K25" s="106" t="s">
        <v>1692</v>
      </c>
      <c r="L25">
        <v>2919</v>
      </c>
      <c r="M25">
        <v>2923</v>
      </c>
      <c r="N25">
        <v>300</v>
      </c>
      <c r="O25" s="106" t="s">
        <v>1682</v>
      </c>
      <c r="P25">
        <v>0.92246638564727301</v>
      </c>
      <c r="Q25">
        <v>0.924699769013963</v>
      </c>
      <c r="R25" s="106">
        <v>1.48478707207827E-2</v>
      </c>
      <c r="S25" s="106">
        <v>2.04893340803145E-2</v>
      </c>
      <c r="T25">
        <v>0.14567394310280901</v>
      </c>
      <c r="U25">
        <v>0.14567394310280901</v>
      </c>
      <c r="V25">
        <v>0.19934271278702001</v>
      </c>
      <c r="W25">
        <v>0.28000000000000003</v>
      </c>
      <c r="X25">
        <v>4.57</v>
      </c>
      <c r="Y25">
        <v>564926</v>
      </c>
      <c r="Z25">
        <v>47077</v>
      </c>
      <c r="AA25">
        <v>2.56</v>
      </c>
      <c r="AB25">
        <v>12</v>
      </c>
      <c r="AC25">
        <v>10</v>
      </c>
      <c r="AD25">
        <v>2</v>
      </c>
      <c r="AE25">
        <v>83.33</v>
      </c>
      <c r="AF25">
        <v>10</v>
      </c>
      <c r="AG25">
        <v>8</v>
      </c>
      <c r="AH25">
        <v>0</v>
      </c>
      <c r="AI25">
        <v>4</v>
      </c>
    </row>
    <row r="26" spans="1:35" x14ac:dyDescent="0.2">
      <c r="A26" s="102">
        <v>428</v>
      </c>
      <c r="B26">
        <v>2127</v>
      </c>
      <c r="C26" s="106" t="s">
        <v>1882</v>
      </c>
      <c r="D26" s="106" t="s">
        <v>1694</v>
      </c>
      <c r="E26">
        <v>3945</v>
      </c>
      <c r="F26">
        <v>3930</v>
      </c>
      <c r="G26">
        <v>200</v>
      </c>
      <c r="H26" s="106" t="s">
        <v>1682</v>
      </c>
      <c r="I26">
        <v>6976</v>
      </c>
      <c r="J26" s="106" t="s">
        <v>830</v>
      </c>
      <c r="K26" s="106" t="s">
        <v>1684</v>
      </c>
      <c r="L26">
        <v>3490</v>
      </c>
      <c r="M26">
        <v>3550</v>
      </c>
      <c r="N26">
        <v>200</v>
      </c>
      <c r="O26" s="106" t="s">
        <v>1679</v>
      </c>
      <c r="P26">
        <v>0.68549106942623805</v>
      </c>
      <c r="Q26">
        <v>0.89764682272942797</v>
      </c>
      <c r="R26" s="106">
        <v>9.8028039419143398E-2</v>
      </c>
      <c r="S26" s="106">
        <v>4.99561993274861E-2</v>
      </c>
      <c r="T26">
        <v>-0.682031580711707</v>
      </c>
      <c r="U26">
        <v>0.682031580711707</v>
      </c>
      <c r="V26">
        <v>0.32746357516661301</v>
      </c>
      <c r="W26">
        <v>-4.3899999999999997</v>
      </c>
      <c r="X26">
        <v>9.67</v>
      </c>
      <c r="Y26">
        <v>563359</v>
      </c>
      <c r="Z26">
        <v>33139</v>
      </c>
      <c r="AA26">
        <v>1.77</v>
      </c>
      <c r="AB26">
        <v>17</v>
      </c>
      <c r="AC26">
        <v>12</v>
      </c>
      <c r="AD26">
        <v>5</v>
      </c>
      <c r="AE26">
        <v>70.59</v>
      </c>
      <c r="AF26">
        <v>8</v>
      </c>
      <c r="AG26">
        <v>11</v>
      </c>
      <c r="AH26">
        <v>5</v>
      </c>
      <c r="AI26">
        <v>1</v>
      </c>
    </row>
    <row r="27" spans="1:35" x14ac:dyDescent="0.2">
      <c r="A27" s="102">
        <v>153</v>
      </c>
      <c r="B27">
        <v>2914</v>
      </c>
      <c r="C27" s="106" t="s">
        <v>1845</v>
      </c>
      <c r="D27" s="106" t="s">
        <v>1707</v>
      </c>
      <c r="E27">
        <v>2284.5</v>
      </c>
      <c r="F27">
        <v>2276.5</v>
      </c>
      <c r="G27">
        <v>400</v>
      </c>
      <c r="H27" s="106" t="s">
        <v>1679</v>
      </c>
      <c r="I27">
        <v>7189</v>
      </c>
      <c r="J27" s="106" t="s">
        <v>44</v>
      </c>
      <c r="K27" s="106" t="s">
        <v>1737</v>
      </c>
      <c r="L27">
        <v>691</v>
      </c>
      <c r="M27">
        <v>698</v>
      </c>
      <c r="N27">
        <v>1300</v>
      </c>
      <c r="O27" s="106" t="s">
        <v>1682</v>
      </c>
      <c r="P27">
        <v>0.93221000607439997</v>
      </c>
      <c r="Q27">
        <v>0.92879970670442802</v>
      </c>
      <c r="R27" s="106">
        <v>0.17756154945390401</v>
      </c>
      <c r="S27" s="15">
        <v>6.4397270112164701E-2</v>
      </c>
      <c r="T27">
        <v>2.2066410057699399</v>
      </c>
      <c r="U27">
        <v>2.2066410057699399</v>
      </c>
      <c r="V27">
        <v>2.5372503576994099</v>
      </c>
      <c r="W27">
        <v>8.65</v>
      </c>
      <c r="X27">
        <v>0.35</v>
      </c>
      <c r="Y27">
        <v>558545</v>
      </c>
      <c r="Z27">
        <v>27927</v>
      </c>
      <c r="AA27">
        <v>1.41</v>
      </c>
      <c r="AB27">
        <v>20</v>
      </c>
      <c r="AC27">
        <v>15</v>
      </c>
      <c r="AD27">
        <v>5</v>
      </c>
      <c r="AE27">
        <v>75</v>
      </c>
      <c r="AF27">
        <v>13</v>
      </c>
      <c r="AG27">
        <v>12</v>
      </c>
      <c r="AH27">
        <v>2</v>
      </c>
      <c r="AI27">
        <v>6</v>
      </c>
    </row>
    <row r="28" spans="1:35" x14ac:dyDescent="0.2">
      <c r="A28" s="102">
        <v>1136</v>
      </c>
      <c r="B28">
        <v>3941</v>
      </c>
      <c r="C28" s="106" t="s">
        <v>2401</v>
      </c>
      <c r="D28" s="106" t="s">
        <v>1916</v>
      </c>
      <c r="E28">
        <v>846</v>
      </c>
      <c r="F28">
        <v>854</v>
      </c>
      <c r="G28">
        <v>1100</v>
      </c>
      <c r="H28" s="106" t="s">
        <v>1682</v>
      </c>
      <c r="I28">
        <v>9401</v>
      </c>
      <c r="J28" s="106" t="s">
        <v>995</v>
      </c>
      <c r="K28" s="106" t="s">
        <v>1681</v>
      </c>
      <c r="L28">
        <v>1967</v>
      </c>
      <c r="M28">
        <v>1946</v>
      </c>
      <c r="N28">
        <v>500</v>
      </c>
      <c r="O28" s="106" t="s">
        <v>1679</v>
      </c>
      <c r="P28">
        <v>0.54028176685827101</v>
      </c>
      <c r="Q28">
        <v>0.80785985862258902</v>
      </c>
      <c r="R28">
        <v>0.21770432697591999</v>
      </c>
      <c r="S28" s="106">
        <v>5.5844300156618801E-2</v>
      </c>
      <c r="T28">
        <v>-0.42401497140693001</v>
      </c>
      <c r="U28">
        <v>0.42401497140693001</v>
      </c>
      <c r="V28">
        <v>0.87785238646091301</v>
      </c>
      <c r="W28">
        <v>-1.69</v>
      </c>
      <c r="X28">
        <v>3.45</v>
      </c>
      <c r="Y28">
        <v>558417</v>
      </c>
      <c r="Z28">
        <v>23267</v>
      </c>
      <c r="AA28">
        <v>1.2</v>
      </c>
      <c r="AB28">
        <v>24</v>
      </c>
      <c r="AC28">
        <v>16</v>
      </c>
      <c r="AD28">
        <v>8</v>
      </c>
      <c r="AE28">
        <v>66.67</v>
      </c>
      <c r="AF28">
        <v>9</v>
      </c>
      <c r="AG28">
        <v>14</v>
      </c>
      <c r="AH28">
        <v>7</v>
      </c>
      <c r="AI28">
        <v>3</v>
      </c>
    </row>
    <row r="29" spans="1:35" x14ac:dyDescent="0.2">
      <c r="A29" s="102">
        <v>212</v>
      </c>
      <c r="B29">
        <v>3116</v>
      </c>
      <c r="C29" s="106" t="s">
        <v>1889</v>
      </c>
      <c r="D29" s="106" t="s">
        <v>1697</v>
      </c>
      <c r="E29">
        <v>1616</v>
      </c>
      <c r="F29">
        <v>1621</v>
      </c>
      <c r="G29">
        <v>500</v>
      </c>
      <c r="H29" s="106" t="s">
        <v>1682</v>
      </c>
      <c r="I29">
        <v>9787</v>
      </c>
      <c r="J29" s="106" t="s">
        <v>2180</v>
      </c>
      <c r="K29" s="106" t="s">
        <v>1694</v>
      </c>
      <c r="L29">
        <v>3790</v>
      </c>
      <c r="M29">
        <v>3745</v>
      </c>
      <c r="N29">
        <v>200</v>
      </c>
      <c r="O29" s="106" t="s">
        <v>1679</v>
      </c>
      <c r="P29">
        <v>0.66672682869372901</v>
      </c>
      <c r="Q29">
        <v>0.92144253234572304</v>
      </c>
      <c r="R29" s="106">
        <v>0.257592063521902</v>
      </c>
      <c r="S29" s="106">
        <v>5.8741506704171401E-3</v>
      </c>
      <c r="T29">
        <v>-0.75766713641532302</v>
      </c>
      <c r="U29">
        <v>0.75766713641532302</v>
      </c>
      <c r="V29">
        <v>0.65304413221584201</v>
      </c>
      <c r="W29">
        <v>-2.2799999999999998</v>
      </c>
      <c r="X29">
        <v>8.2100000000000009</v>
      </c>
      <c r="Y29">
        <v>555092</v>
      </c>
      <c r="Z29">
        <v>29215</v>
      </c>
      <c r="AA29">
        <v>1.79</v>
      </c>
      <c r="AB29">
        <v>19</v>
      </c>
      <c r="AC29">
        <v>15</v>
      </c>
      <c r="AD29">
        <v>4</v>
      </c>
      <c r="AE29">
        <v>78.95</v>
      </c>
      <c r="AF29">
        <v>11</v>
      </c>
      <c r="AG29">
        <v>11</v>
      </c>
      <c r="AH29">
        <v>2</v>
      </c>
      <c r="AI29">
        <v>6</v>
      </c>
    </row>
    <row r="30" spans="1:35" x14ac:dyDescent="0.2">
      <c r="A30" s="102">
        <v>1129</v>
      </c>
      <c r="B30">
        <v>4182</v>
      </c>
      <c r="C30" s="106" t="s">
        <v>47</v>
      </c>
      <c r="D30" s="106" t="s">
        <v>1704</v>
      </c>
      <c r="E30">
        <v>1830</v>
      </c>
      <c r="F30">
        <v>1848</v>
      </c>
      <c r="G30">
        <v>500</v>
      </c>
      <c r="H30" s="106" t="s">
        <v>1682</v>
      </c>
      <c r="I30">
        <v>4523</v>
      </c>
      <c r="J30" s="106" t="s">
        <v>1890</v>
      </c>
      <c r="K30" s="106" t="s">
        <v>1702</v>
      </c>
      <c r="L30">
        <v>9056</v>
      </c>
      <c r="M30">
        <v>8951</v>
      </c>
      <c r="N30">
        <v>100</v>
      </c>
      <c r="O30" s="106" t="s">
        <v>1679</v>
      </c>
      <c r="P30">
        <v>0.76369461980483</v>
      </c>
      <c r="Q30">
        <v>0.80899165083682301</v>
      </c>
      <c r="R30">
        <v>5.3011124609527699E-2</v>
      </c>
      <c r="S30" s="106">
        <v>4.1184550407458297E-2</v>
      </c>
      <c r="T30">
        <v>-7.3062136336042E-2</v>
      </c>
      <c r="U30">
        <v>7.3062136336042E-2</v>
      </c>
      <c r="V30">
        <v>0.47842009219380599</v>
      </c>
      <c r="W30">
        <v>-0.34</v>
      </c>
      <c r="X30">
        <v>3.23</v>
      </c>
      <c r="Y30">
        <v>549414</v>
      </c>
      <c r="Z30">
        <v>34338</v>
      </c>
      <c r="AA30">
        <v>1.72</v>
      </c>
      <c r="AB30">
        <v>16</v>
      </c>
      <c r="AC30">
        <v>11</v>
      </c>
      <c r="AD30">
        <v>5</v>
      </c>
      <c r="AE30">
        <v>68.75</v>
      </c>
      <c r="AF30">
        <v>10</v>
      </c>
      <c r="AG30">
        <v>10</v>
      </c>
      <c r="AH30">
        <v>3</v>
      </c>
      <c r="AI30">
        <v>3</v>
      </c>
    </row>
    <row r="31" spans="1:35" x14ac:dyDescent="0.2">
      <c r="A31" s="102">
        <v>17</v>
      </c>
      <c r="B31">
        <v>4307</v>
      </c>
      <c r="C31" s="106" t="s">
        <v>2028</v>
      </c>
      <c r="D31" s="106" t="s">
        <v>1681</v>
      </c>
      <c r="E31">
        <v>2678</v>
      </c>
      <c r="F31">
        <v>2688</v>
      </c>
      <c r="G31">
        <v>400</v>
      </c>
      <c r="H31" s="106" t="s">
        <v>1682</v>
      </c>
      <c r="I31">
        <v>4552</v>
      </c>
      <c r="J31" s="106" t="s">
        <v>2133</v>
      </c>
      <c r="K31" s="106" t="s">
        <v>1702</v>
      </c>
      <c r="L31">
        <v>10400</v>
      </c>
      <c r="M31">
        <v>10420</v>
      </c>
      <c r="N31">
        <v>100</v>
      </c>
      <c r="O31" s="106" t="s">
        <v>1679</v>
      </c>
      <c r="P31">
        <v>0.67340693934814699</v>
      </c>
      <c r="Q31">
        <v>0.95824526240515995</v>
      </c>
      <c r="R31" s="15">
        <v>3.3375136330283703E-2</v>
      </c>
      <c r="S31" s="15">
        <v>1.40583363627029E-2</v>
      </c>
      <c r="T31">
        <v>-0.52045596829205099</v>
      </c>
      <c r="U31">
        <v>0.52045596829205099</v>
      </c>
      <c r="V31">
        <v>0.41882684580420199</v>
      </c>
      <c r="W31">
        <v>-2.52</v>
      </c>
      <c r="X31">
        <v>3.19</v>
      </c>
      <c r="Y31">
        <v>546114</v>
      </c>
      <c r="Z31">
        <v>39008</v>
      </c>
      <c r="AA31">
        <v>2.4500000000000002</v>
      </c>
      <c r="AB31">
        <v>14</v>
      </c>
      <c r="AC31">
        <v>12</v>
      </c>
      <c r="AD31">
        <v>2</v>
      </c>
      <c r="AE31">
        <v>85.71</v>
      </c>
      <c r="AF31">
        <v>10</v>
      </c>
      <c r="AG31">
        <v>11</v>
      </c>
      <c r="AH31">
        <v>1</v>
      </c>
      <c r="AI31">
        <v>2</v>
      </c>
    </row>
    <row r="32" spans="1:35" x14ac:dyDescent="0.2">
      <c r="A32" s="102">
        <v>1071</v>
      </c>
      <c r="B32">
        <v>3048</v>
      </c>
      <c r="C32" s="106" t="s">
        <v>2023</v>
      </c>
      <c r="D32" s="106" t="s">
        <v>1705</v>
      </c>
      <c r="E32">
        <v>1192</v>
      </c>
      <c r="F32">
        <v>1174</v>
      </c>
      <c r="G32">
        <v>700</v>
      </c>
      <c r="H32" s="106" t="s">
        <v>1679</v>
      </c>
      <c r="I32">
        <v>6923</v>
      </c>
      <c r="J32" s="106" t="s">
        <v>57</v>
      </c>
      <c r="K32" s="106" t="s">
        <v>1684</v>
      </c>
      <c r="L32">
        <v>2905</v>
      </c>
      <c r="M32">
        <v>2924</v>
      </c>
      <c r="N32">
        <v>300</v>
      </c>
      <c r="O32" s="106" t="s">
        <v>1682</v>
      </c>
      <c r="P32">
        <v>0.72459108950003503</v>
      </c>
      <c r="Q32">
        <v>0.81938512619263804</v>
      </c>
      <c r="R32" s="15">
        <v>0.101426893321424</v>
      </c>
      <c r="S32" s="106">
        <v>6.0120911808216E-2</v>
      </c>
      <c r="T32">
        <v>0.112593904693952</v>
      </c>
      <c r="U32">
        <v>0.112593904693952</v>
      </c>
      <c r="V32">
        <v>0.82861881409554605</v>
      </c>
      <c r="W32">
        <v>0.26</v>
      </c>
      <c r="X32">
        <v>6.32</v>
      </c>
      <c r="Y32">
        <v>539299</v>
      </c>
      <c r="Z32">
        <v>24514</v>
      </c>
      <c r="AA32">
        <v>1.34</v>
      </c>
      <c r="AB32">
        <v>22</v>
      </c>
      <c r="AC32">
        <v>16</v>
      </c>
      <c r="AD32">
        <v>6</v>
      </c>
      <c r="AE32">
        <v>72.73</v>
      </c>
      <c r="AF32">
        <v>9</v>
      </c>
      <c r="AG32">
        <v>14</v>
      </c>
      <c r="AH32">
        <v>4</v>
      </c>
      <c r="AI32">
        <v>4</v>
      </c>
    </row>
    <row r="33" spans="1:35" x14ac:dyDescent="0.2">
      <c r="A33" s="102">
        <v>9</v>
      </c>
      <c r="B33">
        <v>1973</v>
      </c>
      <c r="C33" s="106" t="s">
        <v>1687</v>
      </c>
      <c r="D33" s="106" t="s">
        <v>1681</v>
      </c>
      <c r="E33">
        <v>4185</v>
      </c>
      <c r="F33">
        <v>4230</v>
      </c>
      <c r="G33">
        <v>200</v>
      </c>
      <c r="H33" s="106" t="s">
        <v>1679</v>
      </c>
      <c r="I33">
        <v>8572</v>
      </c>
      <c r="J33" s="106" t="s">
        <v>1647</v>
      </c>
      <c r="K33" s="106" t="s">
        <v>1685</v>
      </c>
      <c r="L33">
        <v>532</v>
      </c>
      <c r="M33">
        <v>529</v>
      </c>
      <c r="N33">
        <v>1600</v>
      </c>
      <c r="O33" s="106" t="s">
        <v>1682</v>
      </c>
      <c r="P33">
        <v>0.93496061399746999</v>
      </c>
      <c r="Q33">
        <v>0.96595828406747097</v>
      </c>
      <c r="R33">
        <v>8.6084635040445695E-2</v>
      </c>
      <c r="S33" s="106">
        <v>9.3956129906494195E-3</v>
      </c>
      <c r="T33">
        <v>0.89591368591889498</v>
      </c>
      <c r="U33">
        <v>0.89591368591889498</v>
      </c>
      <c r="V33">
        <v>0.41517190640891399</v>
      </c>
      <c r="W33">
        <v>3.22</v>
      </c>
      <c r="X33">
        <v>0.05</v>
      </c>
      <c r="Y33">
        <v>539111</v>
      </c>
      <c r="Z33">
        <v>23440</v>
      </c>
      <c r="AA33">
        <v>1.18</v>
      </c>
      <c r="AB33">
        <v>23</v>
      </c>
      <c r="AC33">
        <v>19</v>
      </c>
      <c r="AD33">
        <v>4</v>
      </c>
      <c r="AE33">
        <v>82.61</v>
      </c>
      <c r="AF33">
        <v>12</v>
      </c>
      <c r="AG33">
        <v>12</v>
      </c>
      <c r="AH33">
        <v>2</v>
      </c>
      <c r="AI33">
        <v>9</v>
      </c>
    </row>
    <row r="34" spans="1:35" x14ac:dyDescent="0.2">
      <c r="A34" s="102">
        <v>786</v>
      </c>
      <c r="B34">
        <v>4208</v>
      </c>
      <c r="C34" s="106" t="s">
        <v>1893</v>
      </c>
      <c r="D34" s="106" t="s">
        <v>1704</v>
      </c>
      <c r="E34">
        <v>2206</v>
      </c>
      <c r="F34">
        <v>2218</v>
      </c>
      <c r="G34">
        <v>400</v>
      </c>
      <c r="H34" s="106" t="s">
        <v>1682</v>
      </c>
      <c r="I34">
        <v>8086</v>
      </c>
      <c r="J34" s="106" t="s">
        <v>1986</v>
      </c>
      <c r="K34" s="106" t="s">
        <v>1688</v>
      </c>
      <c r="L34">
        <v>1250</v>
      </c>
      <c r="M34">
        <v>1252</v>
      </c>
      <c r="N34">
        <v>700</v>
      </c>
      <c r="O34" s="106" t="s">
        <v>1679</v>
      </c>
      <c r="P34">
        <v>0.72991611769158904</v>
      </c>
      <c r="Q34">
        <v>0.85898978269922399</v>
      </c>
      <c r="R34" s="106">
        <v>0.49805651864542</v>
      </c>
      <c r="S34">
        <v>7.6643923361309398E-3</v>
      </c>
      <c r="T34">
        <v>-0.99567679654750696</v>
      </c>
      <c r="U34">
        <v>0.99567679654750696</v>
      </c>
      <c r="V34">
        <v>1.1762886987233001</v>
      </c>
      <c r="W34">
        <v>-2.5099999999999998</v>
      </c>
      <c r="X34">
        <v>1.22</v>
      </c>
      <c r="Y34">
        <v>538111</v>
      </c>
      <c r="Z34">
        <v>38436</v>
      </c>
      <c r="AA34">
        <v>1.86</v>
      </c>
      <c r="AB34">
        <v>14</v>
      </c>
      <c r="AC34">
        <v>12</v>
      </c>
      <c r="AD34">
        <v>2</v>
      </c>
      <c r="AE34">
        <v>85.71</v>
      </c>
      <c r="AF34">
        <v>10</v>
      </c>
      <c r="AG34">
        <v>10</v>
      </c>
      <c r="AH34">
        <v>2</v>
      </c>
      <c r="AI34">
        <v>2</v>
      </c>
    </row>
    <row r="35" spans="1:35" x14ac:dyDescent="0.2">
      <c r="A35" s="102">
        <v>750</v>
      </c>
      <c r="B35">
        <v>8242</v>
      </c>
      <c r="C35" s="106" t="s">
        <v>919</v>
      </c>
      <c r="D35" s="106" t="s">
        <v>1705</v>
      </c>
      <c r="E35">
        <v>1010</v>
      </c>
      <c r="F35">
        <v>987</v>
      </c>
      <c r="G35">
        <v>1000</v>
      </c>
      <c r="H35" s="106" t="s">
        <v>1682</v>
      </c>
      <c r="I35">
        <v>9716</v>
      </c>
      <c r="J35" s="106" t="s">
        <v>1901</v>
      </c>
      <c r="K35" s="106" t="s">
        <v>1694</v>
      </c>
      <c r="L35">
        <v>1284</v>
      </c>
      <c r="M35">
        <v>1276</v>
      </c>
      <c r="N35">
        <v>800</v>
      </c>
      <c r="O35" s="106" t="s">
        <v>1679</v>
      </c>
      <c r="P35">
        <v>0.83978478363577203</v>
      </c>
      <c r="Q35">
        <v>0.862612022420438</v>
      </c>
      <c r="R35" s="106">
        <v>0.18561560274369801</v>
      </c>
      <c r="S35" s="106">
        <v>6.2604457335212601E-3</v>
      </c>
      <c r="T35">
        <v>-2.0822734361519202</v>
      </c>
      <c r="U35">
        <v>2.0822734361519202</v>
      </c>
      <c r="V35">
        <v>1.9505371628696899</v>
      </c>
      <c r="W35">
        <v>-11.65</v>
      </c>
      <c r="X35">
        <v>3.31</v>
      </c>
      <c r="Y35">
        <v>536771</v>
      </c>
      <c r="Z35">
        <v>33548</v>
      </c>
      <c r="AA35">
        <v>1.64</v>
      </c>
      <c r="AB35">
        <v>16</v>
      </c>
      <c r="AC35">
        <v>12</v>
      </c>
      <c r="AD35">
        <v>4</v>
      </c>
      <c r="AE35">
        <v>75</v>
      </c>
      <c r="AF35">
        <v>12</v>
      </c>
      <c r="AG35">
        <v>11</v>
      </c>
      <c r="AH35">
        <v>4</v>
      </c>
      <c r="AI35">
        <v>1</v>
      </c>
    </row>
    <row r="36" spans="1:35" x14ac:dyDescent="0.2">
      <c r="A36" s="102">
        <v>512</v>
      </c>
      <c r="B36">
        <v>3563</v>
      </c>
      <c r="C36" s="106" t="s">
        <v>1902</v>
      </c>
      <c r="D36" s="106" t="s">
        <v>1705</v>
      </c>
      <c r="E36">
        <v>9240</v>
      </c>
      <c r="F36">
        <v>9150</v>
      </c>
      <c r="G36">
        <v>100</v>
      </c>
      <c r="H36" s="106" t="s">
        <v>1682</v>
      </c>
      <c r="I36">
        <v>6967</v>
      </c>
      <c r="J36" s="106" t="s">
        <v>828</v>
      </c>
      <c r="K36" s="106" t="s">
        <v>1684</v>
      </c>
      <c r="L36">
        <v>1388</v>
      </c>
      <c r="M36">
        <v>1379</v>
      </c>
      <c r="N36">
        <v>700</v>
      </c>
      <c r="O36" s="106" t="s">
        <v>1679</v>
      </c>
      <c r="P36">
        <v>0.80526802811520404</v>
      </c>
      <c r="Q36">
        <v>0.88884310384648701</v>
      </c>
      <c r="R36">
        <v>4.3710188510690397E-2</v>
      </c>
      <c r="S36">
        <v>5.8397219597588299E-2</v>
      </c>
      <c r="T36">
        <v>-1.72487977053488</v>
      </c>
      <c r="U36">
        <v>1.72487977053488</v>
      </c>
      <c r="V36">
        <v>1.7385296235610399</v>
      </c>
      <c r="W36">
        <v>-10.59</v>
      </c>
      <c r="X36">
        <v>5.5</v>
      </c>
      <c r="Y36">
        <v>534823</v>
      </c>
      <c r="Z36">
        <v>22284</v>
      </c>
      <c r="AA36">
        <v>1.66</v>
      </c>
      <c r="AB36">
        <v>24</v>
      </c>
      <c r="AC36">
        <v>17</v>
      </c>
      <c r="AD36">
        <v>7</v>
      </c>
      <c r="AE36">
        <v>70.83</v>
      </c>
      <c r="AF36">
        <v>7</v>
      </c>
      <c r="AG36">
        <v>17</v>
      </c>
      <c r="AH36">
        <v>6</v>
      </c>
      <c r="AI36">
        <v>1</v>
      </c>
    </row>
    <row r="37" spans="1:35" x14ac:dyDescent="0.2">
      <c r="A37" s="102">
        <v>1168</v>
      </c>
      <c r="B37">
        <v>4540</v>
      </c>
      <c r="C37" s="106" t="s">
        <v>2184</v>
      </c>
      <c r="D37" s="106" t="s">
        <v>1702</v>
      </c>
      <c r="E37">
        <v>2952</v>
      </c>
      <c r="F37">
        <v>2959</v>
      </c>
      <c r="G37">
        <v>300</v>
      </c>
      <c r="H37" s="106" t="s">
        <v>1679</v>
      </c>
      <c r="I37">
        <v>9716</v>
      </c>
      <c r="J37" s="106" t="s">
        <v>1901</v>
      </c>
      <c r="K37" s="106" t="s">
        <v>1694</v>
      </c>
      <c r="L37">
        <v>1284</v>
      </c>
      <c r="M37">
        <v>1276</v>
      </c>
      <c r="N37">
        <v>700</v>
      </c>
      <c r="O37" s="106" t="s">
        <v>1682</v>
      </c>
      <c r="P37">
        <v>0.79116133738842398</v>
      </c>
      <c r="Q37">
        <v>0.80137941108779298</v>
      </c>
      <c r="R37">
        <v>6.4980652564880101E-2</v>
      </c>
      <c r="S37" s="106">
        <v>8.7148708904787701E-3</v>
      </c>
      <c r="T37">
        <v>0.517459911878972</v>
      </c>
      <c r="U37">
        <v>0.517459911878972</v>
      </c>
      <c r="V37">
        <v>0.200911533792832</v>
      </c>
      <c r="W37">
        <v>1.67</v>
      </c>
      <c r="X37">
        <v>0.62</v>
      </c>
      <c r="Y37">
        <v>528028</v>
      </c>
      <c r="Z37">
        <v>31060</v>
      </c>
      <c r="AA37">
        <v>1.63</v>
      </c>
      <c r="AB37">
        <v>17</v>
      </c>
      <c r="AC37">
        <v>14</v>
      </c>
      <c r="AD37">
        <v>3</v>
      </c>
      <c r="AE37">
        <v>82.35</v>
      </c>
      <c r="AF37">
        <v>12</v>
      </c>
      <c r="AG37">
        <v>10</v>
      </c>
      <c r="AH37">
        <v>2</v>
      </c>
      <c r="AI37">
        <v>5</v>
      </c>
    </row>
    <row r="38" spans="1:35" x14ac:dyDescent="0.2">
      <c r="A38" s="102">
        <v>0</v>
      </c>
      <c r="B38">
        <v>3635</v>
      </c>
      <c r="C38" s="106" t="s">
        <v>46</v>
      </c>
      <c r="D38" s="106" t="s">
        <v>1681</v>
      </c>
      <c r="E38">
        <v>3170</v>
      </c>
      <c r="F38">
        <v>3190</v>
      </c>
      <c r="G38">
        <v>200</v>
      </c>
      <c r="H38" s="106" t="s">
        <v>1682</v>
      </c>
      <c r="I38">
        <v>6920</v>
      </c>
      <c r="J38" s="106" t="s">
        <v>1683</v>
      </c>
      <c r="K38" s="106" t="s">
        <v>1684</v>
      </c>
      <c r="L38">
        <v>6010</v>
      </c>
      <c r="M38">
        <v>6090</v>
      </c>
      <c r="N38">
        <v>100</v>
      </c>
      <c r="O38" s="106" t="s">
        <v>1679</v>
      </c>
      <c r="P38">
        <v>0.83670238255329399</v>
      </c>
      <c r="Q38">
        <v>0.97939332911287702</v>
      </c>
      <c r="R38" s="15">
        <v>0.383603482678673</v>
      </c>
      <c r="S38" s="106">
        <v>2.7521942192072399E-3</v>
      </c>
      <c r="T38">
        <v>-0.64902047803026697</v>
      </c>
      <c r="U38">
        <v>0.64902047803026697</v>
      </c>
      <c r="V38">
        <v>0.74243357941740595</v>
      </c>
      <c r="W38">
        <v>-5.59</v>
      </c>
      <c r="X38">
        <v>4.76</v>
      </c>
      <c r="Y38">
        <v>519397</v>
      </c>
      <c r="Z38">
        <v>23609</v>
      </c>
      <c r="AA38">
        <v>1.1499999999999999</v>
      </c>
      <c r="AB38">
        <v>22</v>
      </c>
      <c r="AC38">
        <v>14</v>
      </c>
      <c r="AD38">
        <v>8</v>
      </c>
      <c r="AE38">
        <v>63.64</v>
      </c>
      <c r="AF38">
        <v>10</v>
      </c>
      <c r="AG38">
        <v>9</v>
      </c>
      <c r="AH38">
        <v>7</v>
      </c>
      <c r="AI38">
        <v>6</v>
      </c>
    </row>
    <row r="39" spans="1:35" x14ac:dyDescent="0.2">
      <c r="A39" s="102">
        <v>1093</v>
      </c>
      <c r="B39">
        <v>5020</v>
      </c>
      <c r="C39" s="106" t="s">
        <v>2051</v>
      </c>
      <c r="D39" s="106" t="s">
        <v>1964</v>
      </c>
      <c r="E39">
        <v>479</v>
      </c>
      <c r="F39">
        <v>475.8</v>
      </c>
      <c r="G39">
        <v>2200</v>
      </c>
      <c r="H39" s="106" t="s">
        <v>1679</v>
      </c>
      <c r="I39">
        <v>6269</v>
      </c>
      <c r="J39" s="106" t="s">
        <v>2174</v>
      </c>
      <c r="K39" s="106" t="s">
        <v>1692</v>
      </c>
      <c r="L39">
        <v>2054</v>
      </c>
      <c r="M39">
        <v>2070</v>
      </c>
      <c r="N39">
        <v>500</v>
      </c>
      <c r="O39" s="106" t="s">
        <v>1682</v>
      </c>
      <c r="P39">
        <v>0.64620001973900898</v>
      </c>
      <c r="Q39">
        <v>0.81608181471362395</v>
      </c>
      <c r="R39">
        <v>0.33150779904508798</v>
      </c>
      <c r="S39" s="106">
        <v>1.3919887701651701E-2</v>
      </c>
      <c r="T39">
        <v>2.8796409804168399</v>
      </c>
      <c r="U39">
        <v>2.8796409804168399</v>
      </c>
      <c r="V39">
        <v>3.3803130369537802</v>
      </c>
      <c r="W39">
        <v>16.309999999999999</v>
      </c>
      <c r="X39">
        <v>1.1399999999999999</v>
      </c>
      <c r="Y39">
        <v>516131</v>
      </c>
      <c r="Z39">
        <v>25807</v>
      </c>
      <c r="AA39">
        <v>1.31</v>
      </c>
      <c r="AB39">
        <v>20</v>
      </c>
      <c r="AC39">
        <v>13</v>
      </c>
      <c r="AD39">
        <v>7</v>
      </c>
      <c r="AE39">
        <v>65</v>
      </c>
      <c r="AF39">
        <v>10</v>
      </c>
      <c r="AG39">
        <v>13</v>
      </c>
      <c r="AH39">
        <v>5</v>
      </c>
      <c r="AI39">
        <v>2</v>
      </c>
    </row>
    <row r="40" spans="1:35" x14ac:dyDescent="0.2">
      <c r="A40" s="102">
        <v>82</v>
      </c>
      <c r="B40">
        <v>6967</v>
      </c>
      <c r="C40" s="106" t="s">
        <v>828</v>
      </c>
      <c r="D40" s="106" t="s">
        <v>1684</v>
      </c>
      <c r="E40">
        <v>1388</v>
      </c>
      <c r="F40">
        <v>1379</v>
      </c>
      <c r="G40">
        <v>700</v>
      </c>
      <c r="H40" s="106" t="s">
        <v>1679</v>
      </c>
      <c r="I40">
        <v>8572</v>
      </c>
      <c r="J40" s="106" t="s">
        <v>1647</v>
      </c>
      <c r="K40" s="106" t="s">
        <v>1685</v>
      </c>
      <c r="L40">
        <v>532</v>
      </c>
      <c r="M40">
        <v>529</v>
      </c>
      <c r="N40">
        <v>1800</v>
      </c>
      <c r="O40" s="106" t="s">
        <v>1682</v>
      </c>
      <c r="P40">
        <v>0.87844629827535503</v>
      </c>
      <c r="Q40">
        <v>0.941359033097114</v>
      </c>
      <c r="R40">
        <v>4.5459570277882097E-2</v>
      </c>
      <c r="S40" s="106">
        <v>6.7719045740261604E-3</v>
      </c>
      <c r="T40">
        <v>0.73996507835853897</v>
      </c>
      <c r="U40">
        <v>0.73996507835853897</v>
      </c>
      <c r="V40">
        <v>0.67291063022802799</v>
      </c>
      <c r="W40">
        <v>2.97</v>
      </c>
      <c r="X40">
        <v>1.36</v>
      </c>
      <c r="Y40">
        <v>512646</v>
      </c>
      <c r="Z40">
        <v>25632</v>
      </c>
      <c r="AA40">
        <v>1.18</v>
      </c>
      <c r="AB40">
        <v>20</v>
      </c>
      <c r="AC40">
        <v>14</v>
      </c>
      <c r="AD40">
        <v>6</v>
      </c>
      <c r="AE40">
        <v>70</v>
      </c>
      <c r="AF40">
        <v>11</v>
      </c>
      <c r="AG40">
        <v>12</v>
      </c>
      <c r="AH40">
        <v>4</v>
      </c>
      <c r="AI40">
        <v>4</v>
      </c>
    </row>
    <row r="41" spans="1:35" x14ac:dyDescent="0.2">
      <c r="A41" s="102">
        <v>774</v>
      </c>
      <c r="B41">
        <v>3289</v>
      </c>
      <c r="C41" s="106" t="s">
        <v>671</v>
      </c>
      <c r="D41" s="106" t="s">
        <v>1701</v>
      </c>
      <c r="E41">
        <v>782</v>
      </c>
      <c r="F41">
        <v>781</v>
      </c>
      <c r="G41">
        <v>1000</v>
      </c>
      <c r="H41" s="106" t="s">
        <v>1679</v>
      </c>
      <c r="I41">
        <v>4543</v>
      </c>
      <c r="J41" s="106" t="s">
        <v>719</v>
      </c>
      <c r="K41" s="106" t="s">
        <v>1688</v>
      </c>
      <c r="L41">
        <v>3883</v>
      </c>
      <c r="M41">
        <v>3896</v>
      </c>
      <c r="N41">
        <v>200</v>
      </c>
      <c r="O41" s="106" t="s">
        <v>1682</v>
      </c>
      <c r="P41">
        <v>0.62016044210891397</v>
      </c>
      <c r="Q41">
        <v>0.86006270080477598</v>
      </c>
      <c r="R41" s="15">
        <v>0.29378621876387601</v>
      </c>
      <c r="S41">
        <v>7.6604507127845695E-2</v>
      </c>
      <c r="T41">
        <v>0.86051090621889104</v>
      </c>
      <c r="U41">
        <v>0.86051090621889104</v>
      </c>
      <c r="V41">
        <v>0.78682378922762097</v>
      </c>
      <c r="W41">
        <v>2.89</v>
      </c>
      <c r="X41">
        <v>0.23</v>
      </c>
      <c r="Y41">
        <v>512020</v>
      </c>
      <c r="Z41">
        <v>26948</v>
      </c>
      <c r="AA41">
        <v>1.43</v>
      </c>
      <c r="AB41">
        <v>19</v>
      </c>
      <c r="AC41">
        <v>16</v>
      </c>
      <c r="AD41">
        <v>3</v>
      </c>
      <c r="AE41">
        <v>84.21</v>
      </c>
      <c r="AF41">
        <v>14</v>
      </c>
      <c r="AG41">
        <v>11</v>
      </c>
      <c r="AH41">
        <v>2</v>
      </c>
      <c r="AI41">
        <v>6</v>
      </c>
    </row>
    <row r="42" spans="1:35" x14ac:dyDescent="0.2">
      <c r="A42" s="102">
        <v>1003</v>
      </c>
      <c r="B42">
        <v>4768</v>
      </c>
      <c r="C42" s="106" t="s">
        <v>2094</v>
      </c>
      <c r="D42" s="106" t="s">
        <v>1681</v>
      </c>
      <c r="E42">
        <v>5160</v>
      </c>
      <c r="F42">
        <v>5060</v>
      </c>
      <c r="G42">
        <v>200</v>
      </c>
      <c r="H42" s="106" t="s">
        <v>1679</v>
      </c>
      <c r="I42">
        <v>8060</v>
      </c>
      <c r="J42" s="106" t="s">
        <v>1144</v>
      </c>
      <c r="K42" s="106" t="s">
        <v>1686</v>
      </c>
      <c r="L42">
        <v>2852</v>
      </c>
      <c r="M42">
        <v>2819</v>
      </c>
      <c r="N42">
        <v>400</v>
      </c>
      <c r="O42" s="106" t="s">
        <v>1682</v>
      </c>
      <c r="P42">
        <v>0.75847493308723601</v>
      </c>
      <c r="Q42">
        <v>0.83074786233404596</v>
      </c>
      <c r="R42" s="106">
        <v>0.16013293950896501</v>
      </c>
      <c r="S42" s="15">
        <v>7.8350289078513901E-5</v>
      </c>
      <c r="T42">
        <v>0.28945978799908101</v>
      </c>
      <c r="U42">
        <v>0.28945978799908101</v>
      </c>
      <c r="V42">
        <v>1.3792776500183399</v>
      </c>
      <c r="W42">
        <v>0.89</v>
      </c>
      <c r="X42">
        <v>11.42</v>
      </c>
      <c r="Y42">
        <v>512010</v>
      </c>
      <c r="Z42">
        <v>30118</v>
      </c>
      <c r="AA42">
        <v>1.67</v>
      </c>
      <c r="AB42">
        <v>17</v>
      </c>
      <c r="AC42">
        <v>13</v>
      </c>
      <c r="AD42">
        <v>4</v>
      </c>
      <c r="AE42">
        <v>76.47</v>
      </c>
      <c r="AF42">
        <v>11</v>
      </c>
      <c r="AG42">
        <v>11</v>
      </c>
      <c r="AH42">
        <v>2</v>
      </c>
      <c r="AI42">
        <v>4</v>
      </c>
    </row>
    <row r="43" spans="1:35" x14ac:dyDescent="0.2">
      <c r="A43" s="102">
        <v>796</v>
      </c>
      <c r="B43">
        <v>3099</v>
      </c>
      <c r="C43" s="106" t="s">
        <v>36</v>
      </c>
      <c r="D43" s="106" t="s">
        <v>1705</v>
      </c>
      <c r="E43">
        <v>853</v>
      </c>
      <c r="F43">
        <v>838</v>
      </c>
      <c r="G43">
        <v>1200</v>
      </c>
      <c r="H43" s="106" t="s">
        <v>1682</v>
      </c>
      <c r="I43">
        <v>4183</v>
      </c>
      <c r="J43" s="106" t="s">
        <v>1895</v>
      </c>
      <c r="K43" s="106" t="s">
        <v>1704</v>
      </c>
      <c r="L43">
        <v>2569</v>
      </c>
      <c r="M43">
        <v>2581</v>
      </c>
      <c r="N43">
        <v>400</v>
      </c>
      <c r="O43" s="106" t="s">
        <v>1679</v>
      </c>
      <c r="P43">
        <v>0.69939945604832798</v>
      </c>
      <c r="Q43">
        <v>0.857158253489818</v>
      </c>
      <c r="R43">
        <v>0.349424473128636</v>
      </c>
      <c r="S43">
        <v>1.27185442743656E-2</v>
      </c>
      <c r="T43">
        <v>-2.0285387590877999</v>
      </c>
      <c r="U43">
        <v>2.0285387590877999</v>
      </c>
      <c r="V43">
        <v>1.7195818849578499</v>
      </c>
      <c r="W43">
        <v>-11.55</v>
      </c>
      <c r="X43">
        <v>2.6</v>
      </c>
      <c r="Y43">
        <v>507283</v>
      </c>
      <c r="Z43">
        <v>26699</v>
      </c>
      <c r="AA43">
        <v>1.3</v>
      </c>
      <c r="AB43">
        <v>19</v>
      </c>
      <c r="AC43">
        <v>14</v>
      </c>
      <c r="AD43">
        <v>5</v>
      </c>
      <c r="AE43">
        <v>73.680000000000007</v>
      </c>
      <c r="AF43">
        <v>13</v>
      </c>
      <c r="AG43">
        <v>10</v>
      </c>
      <c r="AH43">
        <v>3</v>
      </c>
      <c r="AI43">
        <v>6</v>
      </c>
    </row>
    <row r="44" spans="1:35" x14ac:dyDescent="0.2">
      <c r="A44" s="102">
        <v>852</v>
      </c>
      <c r="B44">
        <v>8002</v>
      </c>
      <c r="C44" s="106" t="s">
        <v>29</v>
      </c>
      <c r="D44" s="106" t="s">
        <v>1686</v>
      </c>
      <c r="E44">
        <v>787.3</v>
      </c>
      <c r="F44">
        <v>790.8</v>
      </c>
      <c r="G44">
        <v>1300</v>
      </c>
      <c r="H44" s="106" t="s">
        <v>1679</v>
      </c>
      <c r="I44">
        <v>9069</v>
      </c>
      <c r="J44" s="106" t="s">
        <v>1805</v>
      </c>
      <c r="K44" s="106" t="s">
        <v>1815</v>
      </c>
      <c r="L44">
        <v>886</v>
      </c>
      <c r="M44">
        <v>887</v>
      </c>
      <c r="N44">
        <v>1200</v>
      </c>
      <c r="O44" s="106" t="s">
        <v>1682</v>
      </c>
      <c r="P44">
        <v>0.60857298066171495</v>
      </c>
      <c r="Q44">
        <v>0.85073743240143695</v>
      </c>
      <c r="R44" s="106">
        <v>0.11915981616903</v>
      </c>
      <c r="S44" s="15">
        <v>2.5444641803538701E-2</v>
      </c>
      <c r="T44">
        <v>0.34999599027050499</v>
      </c>
      <c r="U44">
        <v>0.34999599027050499</v>
      </c>
      <c r="V44">
        <v>0.42550888107752999</v>
      </c>
      <c r="W44">
        <v>0.56999999999999995</v>
      </c>
      <c r="X44">
        <v>3.42</v>
      </c>
      <c r="Y44">
        <v>497667</v>
      </c>
      <c r="Z44">
        <v>26193</v>
      </c>
      <c r="AA44">
        <v>1.25</v>
      </c>
      <c r="AB44">
        <v>19</v>
      </c>
      <c r="AC44">
        <v>14</v>
      </c>
      <c r="AD44">
        <v>5</v>
      </c>
      <c r="AE44">
        <v>73.680000000000007</v>
      </c>
      <c r="AF44">
        <v>13</v>
      </c>
      <c r="AG44">
        <v>9</v>
      </c>
      <c r="AH44">
        <v>3</v>
      </c>
      <c r="AI44">
        <v>7</v>
      </c>
    </row>
    <row r="45" spans="1:35" x14ac:dyDescent="0.2">
      <c r="A45" s="102">
        <v>478</v>
      </c>
      <c r="B45">
        <v>4205</v>
      </c>
      <c r="C45" s="106" t="s">
        <v>1849</v>
      </c>
      <c r="D45" s="106" t="s">
        <v>1704</v>
      </c>
      <c r="E45">
        <v>1200</v>
      </c>
      <c r="F45">
        <v>1214</v>
      </c>
      <c r="G45">
        <v>800</v>
      </c>
      <c r="H45" s="106" t="s">
        <v>1682</v>
      </c>
      <c r="I45">
        <v>6457</v>
      </c>
      <c r="J45" s="106" t="s">
        <v>2035</v>
      </c>
      <c r="K45" s="106" t="s">
        <v>1692</v>
      </c>
      <c r="L45">
        <v>3190</v>
      </c>
      <c r="M45">
        <v>3160</v>
      </c>
      <c r="N45">
        <v>300</v>
      </c>
      <c r="O45" s="106" t="s">
        <v>1679</v>
      </c>
      <c r="P45">
        <v>0.80056061071543405</v>
      </c>
      <c r="Q45">
        <v>0.89203432780370695</v>
      </c>
      <c r="R45" s="106">
        <v>0.24317719820181</v>
      </c>
      <c r="S45" s="106">
        <v>4.0898060782843602E-2</v>
      </c>
      <c r="T45">
        <v>-1.46301168183837</v>
      </c>
      <c r="U45">
        <v>1.46301168183837</v>
      </c>
      <c r="V45">
        <v>1.87363558921982</v>
      </c>
      <c r="W45">
        <v>-6.23</v>
      </c>
      <c r="X45">
        <v>2.4500000000000002</v>
      </c>
      <c r="Y45">
        <v>495053</v>
      </c>
      <c r="Z45">
        <v>23574</v>
      </c>
      <c r="AA45">
        <v>1.43</v>
      </c>
      <c r="AB45">
        <v>21</v>
      </c>
      <c r="AC45">
        <v>15</v>
      </c>
      <c r="AD45">
        <v>6</v>
      </c>
      <c r="AE45">
        <v>71.430000000000007</v>
      </c>
      <c r="AF45">
        <v>11</v>
      </c>
      <c r="AG45">
        <v>13</v>
      </c>
      <c r="AH45">
        <v>2</v>
      </c>
      <c r="AI45">
        <v>6</v>
      </c>
    </row>
    <row r="46" spans="1:35" x14ac:dyDescent="0.2">
      <c r="A46" s="102">
        <v>553</v>
      </c>
      <c r="B46">
        <v>1963</v>
      </c>
      <c r="C46" s="106" t="s">
        <v>1949</v>
      </c>
      <c r="D46" s="106" t="s">
        <v>1689</v>
      </c>
      <c r="E46">
        <v>1517</v>
      </c>
      <c r="F46">
        <v>1590</v>
      </c>
      <c r="G46">
        <v>600</v>
      </c>
      <c r="H46" s="106" t="s">
        <v>1682</v>
      </c>
      <c r="I46">
        <v>6674</v>
      </c>
      <c r="J46" s="106" t="s">
        <v>233</v>
      </c>
      <c r="K46" s="106" t="s">
        <v>1684</v>
      </c>
      <c r="L46">
        <v>2201</v>
      </c>
      <c r="M46">
        <v>2201</v>
      </c>
      <c r="N46">
        <v>400</v>
      </c>
      <c r="O46" s="106" t="s">
        <v>1679</v>
      </c>
      <c r="P46">
        <v>0.83427393697006902</v>
      </c>
      <c r="Q46">
        <v>0.88495308048848897</v>
      </c>
      <c r="R46">
        <v>0.234908512833329</v>
      </c>
      <c r="S46" s="15">
        <v>2.38158518959674E-2</v>
      </c>
      <c r="T46">
        <v>-0.27649496641698401</v>
      </c>
      <c r="U46">
        <v>0.27649496641698401</v>
      </c>
      <c r="V46">
        <v>1.3183109696695099</v>
      </c>
      <c r="W46">
        <v>-1.29</v>
      </c>
      <c r="X46">
        <v>8.36</v>
      </c>
      <c r="Y46">
        <v>494318</v>
      </c>
      <c r="Z46">
        <v>21492</v>
      </c>
      <c r="AA46">
        <v>1.06</v>
      </c>
      <c r="AB46">
        <v>23</v>
      </c>
      <c r="AC46">
        <v>15</v>
      </c>
      <c r="AD46">
        <v>8</v>
      </c>
      <c r="AE46">
        <v>65.22</v>
      </c>
      <c r="AF46">
        <v>11</v>
      </c>
      <c r="AG46">
        <v>12</v>
      </c>
      <c r="AH46">
        <v>6</v>
      </c>
      <c r="AI46">
        <v>5</v>
      </c>
    </row>
    <row r="47" spans="1:35" x14ac:dyDescent="0.2">
      <c r="A47" s="102">
        <v>803</v>
      </c>
      <c r="B47">
        <v>4681</v>
      </c>
      <c r="C47" s="106" t="s">
        <v>1141</v>
      </c>
      <c r="D47" s="106" t="s">
        <v>1694</v>
      </c>
      <c r="E47">
        <v>1676</v>
      </c>
      <c r="F47">
        <v>1678</v>
      </c>
      <c r="G47">
        <v>600</v>
      </c>
      <c r="H47" s="106" t="s">
        <v>1682</v>
      </c>
      <c r="I47">
        <v>6457</v>
      </c>
      <c r="J47" s="106" t="s">
        <v>2035</v>
      </c>
      <c r="K47" s="106" t="s">
        <v>1692</v>
      </c>
      <c r="L47">
        <v>3190</v>
      </c>
      <c r="M47">
        <v>3160</v>
      </c>
      <c r="N47">
        <v>300</v>
      </c>
      <c r="O47" s="106" t="s">
        <v>1679</v>
      </c>
      <c r="P47">
        <v>0.72003822711391596</v>
      </c>
      <c r="Q47">
        <v>0.85671412352327303</v>
      </c>
      <c r="R47" s="106">
        <v>0.24873339985530299</v>
      </c>
      <c r="S47" s="106">
        <v>1.7225595078548199E-2</v>
      </c>
      <c r="T47">
        <v>-1.3709016502598701</v>
      </c>
      <c r="U47">
        <v>1.3709016502598701</v>
      </c>
      <c r="V47">
        <v>1.8770852037077601</v>
      </c>
      <c r="W47">
        <v>-3.4</v>
      </c>
      <c r="X47">
        <v>6.2</v>
      </c>
      <c r="Y47">
        <v>493719</v>
      </c>
      <c r="Z47">
        <v>35266</v>
      </c>
      <c r="AA47">
        <v>1.94</v>
      </c>
      <c r="AB47">
        <v>14</v>
      </c>
      <c r="AC47">
        <v>11</v>
      </c>
      <c r="AD47">
        <v>3</v>
      </c>
      <c r="AE47">
        <v>78.569999999999993</v>
      </c>
      <c r="AF47">
        <v>11</v>
      </c>
      <c r="AG47">
        <v>9</v>
      </c>
      <c r="AH47">
        <v>1</v>
      </c>
      <c r="AI47">
        <v>4</v>
      </c>
    </row>
    <row r="48" spans="1:35" x14ac:dyDescent="0.2">
      <c r="A48" s="102">
        <v>487</v>
      </c>
      <c r="B48">
        <v>7259</v>
      </c>
      <c r="C48" s="106" t="s">
        <v>27</v>
      </c>
      <c r="D48" s="106" t="s">
        <v>1697</v>
      </c>
      <c r="E48">
        <v>3675</v>
      </c>
      <c r="F48">
        <v>3705</v>
      </c>
      <c r="G48">
        <v>200</v>
      </c>
      <c r="H48" s="106" t="s">
        <v>1679</v>
      </c>
      <c r="I48">
        <v>7762</v>
      </c>
      <c r="J48" s="106" t="s">
        <v>1907</v>
      </c>
      <c r="K48" s="106" t="s">
        <v>1688</v>
      </c>
      <c r="L48">
        <v>490</v>
      </c>
      <c r="M48">
        <v>493</v>
      </c>
      <c r="N48">
        <v>1500</v>
      </c>
      <c r="O48" s="106" t="s">
        <v>1682</v>
      </c>
      <c r="P48">
        <v>0.91875400391457995</v>
      </c>
      <c r="Q48">
        <v>0.89130311759307901</v>
      </c>
      <c r="R48">
        <v>2.0415818441635002E-3</v>
      </c>
      <c r="S48" s="15">
        <v>6.1805626861709803E-2</v>
      </c>
      <c r="T48">
        <v>2.8360056364387201</v>
      </c>
      <c r="U48">
        <v>2.8360056364387201</v>
      </c>
      <c r="V48">
        <v>3.13977377397338</v>
      </c>
      <c r="W48">
        <v>7.98</v>
      </c>
      <c r="X48">
        <v>0.2</v>
      </c>
      <c r="Y48">
        <v>492933</v>
      </c>
      <c r="Z48">
        <v>28996</v>
      </c>
      <c r="AA48">
        <v>1.91</v>
      </c>
      <c r="AB48">
        <v>17</v>
      </c>
      <c r="AC48">
        <v>16</v>
      </c>
      <c r="AD48">
        <v>1</v>
      </c>
      <c r="AE48">
        <v>94.12</v>
      </c>
      <c r="AF48">
        <v>13</v>
      </c>
      <c r="AG48">
        <v>11</v>
      </c>
      <c r="AH48">
        <v>0</v>
      </c>
      <c r="AI48">
        <v>6</v>
      </c>
    </row>
    <row r="49" spans="1:35" x14ac:dyDescent="0.2">
      <c r="A49" s="102">
        <v>1088</v>
      </c>
      <c r="B49">
        <v>6301</v>
      </c>
      <c r="C49" s="106" t="s">
        <v>55</v>
      </c>
      <c r="D49" s="106" t="s">
        <v>1692</v>
      </c>
      <c r="E49">
        <v>2320</v>
      </c>
      <c r="F49">
        <v>2336.5</v>
      </c>
      <c r="G49">
        <v>400</v>
      </c>
      <c r="H49" s="106" t="s">
        <v>1682</v>
      </c>
      <c r="I49">
        <v>6923</v>
      </c>
      <c r="J49" s="106" t="s">
        <v>57</v>
      </c>
      <c r="K49" s="106" t="s">
        <v>1684</v>
      </c>
      <c r="L49">
        <v>2905</v>
      </c>
      <c r="M49">
        <v>2924</v>
      </c>
      <c r="N49">
        <v>300</v>
      </c>
      <c r="O49" s="106" t="s">
        <v>1679</v>
      </c>
      <c r="P49">
        <v>0.77937081833522603</v>
      </c>
      <c r="Q49">
        <v>0.81645966700387396</v>
      </c>
      <c r="R49">
        <v>0.32277614038240399</v>
      </c>
      <c r="S49" s="15">
        <v>1.65139580489439E-2</v>
      </c>
      <c r="T49">
        <v>-2.1684229736024601</v>
      </c>
      <c r="U49">
        <v>2.1684229736024601</v>
      </c>
      <c r="V49">
        <v>2.48266190833013</v>
      </c>
      <c r="W49">
        <v>-5.69</v>
      </c>
      <c r="X49">
        <v>6.54</v>
      </c>
      <c r="Y49">
        <v>491607</v>
      </c>
      <c r="Z49">
        <v>35115</v>
      </c>
      <c r="AA49">
        <v>1.86</v>
      </c>
      <c r="AB49">
        <v>14</v>
      </c>
      <c r="AC49">
        <v>13</v>
      </c>
      <c r="AD49">
        <v>1</v>
      </c>
      <c r="AE49">
        <v>92.86</v>
      </c>
      <c r="AF49">
        <v>12</v>
      </c>
      <c r="AG49">
        <v>8</v>
      </c>
      <c r="AH49">
        <v>1</v>
      </c>
      <c r="AI49">
        <v>5</v>
      </c>
    </row>
    <row r="50" spans="1:35" x14ac:dyDescent="0.2">
      <c r="A50" s="102">
        <v>627</v>
      </c>
      <c r="B50">
        <v>4681</v>
      </c>
      <c r="C50" s="106" t="s">
        <v>1141</v>
      </c>
      <c r="D50" s="106" t="s">
        <v>1694</v>
      </c>
      <c r="E50">
        <v>1676</v>
      </c>
      <c r="F50">
        <v>1678</v>
      </c>
      <c r="G50">
        <v>500</v>
      </c>
      <c r="H50" s="106" t="s">
        <v>1679</v>
      </c>
      <c r="I50">
        <v>6287</v>
      </c>
      <c r="J50" s="106" t="s">
        <v>1796</v>
      </c>
      <c r="K50" s="106" t="s">
        <v>1692</v>
      </c>
      <c r="L50">
        <v>2919</v>
      </c>
      <c r="M50">
        <v>2923</v>
      </c>
      <c r="N50">
        <v>300</v>
      </c>
      <c r="O50" s="106" t="s">
        <v>1682</v>
      </c>
      <c r="P50">
        <v>0.88766174722180302</v>
      </c>
      <c r="Q50">
        <v>0.87762445868193595</v>
      </c>
      <c r="R50" s="15">
        <v>4.1087761664557798E-2</v>
      </c>
      <c r="S50">
        <v>1.6860491716952301E-2</v>
      </c>
      <c r="T50">
        <v>1.7569550027046099</v>
      </c>
      <c r="U50">
        <v>1.7569550027046099</v>
      </c>
      <c r="V50">
        <v>1.7488618581767801</v>
      </c>
      <c r="W50">
        <v>3.98</v>
      </c>
      <c r="X50">
        <v>4.32</v>
      </c>
      <c r="Y50">
        <v>487075</v>
      </c>
      <c r="Z50">
        <v>30442</v>
      </c>
      <c r="AA50">
        <v>1.57</v>
      </c>
      <c r="AB50">
        <v>16</v>
      </c>
      <c r="AC50">
        <v>12</v>
      </c>
      <c r="AD50">
        <v>4</v>
      </c>
      <c r="AE50">
        <v>75</v>
      </c>
      <c r="AF50">
        <v>11</v>
      </c>
      <c r="AG50">
        <v>10</v>
      </c>
      <c r="AH50">
        <v>2</v>
      </c>
      <c r="AI50">
        <v>4</v>
      </c>
    </row>
    <row r="51" spans="1:35" x14ac:dyDescent="0.2">
      <c r="A51" s="102">
        <v>591</v>
      </c>
      <c r="B51">
        <v>2730</v>
      </c>
      <c r="C51" s="106" t="s">
        <v>641</v>
      </c>
      <c r="D51" s="106" t="s">
        <v>1705</v>
      </c>
      <c r="E51">
        <v>1045</v>
      </c>
      <c r="F51">
        <v>1046</v>
      </c>
      <c r="G51">
        <v>1000</v>
      </c>
      <c r="H51" s="106" t="s">
        <v>1682</v>
      </c>
      <c r="I51">
        <v>6753</v>
      </c>
      <c r="J51" s="106" t="s">
        <v>2169</v>
      </c>
      <c r="K51" s="106" t="s">
        <v>1684</v>
      </c>
      <c r="L51">
        <v>1546</v>
      </c>
      <c r="M51">
        <v>1567</v>
      </c>
      <c r="N51">
        <v>700</v>
      </c>
      <c r="O51" s="106" t="s">
        <v>1679</v>
      </c>
      <c r="P51">
        <v>0.78732558507593597</v>
      </c>
      <c r="Q51">
        <v>0.88115348530096305</v>
      </c>
      <c r="R51" s="15">
        <v>4.9590557763367703E-2</v>
      </c>
      <c r="S51" s="15">
        <v>4.1440550661985799E-2</v>
      </c>
      <c r="T51">
        <v>-1.2371322221054999</v>
      </c>
      <c r="U51">
        <v>1.2371322221054999</v>
      </c>
      <c r="V51">
        <v>1.1466707729018399</v>
      </c>
      <c r="W51">
        <v>-9.15</v>
      </c>
      <c r="X51">
        <v>4.6399999999999997</v>
      </c>
      <c r="Y51">
        <v>486557</v>
      </c>
      <c r="Z51">
        <v>15695</v>
      </c>
      <c r="AA51">
        <v>0.75</v>
      </c>
      <c r="AB51">
        <v>31</v>
      </c>
      <c r="AC51">
        <v>18</v>
      </c>
      <c r="AD51">
        <v>13</v>
      </c>
      <c r="AE51">
        <v>58.06</v>
      </c>
      <c r="AF51">
        <v>7</v>
      </c>
      <c r="AG51">
        <v>17</v>
      </c>
      <c r="AH51">
        <v>14</v>
      </c>
      <c r="AI51">
        <v>0</v>
      </c>
    </row>
    <row r="52" spans="1:35" x14ac:dyDescent="0.2">
      <c r="A52" s="102">
        <v>549</v>
      </c>
      <c r="B52">
        <v>3387</v>
      </c>
      <c r="C52" s="106" t="s">
        <v>675</v>
      </c>
      <c r="D52" s="106" t="s">
        <v>1705</v>
      </c>
      <c r="E52">
        <v>2366</v>
      </c>
      <c r="F52">
        <v>2363</v>
      </c>
      <c r="G52">
        <v>400</v>
      </c>
      <c r="H52" s="106" t="s">
        <v>1679</v>
      </c>
      <c r="I52">
        <v>6701</v>
      </c>
      <c r="J52" s="106" t="s">
        <v>1886</v>
      </c>
      <c r="K52" s="106" t="s">
        <v>1684</v>
      </c>
      <c r="L52">
        <v>4910</v>
      </c>
      <c r="M52">
        <v>4890</v>
      </c>
      <c r="N52">
        <v>200</v>
      </c>
      <c r="O52" s="106" t="s">
        <v>1682</v>
      </c>
      <c r="P52">
        <v>0.90652161963113298</v>
      </c>
      <c r="Q52">
        <v>0.88529937782226198</v>
      </c>
      <c r="R52">
        <v>7.5550835977778494E-2</v>
      </c>
      <c r="S52" s="106">
        <v>4.6978843213433201E-2</v>
      </c>
      <c r="T52">
        <v>2.0818463787799102</v>
      </c>
      <c r="U52">
        <v>2.0818463787799102</v>
      </c>
      <c r="V52">
        <v>1.9248482270824301</v>
      </c>
      <c r="W52">
        <v>11.17</v>
      </c>
      <c r="X52">
        <v>3.35</v>
      </c>
      <c r="Y52">
        <v>485773</v>
      </c>
      <c r="Z52">
        <v>24289</v>
      </c>
      <c r="AA52">
        <v>1.38</v>
      </c>
      <c r="AB52">
        <v>20</v>
      </c>
      <c r="AC52">
        <v>14</v>
      </c>
      <c r="AD52">
        <v>6</v>
      </c>
      <c r="AE52">
        <v>70</v>
      </c>
      <c r="AF52">
        <v>13</v>
      </c>
      <c r="AG52">
        <v>10</v>
      </c>
      <c r="AH52">
        <v>2</v>
      </c>
      <c r="AI52">
        <v>8</v>
      </c>
    </row>
    <row r="53" spans="1:35" x14ac:dyDescent="0.2">
      <c r="A53" s="102">
        <v>1082</v>
      </c>
      <c r="B53">
        <v>6586</v>
      </c>
      <c r="C53" s="106" t="s">
        <v>807</v>
      </c>
      <c r="D53" s="106" t="s">
        <v>1692</v>
      </c>
      <c r="E53">
        <v>4275</v>
      </c>
      <c r="F53">
        <v>4280</v>
      </c>
      <c r="G53">
        <v>200</v>
      </c>
      <c r="H53" s="106" t="s">
        <v>1679</v>
      </c>
      <c r="I53">
        <v>7752</v>
      </c>
      <c r="J53" s="106" t="s">
        <v>868</v>
      </c>
      <c r="K53" s="106" t="s">
        <v>1684</v>
      </c>
      <c r="L53">
        <v>1165</v>
      </c>
      <c r="M53">
        <v>1144</v>
      </c>
      <c r="N53">
        <v>700</v>
      </c>
      <c r="O53" s="106" t="s">
        <v>1682</v>
      </c>
      <c r="P53">
        <v>0.75232430952221696</v>
      </c>
      <c r="Q53">
        <v>0.81740354126299297</v>
      </c>
      <c r="R53" s="106">
        <v>7.1144391698294597E-3</v>
      </c>
      <c r="S53" s="106">
        <v>9.3211693115106103E-2</v>
      </c>
      <c r="T53">
        <v>2.3146811632056701</v>
      </c>
      <c r="U53">
        <v>2.3146811632056701</v>
      </c>
      <c r="V53">
        <v>1.7639632720838501</v>
      </c>
      <c r="W53">
        <v>11.14</v>
      </c>
      <c r="X53">
        <v>6.45</v>
      </c>
      <c r="Y53">
        <v>485178</v>
      </c>
      <c r="Z53">
        <v>32345</v>
      </c>
      <c r="AA53">
        <v>1.76</v>
      </c>
      <c r="AB53">
        <v>15</v>
      </c>
      <c r="AC53">
        <v>11</v>
      </c>
      <c r="AD53">
        <v>4</v>
      </c>
      <c r="AE53">
        <v>73.33</v>
      </c>
      <c r="AF53">
        <v>11</v>
      </c>
      <c r="AG53">
        <v>9</v>
      </c>
      <c r="AH53">
        <v>2</v>
      </c>
      <c r="AI53">
        <v>4</v>
      </c>
    </row>
    <row r="54" spans="1:35" x14ac:dyDescent="0.2">
      <c r="A54" s="102">
        <v>388</v>
      </c>
      <c r="B54">
        <v>7189</v>
      </c>
      <c r="C54" s="106" t="s">
        <v>44</v>
      </c>
      <c r="D54" s="106" t="s">
        <v>1737</v>
      </c>
      <c r="E54">
        <v>691</v>
      </c>
      <c r="F54">
        <v>698</v>
      </c>
      <c r="G54">
        <v>1400</v>
      </c>
      <c r="H54" s="106" t="s">
        <v>1682</v>
      </c>
      <c r="I54">
        <v>8086</v>
      </c>
      <c r="J54" s="106" t="s">
        <v>1986</v>
      </c>
      <c r="K54" s="106" t="s">
        <v>1688</v>
      </c>
      <c r="L54">
        <v>1250</v>
      </c>
      <c r="M54">
        <v>1252</v>
      </c>
      <c r="N54">
        <v>800</v>
      </c>
      <c r="O54" s="106" t="s">
        <v>1679</v>
      </c>
      <c r="P54">
        <v>0.689021892405834</v>
      </c>
      <c r="Q54">
        <v>0.90238650593457603</v>
      </c>
      <c r="R54" s="15">
        <v>0.400236278288845</v>
      </c>
      <c r="S54" s="15">
        <v>4.1732397053520297E-2</v>
      </c>
      <c r="T54">
        <v>-2.0552364998008801</v>
      </c>
      <c r="U54">
        <v>2.0552364998008801</v>
      </c>
      <c r="V54">
        <v>2.23459890661145</v>
      </c>
      <c r="W54">
        <v>-14.24</v>
      </c>
      <c r="X54">
        <v>2.44</v>
      </c>
      <c r="Y54">
        <v>483075</v>
      </c>
      <c r="Z54">
        <v>28416</v>
      </c>
      <c r="AA54">
        <v>1.41</v>
      </c>
      <c r="AB54">
        <v>17</v>
      </c>
      <c r="AC54">
        <v>13</v>
      </c>
      <c r="AD54">
        <v>4</v>
      </c>
      <c r="AE54">
        <v>76.47</v>
      </c>
      <c r="AF54">
        <v>9</v>
      </c>
      <c r="AG54">
        <v>13</v>
      </c>
      <c r="AH54">
        <v>3</v>
      </c>
      <c r="AI54">
        <v>1</v>
      </c>
    </row>
    <row r="55" spans="1:35" x14ac:dyDescent="0.2">
      <c r="A55" s="102">
        <v>1111</v>
      </c>
      <c r="B55">
        <v>4208</v>
      </c>
      <c r="C55" s="106" t="s">
        <v>1893</v>
      </c>
      <c r="D55" s="106" t="s">
        <v>1704</v>
      </c>
      <c r="E55">
        <v>2206</v>
      </c>
      <c r="F55">
        <v>2218</v>
      </c>
      <c r="G55">
        <v>400</v>
      </c>
      <c r="H55" s="106" t="s">
        <v>1679</v>
      </c>
      <c r="I55">
        <v>4540</v>
      </c>
      <c r="J55" s="106" t="s">
        <v>2184</v>
      </c>
      <c r="K55" s="106" t="s">
        <v>1702</v>
      </c>
      <c r="L55">
        <v>2952</v>
      </c>
      <c r="M55">
        <v>2959</v>
      </c>
      <c r="N55">
        <v>300</v>
      </c>
      <c r="O55" s="106" t="s">
        <v>1682</v>
      </c>
      <c r="P55">
        <v>0.80082586007182599</v>
      </c>
      <c r="Q55">
        <v>0.81311305678786705</v>
      </c>
      <c r="R55" s="15">
        <v>0.12596423820388999</v>
      </c>
      <c r="S55" s="15">
        <v>1.8127847293280701E-2</v>
      </c>
      <c r="T55">
        <v>0.36651194023907502</v>
      </c>
      <c r="U55">
        <v>0.36651194023907502</v>
      </c>
      <c r="V55">
        <v>0.34551585220627201</v>
      </c>
      <c r="W55">
        <v>0.85</v>
      </c>
      <c r="X55">
        <v>0.06</v>
      </c>
      <c r="Y55">
        <v>479702</v>
      </c>
      <c r="Z55">
        <v>43609</v>
      </c>
      <c r="AA55">
        <v>2.35</v>
      </c>
      <c r="AB55">
        <v>11</v>
      </c>
      <c r="AC55">
        <v>9</v>
      </c>
      <c r="AD55">
        <v>2</v>
      </c>
      <c r="AE55">
        <v>81.819999999999993</v>
      </c>
      <c r="AF55">
        <v>10</v>
      </c>
      <c r="AG55">
        <v>9</v>
      </c>
      <c r="AH55">
        <v>1</v>
      </c>
      <c r="AI55">
        <v>1</v>
      </c>
    </row>
    <row r="56" spans="1:35" x14ac:dyDescent="0.2">
      <c r="A56" s="102">
        <v>443</v>
      </c>
      <c r="B56">
        <v>3291</v>
      </c>
      <c r="C56" s="106" t="s">
        <v>58</v>
      </c>
      <c r="D56" s="106" t="s">
        <v>1701</v>
      </c>
      <c r="E56">
        <v>1680</v>
      </c>
      <c r="F56">
        <v>1702</v>
      </c>
      <c r="G56">
        <v>600</v>
      </c>
      <c r="H56" s="106" t="s">
        <v>1682</v>
      </c>
      <c r="I56">
        <v>9069</v>
      </c>
      <c r="J56" s="106" t="s">
        <v>1805</v>
      </c>
      <c r="K56" s="106" t="s">
        <v>1815</v>
      </c>
      <c r="L56">
        <v>886</v>
      </c>
      <c r="M56">
        <v>887</v>
      </c>
      <c r="N56">
        <v>1200</v>
      </c>
      <c r="O56" s="106" t="s">
        <v>1679</v>
      </c>
      <c r="P56">
        <v>0.55269530820552604</v>
      </c>
      <c r="Q56">
        <v>0.89656598304552204</v>
      </c>
      <c r="R56" s="106">
        <v>3.5805191489438101E-2</v>
      </c>
      <c r="S56">
        <v>1.17921078533328E-4</v>
      </c>
      <c r="T56">
        <v>-2.9777497644141002</v>
      </c>
      <c r="U56">
        <v>2.9777497644141002</v>
      </c>
      <c r="V56">
        <v>3.5237199920650202</v>
      </c>
      <c r="W56">
        <v>-8.4700000000000006</v>
      </c>
      <c r="X56">
        <v>4.2300000000000004</v>
      </c>
      <c r="Y56">
        <v>477143</v>
      </c>
      <c r="Z56">
        <v>34082</v>
      </c>
      <c r="AA56">
        <v>1.7</v>
      </c>
      <c r="AB56">
        <v>14</v>
      </c>
      <c r="AC56">
        <v>13</v>
      </c>
      <c r="AD56">
        <v>1</v>
      </c>
      <c r="AE56">
        <v>92.86</v>
      </c>
      <c r="AF56">
        <v>14</v>
      </c>
      <c r="AG56">
        <v>7</v>
      </c>
      <c r="AH56">
        <v>0</v>
      </c>
      <c r="AI56">
        <v>7</v>
      </c>
    </row>
    <row r="57" spans="1:35" x14ac:dyDescent="0.2">
      <c r="A57" s="102">
        <v>268</v>
      </c>
      <c r="B57">
        <v>1812</v>
      </c>
      <c r="C57" s="106" t="s">
        <v>1789</v>
      </c>
      <c r="D57" s="106" t="s">
        <v>1689</v>
      </c>
      <c r="E57">
        <v>1314</v>
      </c>
      <c r="F57">
        <v>1316</v>
      </c>
      <c r="G57">
        <v>700</v>
      </c>
      <c r="H57" s="106" t="s">
        <v>1682</v>
      </c>
      <c r="I57">
        <v>5233</v>
      </c>
      <c r="J57" s="106" t="s">
        <v>1900</v>
      </c>
      <c r="K57" s="106" t="s">
        <v>1678</v>
      </c>
      <c r="L57">
        <v>2950</v>
      </c>
      <c r="M57">
        <v>2990</v>
      </c>
      <c r="N57">
        <v>300</v>
      </c>
      <c r="O57" s="106" t="s">
        <v>1679</v>
      </c>
      <c r="P57">
        <v>0.81238628997621298</v>
      </c>
      <c r="Q57">
        <v>0.91328504217837903</v>
      </c>
      <c r="R57">
        <v>1.20275935808159E-4</v>
      </c>
      <c r="S57" s="15">
        <v>2.3767370285497501E-3</v>
      </c>
      <c r="T57">
        <v>-1.17929225547339</v>
      </c>
      <c r="U57">
        <v>1.17929225547339</v>
      </c>
      <c r="V57">
        <v>0.80028726933309502</v>
      </c>
      <c r="W57">
        <v>-4.26</v>
      </c>
      <c r="X57">
        <v>2.7</v>
      </c>
      <c r="Y57">
        <v>472691</v>
      </c>
      <c r="Z57">
        <v>23635</v>
      </c>
      <c r="AA57">
        <v>1.22</v>
      </c>
      <c r="AB57">
        <v>20</v>
      </c>
      <c r="AC57">
        <v>17</v>
      </c>
      <c r="AD57">
        <v>3</v>
      </c>
      <c r="AE57">
        <v>85</v>
      </c>
      <c r="AF57">
        <v>11</v>
      </c>
      <c r="AG57">
        <v>11</v>
      </c>
      <c r="AH57">
        <v>3</v>
      </c>
      <c r="AI57">
        <v>6</v>
      </c>
    </row>
    <row r="58" spans="1:35" x14ac:dyDescent="0.2">
      <c r="A58" s="102">
        <v>1116</v>
      </c>
      <c r="B58">
        <v>4540</v>
      </c>
      <c r="C58" s="106" t="s">
        <v>2184</v>
      </c>
      <c r="D58" s="106" t="s">
        <v>1702</v>
      </c>
      <c r="E58">
        <v>2952</v>
      </c>
      <c r="F58">
        <v>2959</v>
      </c>
      <c r="G58">
        <v>300</v>
      </c>
      <c r="H58" s="106" t="s">
        <v>1682</v>
      </c>
      <c r="I58">
        <v>5301</v>
      </c>
      <c r="J58" s="106" t="s">
        <v>747</v>
      </c>
      <c r="K58" s="106" t="s">
        <v>1678</v>
      </c>
      <c r="L58">
        <v>999</v>
      </c>
      <c r="M58">
        <v>1012</v>
      </c>
      <c r="N58">
        <v>900</v>
      </c>
      <c r="O58" s="106" t="s">
        <v>1679</v>
      </c>
      <c r="P58">
        <v>0.72344078350997099</v>
      </c>
      <c r="Q58">
        <v>0.81208272516659596</v>
      </c>
      <c r="R58" s="15">
        <v>7.2587447545586506E-2</v>
      </c>
      <c r="S58" s="106">
        <v>3.4962182963787801E-2</v>
      </c>
      <c r="T58">
        <v>-0.131557834477152</v>
      </c>
      <c r="U58">
        <v>0.131557834477152</v>
      </c>
      <c r="V58">
        <v>0.18142752548670699</v>
      </c>
      <c r="W58">
        <v>-0.54</v>
      </c>
      <c r="X58">
        <v>2.6</v>
      </c>
      <c r="Y58">
        <v>471321</v>
      </c>
      <c r="Z58">
        <v>22444</v>
      </c>
      <c r="AA58">
        <v>1.2</v>
      </c>
      <c r="AB58">
        <v>21</v>
      </c>
      <c r="AC58">
        <v>13</v>
      </c>
      <c r="AD58">
        <v>8</v>
      </c>
      <c r="AE58">
        <v>61.9</v>
      </c>
      <c r="AF58">
        <v>8</v>
      </c>
      <c r="AG58">
        <v>13</v>
      </c>
      <c r="AH58">
        <v>6</v>
      </c>
      <c r="AI58">
        <v>2</v>
      </c>
    </row>
    <row r="59" spans="1:35" x14ac:dyDescent="0.2">
      <c r="A59" s="102">
        <v>317</v>
      </c>
      <c r="B59">
        <v>3774</v>
      </c>
      <c r="C59" s="106" t="s">
        <v>698</v>
      </c>
      <c r="D59" s="106" t="s">
        <v>1681</v>
      </c>
      <c r="E59">
        <v>3365</v>
      </c>
      <c r="F59">
        <v>3340</v>
      </c>
      <c r="G59">
        <v>300</v>
      </c>
      <c r="H59" s="106" t="s">
        <v>1679</v>
      </c>
      <c r="I59">
        <v>8804</v>
      </c>
      <c r="J59" s="106" t="s">
        <v>969</v>
      </c>
      <c r="K59" s="106" t="s">
        <v>1701</v>
      </c>
      <c r="L59">
        <v>1798</v>
      </c>
      <c r="M59">
        <v>1797</v>
      </c>
      <c r="N59">
        <v>600</v>
      </c>
      <c r="O59" s="106" t="s">
        <v>1682</v>
      </c>
      <c r="P59">
        <v>0.81441789620846805</v>
      </c>
      <c r="Q59">
        <v>0.90894856698670501</v>
      </c>
      <c r="R59" s="15">
        <v>0.17353252808566599</v>
      </c>
      <c r="S59" s="106">
        <v>5.3141913209020501E-2</v>
      </c>
      <c r="T59">
        <v>2.07024876904944</v>
      </c>
      <c r="U59">
        <v>2.07024876904944</v>
      </c>
      <c r="V59">
        <v>2.2970954763650502</v>
      </c>
      <c r="W59">
        <v>9.67</v>
      </c>
      <c r="X59">
        <v>7.6</v>
      </c>
      <c r="Y59">
        <v>468443</v>
      </c>
      <c r="Z59">
        <v>24655</v>
      </c>
      <c r="AA59">
        <v>1.24</v>
      </c>
      <c r="AB59">
        <v>19</v>
      </c>
      <c r="AC59">
        <v>14</v>
      </c>
      <c r="AD59">
        <v>5</v>
      </c>
      <c r="AE59">
        <v>73.680000000000007</v>
      </c>
      <c r="AF59">
        <v>12</v>
      </c>
      <c r="AG59">
        <v>10</v>
      </c>
      <c r="AH59">
        <v>4</v>
      </c>
      <c r="AI59">
        <v>5</v>
      </c>
    </row>
    <row r="60" spans="1:35" x14ac:dyDescent="0.2">
      <c r="A60" s="102">
        <v>98</v>
      </c>
      <c r="B60">
        <v>4185</v>
      </c>
      <c r="C60" s="106" t="s">
        <v>2166</v>
      </c>
      <c r="D60" s="106" t="s">
        <v>1704</v>
      </c>
      <c r="E60">
        <v>2101</v>
      </c>
      <c r="F60">
        <v>2160</v>
      </c>
      <c r="G60">
        <v>400</v>
      </c>
      <c r="H60" s="106" t="s">
        <v>1679</v>
      </c>
      <c r="I60">
        <v>6370</v>
      </c>
      <c r="J60" s="106" t="s">
        <v>1943</v>
      </c>
      <c r="K60" s="106" t="s">
        <v>1692</v>
      </c>
      <c r="L60">
        <v>3210</v>
      </c>
      <c r="M60">
        <v>3195</v>
      </c>
      <c r="N60">
        <v>300</v>
      </c>
      <c r="O60" s="106" t="s">
        <v>1682</v>
      </c>
      <c r="P60">
        <v>0.67527687940423597</v>
      </c>
      <c r="Q60">
        <v>0.93844903802777202</v>
      </c>
      <c r="R60" s="106">
        <v>5.4406255851379599E-3</v>
      </c>
      <c r="S60" s="106">
        <v>1.03364373444766E-4</v>
      </c>
      <c r="T60">
        <v>2.2784188686384201</v>
      </c>
      <c r="U60">
        <v>2.2784188686384201</v>
      </c>
      <c r="V60">
        <v>0.91077655988551998</v>
      </c>
      <c r="W60">
        <v>6.23</v>
      </c>
      <c r="X60">
        <v>9.86</v>
      </c>
      <c r="Y60">
        <v>468381</v>
      </c>
      <c r="Z60">
        <v>31225</v>
      </c>
      <c r="AA60">
        <v>1.63</v>
      </c>
      <c r="AB60">
        <v>15</v>
      </c>
      <c r="AC60">
        <v>12</v>
      </c>
      <c r="AD60">
        <v>3</v>
      </c>
      <c r="AE60">
        <v>80</v>
      </c>
      <c r="AF60">
        <v>13</v>
      </c>
      <c r="AG60">
        <v>8</v>
      </c>
      <c r="AH60">
        <v>1</v>
      </c>
      <c r="AI60">
        <v>6</v>
      </c>
    </row>
    <row r="61" spans="1:35" x14ac:dyDescent="0.2">
      <c r="A61" s="102">
        <v>466</v>
      </c>
      <c r="B61">
        <v>4812</v>
      </c>
      <c r="C61" s="106" t="s">
        <v>730</v>
      </c>
      <c r="D61" s="106" t="s">
        <v>1681</v>
      </c>
      <c r="E61">
        <v>5130</v>
      </c>
      <c r="F61">
        <v>5150</v>
      </c>
      <c r="G61">
        <v>200</v>
      </c>
      <c r="H61" s="106" t="s">
        <v>1679</v>
      </c>
      <c r="I61">
        <v>8586</v>
      </c>
      <c r="J61" s="106" t="s">
        <v>1809</v>
      </c>
      <c r="K61" s="106" t="s">
        <v>1685</v>
      </c>
      <c r="L61">
        <v>3075</v>
      </c>
      <c r="M61">
        <v>3070</v>
      </c>
      <c r="N61">
        <v>300</v>
      </c>
      <c r="O61" s="106" t="s">
        <v>1682</v>
      </c>
      <c r="P61">
        <v>0.88309649952019598</v>
      </c>
      <c r="Q61">
        <v>0.89427184110464897</v>
      </c>
      <c r="R61" s="106">
        <v>2.1678627878401701E-2</v>
      </c>
      <c r="S61" s="106">
        <v>4.24268157093146E-3</v>
      </c>
      <c r="T61">
        <v>3.0767578687944401</v>
      </c>
      <c r="U61">
        <v>3.0767578687944401</v>
      </c>
      <c r="V61">
        <v>3.2619918756198198</v>
      </c>
      <c r="W61">
        <v>9.15</v>
      </c>
      <c r="X61">
        <v>10.58</v>
      </c>
      <c r="Y61">
        <v>467335</v>
      </c>
      <c r="Z61">
        <v>33381</v>
      </c>
      <c r="AA61">
        <v>1.86</v>
      </c>
      <c r="AB61">
        <v>14</v>
      </c>
      <c r="AC61">
        <v>11</v>
      </c>
      <c r="AD61">
        <v>3</v>
      </c>
      <c r="AE61">
        <v>78.569999999999993</v>
      </c>
      <c r="AF61">
        <v>10</v>
      </c>
      <c r="AG61">
        <v>8</v>
      </c>
      <c r="AH61">
        <v>3</v>
      </c>
      <c r="AI61">
        <v>3</v>
      </c>
    </row>
    <row r="62" spans="1:35" x14ac:dyDescent="0.2">
      <c r="A62" s="102">
        <v>703</v>
      </c>
      <c r="B62">
        <v>2229</v>
      </c>
      <c r="C62" s="106" t="s">
        <v>2429</v>
      </c>
      <c r="D62" s="106" t="s">
        <v>1707</v>
      </c>
      <c r="E62">
        <v>3210</v>
      </c>
      <c r="F62">
        <v>3170</v>
      </c>
      <c r="G62">
        <v>300</v>
      </c>
      <c r="H62" s="106" t="s">
        <v>1682</v>
      </c>
      <c r="I62">
        <v>2730</v>
      </c>
      <c r="J62" s="106" t="s">
        <v>641</v>
      </c>
      <c r="K62" s="106" t="s">
        <v>1705</v>
      </c>
      <c r="L62">
        <v>1045</v>
      </c>
      <c r="M62">
        <v>1046</v>
      </c>
      <c r="N62">
        <v>900</v>
      </c>
      <c r="O62" s="106" t="s">
        <v>1679</v>
      </c>
      <c r="P62">
        <v>0.69840784544472301</v>
      </c>
      <c r="Q62">
        <v>0.86845732663654196</v>
      </c>
      <c r="R62" s="106">
        <v>2.3383357347511201E-2</v>
      </c>
      <c r="S62">
        <v>3.1737874271865002E-2</v>
      </c>
      <c r="T62">
        <v>-8.1257490989588302E-2</v>
      </c>
      <c r="U62">
        <v>8.1257490989588302E-2</v>
      </c>
      <c r="V62">
        <v>0.25835525673215398</v>
      </c>
      <c r="W62">
        <v>-0.28999999999999998</v>
      </c>
      <c r="X62">
        <v>1.01</v>
      </c>
      <c r="Y62">
        <v>467265</v>
      </c>
      <c r="Z62">
        <v>31151</v>
      </c>
      <c r="AA62">
        <v>1.79</v>
      </c>
      <c r="AB62">
        <v>15</v>
      </c>
      <c r="AC62">
        <v>11</v>
      </c>
      <c r="AD62">
        <v>4</v>
      </c>
      <c r="AE62">
        <v>73.33</v>
      </c>
      <c r="AF62">
        <v>11</v>
      </c>
      <c r="AG62">
        <v>9</v>
      </c>
      <c r="AH62">
        <v>1</v>
      </c>
      <c r="AI62">
        <v>5</v>
      </c>
    </row>
    <row r="63" spans="1:35" x14ac:dyDescent="0.2">
      <c r="A63" s="102">
        <v>414</v>
      </c>
      <c r="B63">
        <v>4212</v>
      </c>
      <c r="C63" s="106" t="s">
        <v>709</v>
      </c>
      <c r="D63" s="106" t="s">
        <v>1704</v>
      </c>
      <c r="E63">
        <v>2455</v>
      </c>
      <c r="F63">
        <v>2465</v>
      </c>
      <c r="G63">
        <v>400</v>
      </c>
      <c r="H63" s="106" t="s">
        <v>1679</v>
      </c>
      <c r="I63">
        <v>8591</v>
      </c>
      <c r="J63" s="106" t="s">
        <v>1869</v>
      </c>
      <c r="K63" s="106" t="s">
        <v>1685</v>
      </c>
      <c r="L63">
        <v>1924</v>
      </c>
      <c r="M63">
        <v>1918</v>
      </c>
      <c r="N63">
        <v>500</v>
      </c>
      <c r="O63" s="106" t="s">
        <v>1682</v>
      </c>
      <c r="P63">
        <v>0.639092399654282</v>
      </c>
      <c r="Q63">
        <v>0.89888567467161495</v>
      </c>
      <c r="R63" s="106">
        <v>0.41966621806787602</v>
      </c>
      <c r="S63">
        <v>4.3506666206451897E-2</v>
      </c>
      <c r="T63">
        <v>0.237515873914321</v>
      </c>
      <c r="U63">
        <v>0.237515873914321</v>
      </c>
      <c r="V63">
        <v>0.124800372991222</v>
      </c>
      <c r="W63">
        <v>0.69</v>
      </c>
      <c r="X63">
        <v>2.74</v>
      </c>
      <c r="Y63">
        <v>466642</v>
      </c>
      <c r="Z63">
        <v>23332</v>
      </c>
      <c r="AA63">
        <v>1.24</v>
      </c>
      <c r="AB63">
        <v>20</v>
      </c>
      <c r="AC63">
        <v>15</v>
      </c>
      <c r="AD63">
        <v>5</v>
      </c>
      <c r="AE63">
        <v>75</v>
      </c>
      <c r="AF63">
        <v>12</v>
      </c>
      <c r="AG63">
        <v>10</v>
      </c>
      <c r="AH63">
        <v>3</v>
      </c>
      <c r="AI63">
        <v>7</v>
      </c>
    </row>
    <row r="64" spans="1:35" x14ac:dyDescent="0.2">
      <c r="A64" s="102">
        <v>116</v>
      </c>
      <c r="B64">
        <v>1963</v>
      </c>
      <c r="C64" s="106" t="s">
        <v>1949</v>
      </c>
      <c r="D64" s="106" t="s">
        <v>1689</v>
      </c>
      <c r="E64">
        <v>1517</v>
      </c>
      <c r="F64">
        <v>1590</v>
      </c>
      <c r="G64">
        <v>600</v>
      </c>
      <c r="H64" s="106" t="s">
        <v>1679</v>
      </c>
      <c r="I64">
        <v>5802</v>
      </c>
      <c r="J64" s="106" t="s">
        <v>1923</v>
      </c>
      <c r="K64" s="106" t="s">
        <v>1695</v>
      </c>
      <c r="L64">
        <v>1474</v>
      </c>
      <c r="M64">
        <v>1469</v>
      </c>
      <c r="N64">
        <v>600</v>
      </c>
      <c r="O64" s="106" t="s">
        <v>1682</v>
      </c>
      <c r="P64">
        <v>0.77677557224016103</v>
      </c>
      <c r="Q64">
        <v>0.93410237131533602</v>
      </c>
      <c r="R64" s="15">
        <v>0.36814196265993698</v>
      </c>
      <c r="S64" s="106">
        <v>1.29517854470995E-2</v>
      </c>
      <c r="T64">
        <v>1.1931662344966201</v>
      </c>
      <c r="U64">
        <v>1.1931662344966201</v>
      </c>
      <c r="V64">
        <v>0.59137352283689604</v>
      </c>
      <c r="W64">
        <v>3.29</v>
      </c>
      <c r="X64">
        <v>7.61</v>
      </c>
      <c r="Y64">
        <v>465854</v>
      </c>
      <c r="Z64">
        <v>18634</v>
      </c>
      <c r="AA64">
        <v>0.93</v>
      </c>
      <c r="AB64">
        <v>25</v>
      </c>
      <c r="AC64">
        <v>16</v>
      </c>
      <c r="AD64">
        <v>9</v>
      </c>
      <c r="AE64">
        <v>64</v>
      </c>
      <c r="AF64">
        <v>13</v>
      </c>
      <c r="AG64">
        <v>14</v>
      </c>
      <c r="AH64">
        <v>5</v>
      </c>
      <c r="AI64">
        <v>6</v>
      </c>
    </row>
    <row r="65" spans="1:35" x14ac:dyDescent="0.2">
      <c r="A65" s="102">
        <v>801</v>
      </c>
      <c r="B65">
        <v>3116</v>
      </c>
      <c r="C65" s="106" t="s">
        <v>1889</v>
      </c>
      <c r="D65" s="106" t="s">
        <v>1697</v>
      </c>
      <c r="E65">
        <v>1616</v>
      </c>
      <c r="F65">
        <v>1621</v>
      </c>
      <c r="G65">
        <v>600</v>
      </c>
      <c r="H65" s="106" t="s">
        <v>1682</v>
      </c>
      <c r="I65">
        <v>9069</v>
      </c>
      <c r="J65" s="106" t="s">
        <v>1805</v>
      </c>
      <c r="K65" s="106" t="s">
        <v>1815</v>
      </c>
      <c r="L65">
        <v>886</v>
      </c>
      <c r="M65">
        <v>887</v>
      </c>
      <c r="N65">
        <v>1100</v>
      </c>
      <c r="O65" s="106" t="s">
        <v>1679</v>
      </c>
      <c r="P65">
        <v>0.84106212227021004</v>
      </c>
      <c r="Q65">
        <v>0.85697781582255905</v>
      </c>
      <c r="R65" s="106">
        <v>6.0897531407826201E-2</v>
      </c>
      <c r="S65">
        <v>2.3164945842005399E-2</v>
      </c>
      <c r="T65">
        <v>-1.03651564019603</v>
      </c>
      <c r="U65">
        <v>1.03651564019603</v>
      </c>
      <c r="V65">
        <v>1.1918661628059299</v>
      </c>
      <c r="W65">
        <v>-2.63</v>
      </c>
      <c r="X65">
        <v>0.32</v>
      </c>
      <c r="Y65">
        <v>460496</v>
      </c>
      <c r="Z65">
        <v>21928</v>
      </c>
      <c r="AA65">
        <v>1.1599999999999999</v>
      </c>
      <c r="AB65">
        <v>21</v>
      </c>
      <c r="AC65">
        <v>17</v>
      </c>
      <c r="AD65">
        <v>4</v>
      </c>
      <c r="AE65">
        <v>80.95</v>
      </c>
      <c r="AF65">
        <v>13</v>
      </c>
      <c r="AG65">
        <v>11</v>
      </c>
      <c r="AH65">
        <v>4</v>
      </c>
      <c r="AI65">
        <v>6</v>
      </c>
    </row>
    <row r="66" spans="1:35" x14ac:dyDescent="0.2">
      <c r="A66" s="102">
        <v>516</v>
      </c>
      <c r="B66">
        <v>1414</v>
      </c>
      <c r="C66" s="106" t="s">
        <v>1880</v>
      </c>
      <c r="D66" s="106" t="s">
        <v>1689</v>
      </c>
      <c r="E66">
        <v>4555</v>
      </c>
      <c r="F66">
        <v>4550</v>
      </c>
      <c r="G66">
        <v>200</v>
      </c>
      <c r="H66" s="106" t="s">
        <v>1682</v>
      </c>
      <c r="I66">
        <v>3563</v>
      </c>
      <c r="J66" s="106" t="s">
        <v>1902</v>
      </c>
      <c r="K66" s="106" t="s">
        <v>1705</v>
      </c>
      <c r="L66">
        <v>9240</v>
      </c>
      <c r="M66">
        <v>9150</v>
      </c>
      <c r="N66">
        <v>100</v>
      </c>
      <c r="O66" s="106" t="s">
        <v>1679</v>
      </c>
      <c r="P66">
        <v>0.72718047587553702</v>
      </c>
      <c r="Q66">
        <v>0.88822373828594103</v>
      </c>
      <c r="R66">
        <v>0.38701962338325702</v>
      </c>
      <c r="S66">
        <v>1.3842772729601801E-2</v>
      </c>
      <c r="T66">
        <v>-0.17994526357047999</v>
      </c>
      <c r="U66">
        <v>0.17994526357047999</v>
      </c>
      <c r="V66">
        <v>0.20231152964045601</v>
      </c>
      <c r="W66">
        <v>-1.1000000000000001</v>
      </c>
      <c r="X66">
        <v>0.55000000000000004</v>
      </c>
      <c r="Y66">
        <v>459239</v>
      </c>
      <c r="Z66">
        <v>41749</v>
      </c>
      <c r="AA66">
        <v>2.52</v>
      </c>
      <c r="AB66">
        <v>11</v>
      </c>
      <c r="AC66">
        <v>10</v>
      </c>
      <c r="AD66">
        <v>1</v>
      </c>
      <c r="AE66">
        <v>90.91</v>
      </c>
      <c r="AF66">
        <v>9</v>
      </c>
      <c r="AG66">
        <v>9</v>
      </c>
      <c r="AH66">
        <v>1</v>
      </c>
      <c r="AI66">
        <v>1</v>
      </c>
    </row>
    <row r="67" spans="1:35" x14ac:dyDescent="0.2">
      <c r="A67" s="102">
        <v>855</v>
      </c>
      <c r="B67">
        <v>6501</v>
      </c>
      <c r="C67" s="106" t="s">
        <v>1888</v>
      </c>
      <c r="D67" s="106" t="s">
        <v>1684</v>
      </c>
      <c r="E67">
        <v>4171</v>
      </c>
      <c r="F67">
        <v>4164</v>
      </c>
      <c r="G67">
        <v>200</v>
      </c>
      <c r="H67" s="106" t="s">
        <v>1679</v>
      </c>
      <c r="I67">
        <v>9468</v>
      </c>
      <c r="J67" s="106" t="s">
        <v>1680</v>
      </c>
      <c r="K67" s="106" t="s">
        <v>1681</v>
      </c>
      <c r="L67">
        <v>1848</v>
      </c>
      <c r="M67">
        <v>1719</v>
      </c>
      <c r="N67">
        <v>500</v>
      </c>
      <c r="O67" s="106" t="s">
        <v>1682</v>
      </c>
      <c r="P67">
        <v>0.85093580369488597</v>
      </c>
      <c r="Q67">
        <v>0.85042894691273796</v>
      </c>
      <c r="R67" s="106">
        <v>1.7360682742995601E-2</v>
      </c>
      <c r="S67">
        <v>3.4094081259689699E-2</v>
      </c>
      <c r="T67">
        <v>6.2596175707117105E-2</v>
      </c>
      <c r="U67">
        <v>6.2596175707117105E-2</v>
      </c>
      <c r="V67">
        <v>0.49556768783272998</v>
      </c>
      <c r="W67">
        <v>0.55000000000000004</v>
      </c>
      <c r="X67">
        <v>3.21</v>
      </c>
      <c r="Y67">
        <v>458717</v>
      </c>
      <c r="Z67">
        <v>28670</v>
      </c>
      <c r="AA67">
        <v>1.58</v>
      </c>
      <c r="AB67">
        <v>16</v>
      </c>
      <c r="AC67">
        <v>12</v>
      </c>
      <c r="AD67">
        <v>4</v>
      </c>
      <c r="AE67">
        <v>75</v>
      </c>
      <c r="AF67">
        <v>12</v>
      </c>
      <c r="AG67">
        <v>10</v>
      </c>
      <c r="AH67">
        <v>2</v>
      </c>
      <c r="AI67">
        <v>4</v>
      </c>
    </row>
    <row r="68" spans="1:35" x14ac:dyDescent="0.2">
      <c r="A68" s="102">
        <v>931</v>
      </c>
      <c r="B68">
        <v>8113</v>
      </c>
      <c r="C68" s="106" t="s">
        <v>2068</v>
      </c>
      <c r="D68" s="106" t="s">
        <v>1704</v>
      </c>
      <c r="E68">
        <v>3780</v>
      </c>
      <c r="F68">
        <v>3823</v>
      </c>
      <c r="G68">
        <v>200</v>
      </c>
      <c r="H68" s="106" t="s">
        <v>1682</v>
      </c>
      <c r="I68">
        <v>8586</v>
      </c>
      <c r="J68" s="106" t="s">
        <v>1809</v>
      </c>
      <c r="K68" s="106" t="s">
        <v>1685</v>
      </c>
      <c r="L68">
        <v>3075</v>
      </c>
      <c r="M68">
        <v>3070</v>
      </c>
      <c r="N68">
        <v>200</v>
      </c>
      <c r="O68" s="106" t="s">
        <v>1679</v>
      </c>
      <c r="P68">
        <v>0.86173259989082196</v>
      </c>
      <c r="Q68">
        <v>0.84044356148321597</v>
      </c>
      <c r="R68">
        <v>7.2820933227309903E-3</v>
      </c>
      <c r="S68" s="15">
        <v>3.9455074488080603E-2</v>
      </c>
      <c r="T68">
        <v>-0.71002504986225701</v>
      </c>
      <c r="U68">
        <v>0.71002504986225701</v>
      </c>
      <c r="V68">
        <v>1.1113178951660401</v>
      </c>
      <c r="W68">
        <v>-4.95</v>
      </c>
      <c r="X68">
        <v>19.7</v>
      </c>
      <c r="Y68">
        <v>458585</v>
      </c>
      <c r="Z68">
        <v>28662</v>
      </c>
      <c r="AA68">
        <v>1.51</v>
      </c>
      <c r="AB68">
        <v>16</v>
      </c>
      <c r="AC68">
        <v>12</v>
      </c>
      <c r="AD68">
        <v>4</v>
      </c>
      <c r="AE68">
        <v>75</v>
      </c>
      <c r="AF68">
        <v>11</v>
      </c>
      <c r="AG68">
        <v>8</v>
      </c>
      <c r="AH68">
        <v>3</v>
      </c>
      <c r="AI68">
        <v>5</v>
      </c>
    </row>
    <row r="69" spans="1:35" x14ac:dyDescent="0.2">
      <c r="A69" s="102">
        <v>1170</v>
      </c>
      <c r="B69">
        <v>4045</v>
      </c>
      <c r="C69" s="106" t="s">
        <v>2026</v>
      </c>
      <c r="D69" s="106" t="s">
        <v>1704</v>
      </c>
      <c r="E69">
        <v>1286</v>
      </c>
      <c r="F69">
        <v>1277</v>
      </c>
      <c r="G69">
        <v>800</v>
      </c>
      <c r="H69" s="106" t="s">
        <v>1679</v>
      </c>
      <c r="I69">
        <v>8359</v>
      </c>
      <c r="J69" s="106" t="s">
        <v>590</v>
      </c>
      <c r="K69" s="106" t="s">
        <v>1737</v>
      </c>
      <c r="L69">
        <v>420</v>
      </c>
      <c r="M69">
        <v>423</v>
      </c>
      <c r="N69">
        <v>2400</v>
      </c>
      <c r="O69" s="106" t="s">
        <v>1682</v>
      </c>
      <c r="P69">
        <v>0.53684510640077099</v>
      </c>
      <c r="Q69">
        <v>0.80080559548123698</v>
      </c>
      <c r="R69" s="106">
        <v>0.26798457812848397</v>
      </c>
      <c r="S69" s="106">
        <v>1.4080682947621499E-2</v>
      </c>
      <c r="T69">
        <v>2.0396613921470101</v>
      </c>
      <c r="U69">
        <v>2.0396613921470101</v>
      </c>
      <c r="V69">
        <v>2.2004298675618901</v>
      </c>
      <c r="W69">
        <v>9.32</v>
      </c>
      <c r="X69">
        <v>0.63</v>
      </c>
      <c r="Y69">
        <v>456696</v>
      </c>
      <c r="Z69">
        <v>21747</v>
      </c>
      <c r="AA69">
        <v>1.04</v>
      </c>
      <c r="AB69">
        <v>21</v>
      </c>
      <c r="AC69">
        <v>17</v>
      </c>
      <c r="AD69">
        <v>4</v>
      </c>
      <c r="AE69">
        <v>80.95</v>
      </c>
      <c r="AF69">
        <v>13</v>
      </c>
      <c r="AG69">
        <v>10</v>
      </c>
      <c r="AH69">
        <v>4</v>
      </c>
      <c r="AI69">
        <v>7</v>
      </c>
    </row>
    <row r="70" spans="1:35" x14ac:dyDescent="0.2">
      <c r="A70" s="102">
        <v>186</v>
      </c>
      <c r="B70">
        <v>2379</v>
      </c>
      <c r="C70" s="106" t="s">
        <v>499</v>
      </c>
      <c r="D70" s="106" t="s">
        <v>1694</v>
      </c>
      <c r="E70">
        <v>3570</v>
      </c>
      <c r="F70">
        <v>3515</v>
      </c>
      <c r="G70">
        <v>300</v>
      </c>
      <c r="H70" s="106" t="s">
        <v>1679</v>
      </c>
      <c r="I70">
        <v>3289</v>
      </c>
      <c r="J70" s="106" t="s">
        <v>671</v>
      </c>
      <c r="K70" s="106" t="s">
        <v>1701</v>
      </c>
      <c r="L70">
        <v>782</v>
      </c>
      <c r="M70">
        <v>781</v>
      </c>
      <c r="N70">
        <v>1400</v>
      </c>
      <c r="O70" s="106" t="s">
        <v>1682</v>
      </c>
      <c r="P70">
        <v>0.75821876185013204</v>
      </c>
      <c r="Q70">
        <v>0.92464655362508696</v>
      </c>
      <c r="R70" s="106">
        <v>0.42512402557905299</v>
      </c>
      <c r="S70" s="106">
        <v>8.6885765666937606E-2</v>
      </c>
      <c r="T70">
        <v>0.864564678234649</v>
      </c>
      <c r="U70">
        <v>0.864564678234649</v>
      </c>
      <c r="V70">
        <v>1.2632520296374099</v>
      </c>
      <c r="W70">
        <v>3.42</v>
      </c>
      <c r="X70">
        <v>3.69</v>
      </c>
      <c r="Y70">
        <v>455991</v>
      </c>
      <c r="Z70">
        <v>25333</v>
      </c>
      <c r="AA70">
        <v>1.26</v>
      </c>
      <c r="AB70">
        <v>18</v>
      </c>
      <c r="AC70">
        <v>11</v>
      </c>
      <c r="AD70">
        <v>7</v>
      </c>
      <c r="AE70">
        <v>61.11</v>
      </c>
      <c r="AF70">
        <v>11</v>
      </c>
      <c r="AG70">
        <v>9</v>
      </c>
      <c r="AH70">
        <v>2</v>
      </c>
      <c r="AI70">
        <v>7</v>
      </c>
    </row>
    <row r="71" spans="1:35" x14ac:dyDescent="0.2">
      <c r="A71" s="102">
        <v>581</v>
      </c>
      <c r="B71">
        <v>3099</v>
      </c>
      <c r="C71" s="106" t="s">
        <v>36</v>
      </c>
      <c r="D71" s="106" t="s">
        <v>1705</v>
      </c>
      <c r="E71">
        <v>853</v>
      </c>
      <c r="F71">
        <v>838</v>
      </c>
      <c r="G71">
        <v>1100</v>
      </c>
      <c r="H71" s="106" t="s">
        <v>1682</v>
      </c>
      <c r="I71">
        <v>7278</v>
      </c>
      <c r="J71" s="106" t="s">
        <v>45</v>
      </c>
      <c r="K71" s="106" t="s">
        <v>1697</v>
      </c>
      <c r="L71">
        <v>2261</v>
      </c>
      <c r="M71">
        <v>2255</v>
      </c>
      <c r="N71">
        <v>400</v>
      </c>
      <c r="O71" s="106" t="s">
        <v>1679</v>
      </c>
      <c r="P71">
        <v>0.80954775739648599</v>
      </c>
      <c r="Q71">
        <v>0.88209177640603398</v>
      </c>
      <c r="R71" s="106">
        <v>0.20962910890056499</v>
      </c>
      <c r="S71" s="106">
        <v>5.8651612559614203E-3</v>
      </c>
      <c r="T71">
        <v>-1.2057209147594901</v>
      </c>
      <c r="U71">
        <v>1.2057209147594901</v>
      </c>
      <c r="V71">
        <v>0.682179552836643</v>
      </c>
      <c r="W71">
        <v>-6.19</v>
      </c>
      <c r="X71">
        <v>2.2000000000000002</v>
      </c>
      <c r="Y71">
        <v>453068</v>
      </c>
      <c r="Z71">
        <v>28317</v>
      </c>
      <c r="AA71">
        <v>1.48</v>
      </c>
      <c r="AB71">
        <v>16</v>
      </c>
      <c r="AC71">
        <v>11</v>
      </c>
      <c r="AD71">
        <v>5</v>
      </c>
      <c r="AE71">
        <v>68.75</v>
      </c>
      <c r="AF71">
        <v>10</v>
      </c>
      <c r="AG71">
        <v>9</v>
      </c>
      <c r="AH71">
        <v>2</v>
      </c>
      <c r="AI71">
        <v>5</v>
      </c>
    </row>
    <row r="72" spans="1:35" x14ac:dyDescent="0.2">
      <c r="A72" s="102">
        <v>196</v>
      </c>
      <c r="B72">
        <v>4151</v>
      </c>
      <c r="C72" s="106" t="s">
        <v>1589</v>
      </c>
      <c r="D72" s="106" t="s">
        <v>1702</v>
      </c>
      <c r="E72">
        <v>2796</v>
      </c>
      <c r="F72">
        <v>2830</v>
      </c>
      <c r="G72">
        <v>300</v>
      </c>
      <c r="H72" s="106" t="s">
        <v>1679</v>
      </c>
      <c r="I72">
        <v>8586</v>
      </c>
      <c r="J72" s="106" t="s">
        <v>1809</v>
      </c>
      <c r="K72" s="106" t="s">
        <v>1685</v>
      </c>
      <c r="L72">
        <v>3075</v>
      </c>
      <c r="M72">
        <v>3070</v>
      </c>
      <c r="N72">
        <v>300</v>
      </c>
      <c r="O72" s="106" t="s">
        <v>1682</v>
      </c>
      <c r="P72">
        <v>0.96819427076098497</v>
      </c>
      <c r="Q72">
        <v>0.923362565781228</v>
      </c>
      <c r="R72">
        <v>1.60388286866604E-2</v>
      </c>
      <c r="S72" s="106">
        <v>3.4534295445710898E-2</v>
      </c>
      <c r="T72">
        <v>1.93447357718073</v>
      </c>
      <c r="U72">
        <v>1.93447357718073</v>
      </c>
      <c r="V72">
        <v>1.5652649964522201</v>
      </c>
      <c r="W72">
        <v>6.5</v>
      </c>
      <c r="X72">
        <v>7.82</v>
      </c>
      <c r="Y72">
        <v>451519</v>
      </c>
      <c r="Z72">
        <v>28220</v>
      </c>
      <c r="AA72">
        <v>1.38</v>
      </c>
      <c r="AB72">
        <v>16</v>
      </c>
      <c r="AC72">
        <v>11</v>
      </c>
      <c r="AD72">
        <v>5</v>
      </c>
      <c r="AE72">
        <v>68.75</v>
      </c>
      <c r="AF72">
        <v>12</v>
      </c>
      <c r="AG72">
        <v>10</v>
      </c>
      <c r="AH72">
        <v>3</v>
      </c>
      <c r="AI72">
        <v>3</v>
      </c>
    </row>
    <row r="73" spans="1:35" x14ac:dyDescent="0.2">
      <c r="A73" s="102">
        <v>157</v>
      </c>
      <c r="B73">
        <v>1860</v>
      </c>
      <c r="C73" s="106" t="s">
        <v>56</v>
      </c>
      <c r="D73" s="106" t="s">
        <v>1689</v>
      </c>
      <c r="E73">
        <v>744</v>
      </c>
      <c r="F73">
        <v>737</v>
      </c>
      <c r="G73">
        <v>800</v>
      </c>
      <c r="H73" s="106" t="s">
        <v>1682</v>
      </c>
      <c r="I73">
        <v>4530</v>
      </c>
      <c r="J73" s="106" t="s">
        <v>1108</v>
      </c>
      <c r="K73" s="106" t="s">
        <v>1702</v>
      </c>
      <c r="L73">
        <v>5710</v>
      </c>
      <c r="M73">
        <v>5730</v>
      </c>
      <c r="N73">
        <v>100</v>
      </c>
      <c r="O73" s="106" t="s">
        <v>1679</v>
      </c>
      <c r="P73">
        <v>0.53481160381587101</v>
      </c>
      <c r="Q73">
        <v>0.92835193220732204</v>
      </c>
      <c r="R73" s="106">
        <v>0.19069966612339101</v>
      </c>
      <c r="S73">
        <v>1.61410173461056E-2</v>
      </c>
      <c r="T73">
        <v>-0.46828246384208</v>
      </c>
      <c r="U73">
        <v>0.46828246384208</v>
      </c>
      <c r="V73">
        <v>0.15900448446719401</v>
      </c>
      <c r="W73">
        <v>-1.98</v>
      </c>
      <c r="X73">
        <v>2.9</v>
      </c>
      <c r="Y73">
        <v>444289</v>
      </c>
      <c r="Z73">
        <v>23384</v>
      </c>
      <c r="AA73">
        <v>1.25</v>
      </c>
      <c r="AB73">
        <v>19</v>
      </c>
      <c r="AC73">
        <v>13</v>
      </c>
      <c r="AD73">
        <v>6</v>
      </c>
      <c r="AE73">
        <v>68.42</v>
      </c>
      <c r="AF73">
        <v>12</v>
      </c>
      <c r="AG73">
        <v>9</v>
      </c>
      <c r="AH73">
        <v>3</v>
      </c>
      <c r="AI73">
        <v>7</v>
      </c>
    </row>
    <row r="74" spans="1:35" x14ac:dyDescent="0.2">
      <c r="A74" s="102">
        <v>1131</v>
      </c>
      <c r="B74">
        <v>6301</v>
      </c>
      <c r="C74" s="106" t="s">
        <v>55</v>
      </c>
      <c r="D74" s="106" t="s">
        <v>1692</v>
      </c>
      <c r="E74">
        <v>2320</v>
      </c>
      <c r="F74">
        <v>2336.5</v>
      </c>
      <c r="G74">
        <v>400</v>
      </c>
      <c r="H74" s="106" t="s">
        <v>1682</v>
      </c>
      <c r="I74">
        <v>7186</v>
      </c>
      <c r="J74" s="106" t="s">
        <v>579</v>
      </c>
      <c r="K74" s="106" t="s">
        <v>1737</v>
      </c>
      <c r="L74">
        <v>430</v>
      </c>
      <c r="M74">
        <v>434</v>
      </c>
      <c r="N74">
        <v>2200</v>
      </c>
      <c r="O74" s="106" t="s">
        <v>1679</v>
      </c>
      <c r="P74">
        <v>0.62861616644540097</v>
      </c>
      <c r="Q74">
        <v>0.80840339399976602</v>
      </c>
      <c r="R74" s="15">
        <v>3.5593854240145002E-2</v>
      </c>
      <c r="S74" s="106">
        <v>3.0172821091725501E-2</v>
      </c>
      <c r="T74">
        <v>-2.7090654729666501</v>
      </c>
      <c r="U74">
        <v>2.7090654729666501</v>
      </c>
      <c r="V74">
        <v>2.8401798096624602</v>
      </c>
      <c r="W74">
        <v>-8.51</v>
      </c>
      <c r="X74">
        <v>2.16</v>
      </c>
      <c r="Y74">
        <v>443580</v>
      </c>
      <c r="Z74">
        <v>24643</v>
      </c>
      <c r="AA74">
        <v>1.32</v>
      </c>
      <c r="AB74">
        <v>18</v>
      </c>
      <c r="AC74">
        <v>14</v>
      </c>
      <c r="AD74">
        <v>4</v>
      </c>
      <c r="AE74">
        <v>77.78</v>
      </c>
      <c r="AF74">
        <v>11</v>
      </c>
      <c r="AG74">
        <v>9</v>
      </c>
      <c r="AH74">
        <v>2</v>
      </c>
      <c r="AI74">
        <v>7</v>
      </c>
    </row>
    <row r="75" spans="1:35" x14ac:dyDescent="0.2">
      <c r="A75" s="102">
        <v>1033</v>
      </c>
      <c r="B75">
        <v>5233</v>
      </c>
      <c r="C75" s="106" t="s">
        <v>1900</v>
      </c>
      <c r="D75" s="106" t="s">
        <v>1678</v>
      </c>
      <c r="E75">
        <v>2950</v>
      </c>
      <c r="F75">
        <v>2990</v>
      </c>
      <c r="G75">
        <v>300</v>
      </c>
      <c r="H75" s="106" t="s">
        <v>1679</v>
      </c>
      <c r="I75">
        <v>9716</v>
      </c>
      <c r="J75" s="106" t="s">
        <v>1901</v>
      </c>
      <c r="K75" s="106" t="s">
        <v>1694</v>
      </c>
      <c r="L75">
        <v>1284</v>
      </c>
      <c r="M75">
        <v>1276</v>
      </c>
      <c r="N75">
        <v>700</v>
      </c>
      <c r="O75" s="106" t="s">
        <v>1682</v>
      </c>
      <c r="P75">
        <v>0.87986494411118499</v>
      </c>
      <c r="Q75">
        <v>0.82539419978704398</v>
      </c>
      <c r="R75">
        <v>7.5762643632330998E-2</v>
      </c>
      <c r="S75" s="106">
        <v>2.5691135490036199E-2</v>
      </c>
      <c r="T75">
        <v>0.72729745532130596</v>
      </c>
      <c r="U75">
        <v>0.72729745532130596</v>
      </c>
      <c r="V75">
        <v>9.6993847920393506E-2</v>
      </c>
      <c r="W75">
        <v>1.58</v>
      </c>
      <c r="X75">
        <v>0.42</v>
      </c>
      <c r="Y75">
        <v>440436</v>
      </c>
      <c r="Z75">
        <v>24469</v>
      </c>
      <c r="AA75">
        <v>1.17</v>
      </c>
      <c r="AB75">
        <v>18</v>
      </c>
      <c r="AC75">
        <v>12</v>
      </c>
      <c r="AD75">
        <v>6</v>
      </c>
      <c r="AE75">
        <v>66.67</v>
      </c>
      <c r="AF75">
        <v>11</v>
      </c>
      <c r="AG75">
        <v>10</v>
      </c>
      <c r="AH75">
        <v>5</v>
      </c>
      <c r="AI75">
        <v>3</v>
      </c>
    </row>
    <row r="76" spans="1:35" x14ac:dyDescent="0.2">
      <c r="A76" s="102">
        <v>733</v>
      </c>
      <c r="B76">
        <v>4540</v>
      </c>
      <c r="C76" s="106" t="s">
        <v>2184</v>
      </c>
      <c r="D76" s="106" t="s">
        <v>1702</v>
      </c>
      <c r="E76">
        <v>2952</v>
      </c>
      <c r="F76">
        <v>2959</v>
      </c>
      <c r="G76">
        <v>300</v>
      </c>
      <c r="H76" s="106" t="s">
        <v>1679</v>
      </c>
      <c r="I76">
        <v>7278</v>
      </c>
      <c r="J76" s="106" t="s">
        <v>45</v>
      </c>
      <c r="K76" s="106" t="s">
        <v>1697</v>
      </c>
      <c r="L76">
        <v>2261</v>
      </c>
      <c r="M76">
        <v>2255</v>
      </c>
      <c r="N76">
        <v>400</v>
      </c>
      <c r="O76" s="106" t="s">
        <v>1682</v>
      </c>
      <c r="P76">
        <v>0.81057327349825403</v>
      </c>
      <c r="Q76">
        <v>0.86445694706252496</v>
      </c>
      <c r="R76">
        <v>3.5183601987826801E-2</v>
      </c>
      <c r="S76" s="15">
        <v>2.6489053302873101E-4</v>
      </c>
      <c r="T76">
        <v>0.24876327970055301</v>
      </c>
      <c r="U76">
        <v>0.24876327970055301</v>
      </c>
      <c r="V76">
        <v>0.25737664593848297</v>
      </c>
      <c r="W76">
        <v>0.75</v>
      </c>
      <c r="X76">
        <v>1.61</v>
      </c>
      <c r="Y76">
        <v>435292</v>
      </c>
      <c r="Z76">
        <v>33484</v>
      </c>
      <c r="AA76">
        <v>1.79</v>
      </c>
      <c r="AB76">
        <v>13</v>
      </c>
      <c r="AC76">
        <v>10</v>
      </c>
      <c r="AD76">
        <v>3</v>
      </c>
      <c r="AE76">
        <v>76.92</v>
      </c>
      <c r="AF76">
        <v>12</v>
      </c>
      <c r="AG76">
        <v>8</v>
      </c>
      <c r="AH76">
        <v>0</v>
      </c>
      <c r="AI76">
        <v>5</v>
      </c>
    </row>
    <row r="77" spans="1:35" x14ac:dyDescent="0.2">
      <c r="A77" s="102">
        <v>712</v>
      </c>
      <c r="B77">
        <v>1951</v>
      </c>
      <c r="C77" s="106" t="s">
        <v>2183</v>
      </c>
      <c r="D77" s="106" t="s">
        <v>1689</v>
      </c>
      <c r="E77">
        <v>2669</v>
      </c>
      <c r="F77">
        <v>2670</v>
      </c>
      <c r="G77">
        <v>400</v>
      </c>
      <c r="H77" s="106" t="s">
        <v>1679</v>
      </c>
      <c r="I77">
        <v>3099</v>
      </c>
      <c r="J77" s="106" t="s">
        <v>36</v>
      </c>
      <c r="K77" s="106" t="s">
        <v>1705</v>
      </c>
      <c r="L77">
        <v>853</v>
      </c>
      <c r="M77">
        <v>838</v>
      </c>
      <c r="N77">
        <v>1300</v>
      </c>
      <c r="O77" s="106" t="s">
        <v>1682</v>
      </c>
      <c r="P77">
        <v>0.63642695231592805</v>
      </c>
      <c r="Q77">
        <v>0.86717763461265396</v>
      </c>
      <c r="R77" s="15">
        <v>0.18532458982715899</v>
      </c>
      <c r="S77" s="106">
        <v>5.0451496683122501E-2</v>
      </c>
      <c r="T77">
        <v>1.34348652628085</v>
      </c>
      <c r="U77">
        <v>1.34348652628085</v>
      </c>
      <c r="V77">
        <v>0.97806767905589997</v>
      </c>
      <c r="W77">
        <v>7.4</v>
      </c>
      <c r="X77">
        <v>2</v>
      </c>
      <c r="Y77">
        <v>431665</v>
      </c>
      <c r="Z77">
        <v>25392</v>
      </c>
      <c r="AA77">
        <v>1.33</v>
      </c>
      <c r="AB77">
        <v>17</v>
      </c>
      <c r="AC77">
        <v>11</v>
      </c>
      <c r="AD77">
        <v>6</v>
      </c>
      <c r="AE77">
        <v>64.709999999999994</v>
      </c>
      <c r="AF77">
        <v>12</v>
      </c>
      <c r="AG77">
        <v>8</v>
      </c>
      <c r="AH77">
        <v>2</v>
      </c>
      <c r="AI77">
        <v>7</v>
      </c>
    </row>
    <row r="78" spans="1:35" x14ac:dyDescent="0.2">
      <c r="A78" s="102">
        <v>1169</v>
      </c>
      <c r="B78">
        <v>2875</v>
      </c>
      <c r="C78" s="106" t="s">
        <v>643</v>
      </c>
      <c r="D78" s="106" t="s">
        <v>1707</v>
      </c>
      <c r="E78">
        <v>4590</v>
      </c>
      <c r="F78">
        <v>4605</v>
      </c>
      <c r="G78">
        <v>200</v>
      </c>
      <c r="H78" s="106" t="s">
        <v>1679</v>
      </c>
      <c r="I78">
        <v>9715</v>
      </c>
      <c r="J78" s="106" t="s">
        <v>2048</v>
      </c>
      <c r="K78" s="106" t="s">
        <v>1694</v>
      </c>
      <c r="L78">
        <v>2808</v>
      </c>
      <c r="M78">
        <v>2784</v>
      </c>
      <c r="N78">
        <v>300</v>
      </c>
      <c r="O78" s="106" t="s">
        <v>1682</v>
      </c>
      <c r="P78">
        <v>0.61774722910839297</v>
      </c>
      <c r="Q78">
        <v>0.80116708845882401</v>
      </c>
      <c r="R78" s="15">
        <v>0.31031621103000301</v>
      </c>
      <c r="S78" s="106">
        <v>4.61546435064423E-2</v>
      </c>
      <c r="T78">
        <v>1.1501264010114001</v>
      </c>
      <c r="U78">
        <v>1.1501264010114001</v>
      </c>
      <c r="V78">
        <v>0.54037977691809203</v>
      </c>
      <c r="W78">
        <v>2.21</v>
      </c>
      <c r="X78">
        <v>9.32</v>
      </c>
      <c r="Y78">
        <v>430734</v>
      </c>
      <c r="Z78">
        <v>30767</v>
      </c>
      <c r="AA78">
        <v>1.96</v>
      </c>
      <c r="AB78">
        <v>14</v>
      </c>
      <c r="AC78">
        <v>10</v>
      </c>
      <c r="AD78">
        <v>4</v>
      </c>
      <c r="AE78">
        <v>71.430000000000007</v>
      </c>
      <c r="AF78">
        <v>9</v>
      </c>
      <c r="AG78">
        <v>7</v>
      </c>
      <c r="AH78">
        <v>2</v>
      </c>
      <c r="AI78">
        <v>5</v>
      </c>
    </row>
    <row r="79" spans="1:35" x14ac:dyDescent="0.2">
      <c r="A79" s="102">
        <v>566</v>
      </c>
      <c r="B79">
        <v>7186</v>
      </c>
      <c r="C79" s="106" t="s">
        <v>579</v>
      </c>
      <c r="D79" s="106" t="s">
        <v>1737</v>
      </c>
      <c r="E79">
        <v>430</v>
      </c>
      <c r="F79">
        <v>434</v>
      </c>
      <c r="G79">
        <v>1700</v>
      </c>
      <c r="H79" s="106" t="s">
        <v>1679</v>
      </c>
      <c r="I79">
        <v>7259</v>
      </c>
      <c r="J79" s="106" t="s">
        <v>27</v>
      </c>
      <c r="K79" s="106" t="s">
        <v>1697</v>
      </c>
      <c r="L79">
        <v>3675</v>
      </c>
      <c r="M79">
        <v>3705</v>
      </c>
      <c r="N79">
        <v>200</v>
      </c>
      <c r="O79" s="106" t="s">
        <v>1682</v>
      </c>
      <c r="P79">
        <v>0.86925726093776901</v>
      </c>
      <c r="Q79">
        <v>0.88369398745843297</v>
      </c>
      <c r="R79" s="106">
        <v>0.19282672264894599</v>
      </c>
      <c r="S79">
        <v>2.4781547131204298E-2</v>
      </c>
      <c r="T79">
        <v>1.877656847863</v>
      </c>
      <c r="U79">
        <v>1.877656847863</v>
      </c>
      <c r="V79">
        <v>1.68714583204272</v>
      </c>
      <c r="W79">
        <v>5.98</v>
      </c>
      <c r="X79">
        <v>0.43</v>
      </c>
      <c r="Y79">
        <v>430113</v>
      </c>
      <c r="Z79">
        <v>28674</v>
      </c>
      <c r="AA79">
        <v>1.63</v>
      </c>
      <c r="AB79">
        <v>15</v>
      </c>
      <c r="AC79">
        <v>11</v>
      </c>
      <c r="AD79">
        <v>4</v>
      </c>
      <c r="AE79">
        <v>73.33</v>
      </c>
      <c r="AF79">
        <v>14</v>
      </c>
      <c r="AG79">
        <v>9</v>
      </c>
      <c r="AH79">
        <v>1</v>
      </c>
      <c r="AI79">
        <v>5</v>
      </c>
    </row>
    <row r="80" spans="1:35" x14ac:dyDescent="0.2">
      <c r="A80" s="102">
        <v>985</v>
      </c>
      <c r="B80">
        <v>6141</v>
      </c>
      <c r="C80" s="106" t="s">
        <v>1939</v>
      </c>
      <c r="D80" s="106" t="s">
        <v>1692</v>
      </c>
      <c r="E80">
        <v>1613</v>
      </c>
      <c r="F80">
        <v>1579</v>
      </c>
      <c r="G80">
        <v>700</v>
      </c>
      <c r="H80" s="106" t="s">
        <v>1679</v>
      </c>
      <c r="I80">
        <v>9101</v>
      </c>
      <c r="J80" s="106" t="s">
        <v>986</v>
      </c>
      <c r="K80" s="106" t="s">
        <v>1941</v>
      </c>
      <c r="L80">
        <v>1730</v>
      </c>
      <c r="M80">
        <v>1739</v>
      </c>
      <c r="N80">
        <v>600</v>
      </c>
      <c r="O80" s="106" t="s">
        <v>1682</v>
      </c>
      <c r="P80">
        <v>0.84214717298456798</v>
      </c>
      <c r="Q80">
        <v>0.83311714626432498</v>
      </c>
      <c r="R80" s="15">
        <v>9.7524332209330905E-2</v>
      </c>
      <c r="S80" s="106">
        <v>3.3383570166560003E-2</v>
      </c>
      <c r="T80">
        <v>0.96226914457550095</v>
      </c>
      <c r="U80">
        <v>0.96226914457550095</v>
      </c>
      <c r="V80">
        <v>2.1955494307202099</v>
      </c>
      <c r="W80">
        <v>2.09</v>
      </c>
      <c r="X80">
        <v>5.93</v>
      </c>
      <c r="Y80">
        <v>428140</v>
      </c>
      <c r="Z80">
        <v>25185</v>
      </c>
      <c r="AA80">
        <v>1.24</v>
      </c>
      <c r="AB80">
        <v>17</v>
      </c>
      <c r="AC80">
        <v>12</v>
      </c>
      <c r="AD80">
        <v>5</v>
      </c>
      <c r="AE80">
        <v>70.59</v>
      </c>
      <c r="AF80">
        <v>9</v>
      </c>
      <c r="AG80">
        <v>10</v>
      </c>
      <c r="AH80">
        <v>5</v>
      </c>
      <c r="AI80">
        <v>2</v>
      </c>
    </row>
    <row r="81" spans="1:35" x14ac:dyDescent="0.2">
      <c r="A81" s="102">
        <v>254</v>
      </c>
      <c r="B81">
        <v>3110</v>
      </c>
      <c r="C81" s="106" t="s">
        <v>576</v>
      </c>
      <c r="D81" s="106" t="s">
        <v>1678</v>
      </c>
      <c r="E81">
        <v>5150</v>
      </c>
      <c r="F81">
        <v>5250</v>
      </c>
      <c r="G81">
        <v>200</v>
      </c>
      <c r="H81" s="106" t="s">
        <v>1679</v>
      </c>
      <c r="I81">
        <v>9468</v>
      </c>
      <c r="J81" s="106" t="s">
        <v>1680</v>
      </c>
      <c r="K81" s="106" t="s">
        <v>1681</v>
      </c>
      <c r="L81">
        <v>1848</v>
      </c>
      <c r="M81">
        <v>1719</v>
      </c>
      <c r="N81">
        <v>600</v>
      </c>
      <c r="O81" s="106" t="s">
        <v>1682</v>
      </c>
      <c r="P81">
        <v>0.645277491631294</v>
      </c>
      <c r="Q81">
        <v>0.91513390077858703</v>
      </c>
      <c r="R81" s="106">
        <v>0.131221087972162</v>
      </c>
      <c r="S81" s="106">
        <v>8.9821040312711396E-3</v>
      </c>
      <c r="T81">
        <v>3.7272925506913301</v>
      </c>
      <c r="U81">
        <v>3.7272925506913301</v>
      </c>
      <c r="V81">
        <v>2.98138935160901</v>
      </c>
      <c r="W81">
        <v>22.73</v>
      </c>
      <c r="X81">
        <v>1.77</v>
      </c>
      <c r="Y81">
        <v>425475</v>
      </c>
      <c r="Z81">
        <v>16364</v>
      </c>
      <c r="AA81">
        <v>0.97</v>
      </c>
      <c r="AB81">
        <v>26</v>
      </c>
      <c r="AC81">
        <v>16</v>
      </c>
      <c r="AD81">
        <v>10</v>
      </c>
      <c r="AE81">
        <v>61.54</v>
      </c>
      <c r="AF81">
        <v>9</v>
      </c>
      <c r="AG81">
        <v>14</v>
      </c>
      <c r="AH81">
        <v>6</v>
      </c>
      <c r="AI81">
        <v>6</v>
      </c>
    </row>
    <row r="82" spans="1:35" x14ac:dyDescent="0.2">
      <c r="A82" s="102">
        <v>1081</v>
      </c>
      <c r="B82">
        <v>8060</v>
      </c>
      <c r="C82" s="106" t="s">
        <v>1144</v>
      </c>
      <c r="D82" s="106" t="s">
        <v>1686</v>
      </c>
      <c r="E82">
        <v>2852</v>
      </c>
      <c r="F82">
        <v>2819</v>
      </c>
      <c r="G82">
        <v>300</v>
      </c>
      <c r="H82" s="106" t="s">
        <v>1679</v>
      </c>
      <c r="I82">
        <v>9759</v>
      </c>
      <c r="J82" s="106" t="s">
        <v>498</v>
      </c>
      <c r="K82" s="106" t="s">
        <v>1681</v>
      </c>
      <c r="L82">
        <v>1875</v>
      </c>
      <c r="M82">
        <v>1881</v>
      </c>
      <c r="N82">
        <v>400</v>
      </c>
      <c r="O82" s="106" t="s">
        <v>1682</v>
      </c>
      <c r="P82">
        <v>0.64764214811971799</v>
      </c>
      <c r="Q82">
        <v>0.81751186629606098</v>
      </c>
      <c r="R82">
        <v>0.362287329180144</v>
      </c>
      <c r="S82" s="106">
        <v>6.8317424265297397E-2</v>
      </c>
      <c r="T82" s="106">
        <v>1.54802801245731</v>
      </c>
      <c r="U82" s="106">
        <v>1.54802801245731</v>
      </c>
      <c r="V82">
        <v>0.96422481107547597</v>
      </c>
      <c r="W82">
        <v>4.6399999999999997</v>
      </c>
      <c r="X82">
        <v>11.03</v>
      </c>
      <c r="Y82">
        <v>424219</v>
      </c>
      <c r="Z82">
        <v>26514</v>
      </c>
      <c r="AA82">
        <v>1.31</v>
      </c>
      <c r="AB82">
        <v>16</v>
      </c>
      <c r="AC82">
        <v>9</v>
      </c>
      <c r="AD82">
        <v>7</v>
      </c>
      <c r="AE82">
        <v>56.25</v>
      </c>
      <c r="AF82">
        <v>10</v>
      </c>
      <c r="AG82">
        <v>9</v>
      </c>
      <c r="AH82">
        <v>3</v>
      </c>
      <c r="AI82">
        <v>4</v>
      </c>
    </row>
    <row r="83" spans="1:35" x14ac:dyDescent="0.2">
      <c r="A83" s="102">
        <v>639</v>
      </c>
      <c r="B83">
        <v>4185</v>
      </c>
      <c r="C83" s="106" t="s">
        <v>2166</v>
      </c>
      <c r="D83" s="106" t="s">
        <v>1704</v>
      </c>
      <c r="E83">
        <v>2101</v>
      </c>
      <c r="F83">
        <v>2160</v>
      </c>
      <c r="G83">
        <v>400</v>
      </c>
      <c r="H83" s="106" t="s">
        <v>1679</v>
      </c>
      <c r="I83">
        <v>4543</v>
      </c>
      <c r="J83" s="106" t="s">
        <v>719</v>
      </c>
      <c r="K83" s="106" t="s">
        <v>1688</v>
      </c>
      <c r="L83">
        <v>3883</v>
      </c>
      <c r="M83">
        <v>3896</v>
      </c>
      <c r="N83">
        <v>200</v>
      </c>
      <c r="O83" s="106" t="s">
        <v>1682</v>
      </c>
      <c r="P83">
        <v>0.54890258286993598</v>
      </c>
      <c r="Q83">
        <v>0.87616318929780701</v>
      </c>
      <c r="R83" s="15">
        <v>5.3716001476823701E-5</v>
      </c>
      <c r="S83">
        <v>9.45595062017901E-3</v>
      </c>
      <c r="T83">
        <v>1.1592884222313999</v>
      </c>
      <c r="U83">
        <v>1.1592884222313999</v>
      </c>
      <c r="V83">
        <v>0.55626219273224198</v>
      </c>
      <c r="W83">
        <v>4.8600000000000003</v>
      </c>
      <c r="X83">
        <v>10.88</v>
      </c>
      <c r="Y83">
        <v>421572</v>
      </c>
      <c r="Z83">
        <v>35131</v>
      </c>
      <c r="AA83">
        <v>1.77</v>
      </c>
      <c r="AB83">
        <v>12</v>
      </c>
      <c r="AC83">
        <v>9</v>
      </c>
      <c r="AD83">
        <v>3</v>
      </c>
      <c r="AE83">
        <v>75</v>
      </c>
      <c r="AF83">
        <v>12</v>
      </c>
      <c r="AG83">
        <v>7</v>
      </c>
      <c r="AH83">
        <v>1</v>
      </c>
      <c r="AI83">
        <v>4</v>
      </c>
    </row>
    <row r="84" spans="1:35" x14ac:dyDescent="0.2">
      <c r="A84" s="102">
        <v>130</v>
      </c>
      <c r="B84">
        <v>4208</v>
      </c>
      <c r="C84" s="106" t="s">
        <v>1893</v>
      </c>
      <c r="D84" s="106" t="s">
        <v>1704</v>
      </c>
      <c r="E84">
        <v>2206</v>
      </c>
      <c r="F84">
        <v>2218</v>
      </c>
      <c r="G84">
        <v>400</v>
      </c>
      <c r="H84" s="106" t="s">
        <v>1679</v>
      </c>
      <c r="I84">
        <v>7278</v>
      </c>
      <c r="J84" s="106" t="s">
        <v>45</v>
      </c>
      <c r="K84" s="106" t="s">
        <v>1697</v>
      </c>
      <c r="L84">
        <v>2261</v>
      </c>
      <c r="M84">
        <v>2255</v>
      </c>
      <c r="N84">
        <v>400</v>
      </c>
      <c r="O84" s="106" t="s">
        <v>1682</v>
      </c>
      <c r="P84">
        <v>0.88598983290465605</v>
      </c>
      <c r="Q84">
        <v>0.93197969021409299</v>
      </c>
      <c r="R84">
        <v>0.36775636703095399</v>
      </c>
      <c r="S84" s="106">
        <v>1.03679225899039E-2</v>
      </c>
      <c r="T84">
        <v>0.63950579511698602</v>
      </c>
      <c r="U84">
        <v>0.63950579511698602</v>
      </c>
      <c r="V84">
        <v>0.61559723726383297</v>
      </c>
      <c r="W84">
        <v>1.64</v>
      </c>
      <c r="X84">
        <v>1.64</v>
      </c>
      <c r="Y84">
        <v>419724</v>
      </c>
      <c r="Z84">
        <v>27982</v>
      </c>
      <c r="AA84">
        <v>1.48</v>
      </c>
      <c r="AB84">
        <v>15</v>
      </c>
      <c r="AC84">
        <v>12</v>
      </c>
      <c r="AD84">
        <v>3</v>
      </c>
      <c r="AE84">
        <v>80</v>
      </c>
      <c r="AF84">
        <v>13</v>
      </c>
      <c r="AG84">
        <v>8</v>
      </c>
      <c r="AH84">
        <v>1</v>
      </c>
      <c r="AI84">
        <v>6</v>
      </c>
    </row>
    <row r="85" spans="1:35" x14ac:dyDescent="0.2">
      <c r="A85" s="102">
        <v>1048</v>
      </c>
      <c r="B85">
        <v>2531</v>
      </c>
      <c r="C85" s="106" t="s">
        <v>1706</v>
      </c>
      <c r="D85" s="106" t="s">
        <v>1707</v>
      </c>
      <c r="E85">
        <v>970</v>
      </c>
      <c r="F85">
        <v>945</v>
      </c>
      <c r="G85">
        <v>1200</v>
      </c>
      <c r="H85" s="106" t="s">
        <v>1682</v>
      </c>
      <c r="I85">
        <v>4004</v>
      </c>
      <c r="J85" s="106" t="s">
        <v>1894</v>
      </c>
      <c r="K85" s="106" t="s">
        <v>1704</v>
      </c>
      <c r="L85">
        <v>2664</v>
      </c>
      <c r="M85">
        <v>2737</v>
      </c>
      <c r="N85">
        <v>400</v>
      </c>
      <c r="O85" s="106" t="s">
        <v>1679</v>
      </c>
      <c r="P85">
        <v>0.83828931253366101</v>
      </c>
      <c r="Q85">
        <v>0.82397198775407698</v>
      </c>
      <c r="R85">
        <v>2.3406238288198499E-2</v>
      </c>
      <c r="S85" s="106">
        <v>9.5756185458093501E-2</v>
      </c>
      <c r="T85">
        <v>-0.67840402463185101</v>
      </c>
      <c r="U85">
        <v>0.67840402463185101</v>
      </c>
      <c r="V85">
        <v>0.48137803239489901</v>
      </c>
      <c r="W85">
        <v>-2.1</v>
      </c>
      <c r="X85">
        <v>3.58</v>
      </c>
      <c r="Y85">
        <v>419431</v>
      </c>
      <c r="Z85">
        <v>24672</v>
      </c>
      <c r="AA85">
        <v>1</v>
      </c>
      <c r="AB85">
        <v>17</v>
      </c>
      <c r="AC85">
        <v>10</v>
      </c>
      <c r="AD85">
        <v>7</v>
      </c>
      <c r="AE85">
        <v>58.82</v>
      </c>
      <c r="AF85">
        <v>10</v>
      </c>
      <c r="AG85">
        <v>9</v>
      </c>
      <c r="AH85">
        <v>6</v>
      </c>
      <c r="AI85">
        <v>2</v>
      </c>
    </row>
    <row r="86" spans="1:35" x14ac:dyDescent="0.2">
      <c r="A86" s="102">
        <v>922</v>
      </c>
      <c r="B86">
        <v>2914</v>
      </c>
      <c r="C86" s="106" t="s">
        <v>1845</v>
      </c>
      <c r="D86" s="106" t="s">
        <v>1707</v>
      </c>
      <c r="E86">
        <v>2284.5</v>
      </c>
      <c r="F86">
        <v>2276.5</v>
      </c>
      <c r="G86">
        <v>400</v>
      </c>
      <c r="H86" s="106" t="s">
        <v>1679</v>
      </c>
      <c r="I86">
        <v>9716</v>
      </c>
      <c r="J86" s="106" t="s">
        <v>1901</v>
      </c>
      <c r="K86" s="106" t="s">
        <v>1694</v>
      </c>
      <c r="L86">
        <v>1284</v>
      </c>
      <c r="M86">
        <v>1276</v>
      </c>
      <c r="N86">
        <v>700</v>
      </c>
      <c r="O86" s="106" t="s">
        <v>1682</v>
      </c>
      <c r="P86">
        <v>0.855334434815607</v>
      </c>
      <c r="Q86">
        <v>0.84148430661965301</v>
      </c>
      <c r="R86">
        <v>2.18713048909948E-2</v>
      </c>
      <c r="S86" s="106">
        <v>4.1126465189299598E-2</v>
      </c>
      <c r="T86">
        <v>0.39058510576223898</v>
      </c>
      <c r="U86">
        <v>0.39058510576223898</v>
      </c>
      <c r="V86">
        <v>0.25825398958166002</v>
      </c>
      <c r="W86">
        <v>1.05</v>
      </c>
      <c r="X86">
        <v>1.91</v>
      </c>
      <c r="Y86">
        <v>418401</v>
      </c>
      <c r="Z86">
        <v>24612</v>
      </c>
      <c r="AA86">
        <v>1.37</v>
      </c>
      <c r="AB86">
        <v>17</v>
      </c>
      <c r="AC86">
        <v>12</v>
      </c>
      <c r="AD86">
        <v>5</v>
      </c>
      <c r="AE86">
        <v>70.59</v>
      </c>
      <c r="AF86">
        <v>10</v>
      </c>
      <c r="AG86">
        <v>12</v>
      </c>
      <c r="AH86">
        <v>3</v>
      </c>
      <c r="AI86">
        <v>2</v>
      </c>
    </row>
    <row r="87" spans="1:35" x14ac:dyDescent="0.2">
      <c r="A87" s="102">
        <v>494</v>
      </c>
      <c r="B87">
        <v>1860</v>
      </c>
      <c r="C87" s="106" t="s">
        <v>56</v>
      </c>
      <c r="D87" s="106" t="s">
        <v>1689</v>
      </c>
      <c r="E87">
        <v>744</v>
      </c>
      <c r="F87">
        <v>737</v>
      </c>
      <c r="G87">
        <v>1000</v>
      </c>
      <c r="H87" s="106" t="s">
        <v>1682</v>
      </c>
      <c r="I87">
        <v>8113</v>
      </c>
      <c r="J87" s="106" t="s">
        <v>2068</v>
      </c>
      <c r="K87" s="106" t="s">
        <v>1704</v>
      </c>
      <c r="L87">
        <v>3780</v>
      </c>
      <c r="M87">
        <v>3823</v>
      </c>
      <c r="N87">
        <v>200</v>
      </c>
      <c r="O87" s="106" t="s">
        <v>1679</v>
      </c>
      <c r="P87">
        <v>0.57444837071910304</v>
      </c>
      <c r="Q87">
        <v>0.89068753012421098</v>
      </c>
      <c r="R87">
        <v>0.10391379088863301</v>
      </c>
      <c r="S87" s="106">
        <v>7.5376467072529201E-4</v>
      </c>
      <c r="T87">
        <v>-0.43534206100238398</v>
      </c>
      <c r="U87">
        <v>0.43534206100238398</v>
      </c>
      <c r="V87">
        <v>0.61425565292023498</v>
      </c>
      <c r="W87">
        <v>-1.51</v>
      </c>
      <c r="X87">
        <v>3.61</v>
      </c>
      <c r="Y87">
        <v>418104</v>
      </c>
      <c r="Z87">
        <v>19005</v>
      </c>
      <c r="AA87">
        <v>0.96</v>
      </c>
      <c r="AB87">
        <v>22</v>
      </c>
      <c r="AC87">
        <v>14</v>
      </c>
      <c r="AD87">
        <v>8</v>
      </c>
      <c r="AE87">
        <v>63.64</v>
      </c>
      <c r="AF87">
        <v>11</v>
      </c>
      <c r="AG87">
        <v>12</v>
      </c>
      <c r="AH87">
        <v>6</v>
      </c>
      <c r="AI87">
        <v>4</v>
      </c>
    </row>
    <row r="88" spans="1:35" x14ac:dyDescent="0.2">
      <c r="A88" s="102">
        <v>697</v>
      </c>
      <c r="B88">
        <v>9201</v>
      </c>
      <c r="C88" s="106" t="s">
        <v>1960</v>
      </c>
      <c r="D88" s="106" t="s">
        <v>1961</v>
      </c>
      <c r="E88">
        <v>3105</v>
      </c>
      <c r="F88">
        <v>3099</v>
      </c>
      <c r="G88">
        <v>300</v>
      </c>
      <c r="H88" s="106" t="s">
        <v>1679</v>
      </c>
      <c r="I88">
        <v>9716</v>
      </c>
      <c r="J88" s="106" t="s">
        <v>1901</v>
      </c>
      <c r="K88" s="106" t="s">
        <v>1694</v>
      </c>
      <c r="L88">
        <v>1284</v>
      </c>
      <c r="M88">
        <v>1276</v>
      </c>
      <c r="N88">
        <v>700</v>
      </c>
      <c r="O88" s="106" t="s">
        <v>1682</v>
      </c>
      <c r="P88">
        <v>0.782443524860998</v>
      </c>
      <c r="Q88">
        <v>0.86938176271172696</v>
      </c>
      <c r="R88" s="106">
        <v>0.34067044710217298</v>
      </c>
      <c r="S88" s="106">
        <v>7.5923041294536303E-3</v>
      </c>
      <c r="T88">
        <v>0.241972392608304</v>
      </c>
      <c r="U88">
        <v>0.241972392608304</v>
      </c>
      <c r="V88">
        <v>0.28727360209990699</v>
      </c>
      <c r="W88">
        <v>0.77</v>
      </c>
      <c r="X88">
        <v>3.93</v>
      </c>
      <c r="Y88">
        <v>416621</v>
      </c>
      <c r="Z88">
        <v>24507</v>
      </c>
      <c r="AA88">
        <v>1.26</v>
      </c>
      <c r="AB88">
        <v>17</v>
      </c>
      <c r="AC88">
        <v>12</v>
      </c>
      <c r="AD88">
        <v>5</v>
      </c>
      <c r="AE88">
        <v>70.59</v>
      </c>
      <c r="AF88">
        <v>10</v>
      </c>
      <c r="AG88">
        <v>12</v>
      </c>
      <c r="AH88">
        <v>4</v>
      </c>
      <c r="AI88">
        <v>1</v>
      </c>
    </row>
    <row r="89" spans="1:35" x14ac:dyDescent="0.2">
      <c r="A89" s="102">
        <v>250</v>
      </c>
      <c r="B89">
        <v>3076</v>
      </c>
      <c r="C89" s="106" t="s">
        <v>2024</v>
      </c>
      <c r="D89" s="106" t="s">
        <v>1686</v>
      </c>
      <c r="E89">
        <v>1854</v>
      </c>
      <c r="F89">
        <v>1828</v>
      </c>
      <c r="G89">
        <v>500</v>
      </c>
      <c r="H89" s="106" t="s">
        <v>1679</v>
      </c>
      <c r="I89">
        <v>5471</v>
      </c>
      <c r="J89" s="106" t="s">
        <v>1919</v>
      </c>
      <c r="K89" s="106" t="s">
        <v>1735</v>
      </c>
      <c r="L89">
        <v>4320</v>
      </c>
      <c r="M89">
        <v>4315</v>
      </c>
      <c r="N89">
        <v>200</v>
      </c>
      <c r="O89" s="106" t="s">
        <v>1682</v>
      </c>
      <c r="P89">
        <v>0.90562293824833595</v>
      </c>
      <c r="Q89">
        <v>0.91536291949646498</v>
      </c>
      <c r="R89" s="106">
        <v>0.137089105147396</v>
      </c>
      <c r="S89">
        <v>1.5532334706376901E-3</v>
      </c>
      <c r="T89">
        <v>0.80785829842074797</v>
      </c>
      <c r="U89">
        <v>0.80785829842074797</v>
      </c>
      <c r="V89">
        <v>1.05793613844518</v>
      </c>
      <c r="W89">
        <v>2.81</v>
      </c>
      <c r="X89">
        <v>5.91</v>
      </c>
      <c r="Y89">
        <v>416401</v>
      </c>
      <c r="Z89">
        <v>29743</v>
      </c>
      <c r="AA89">
        <v>1.44</v>
      </c>
      <c r="AB89">
        <v>14</v>
      </c>
      <c r="AC89">
        <v>9</v>
      </c>
      <c r="AD89">
        <v>5</v>
      </c>
      <c r="AE89">
        <v>64.290000000000006</v>
      </c>
      <c r="AF89">
        <v>14</v>
      </c>
      <c r="AG89">
        <v>8</v>
      </c>
      <c r="AH89">
        <v>1</v>
      </c>
      <c r="AI89">
        <v>5</v>
      </c>
    </row>
    <row r="90" spans="1:35" x14ac:dyDescent="0.2">
      <c r="A90" s="102">
        <v>649</v>
      </c>
      <c r="B90">
        <v>6448</v>
      </c>
      <c r="C90" s="106" t="s">
        <v>470</v>
      </c>
      <c r="D90" s="106" t="s">
        <v>1684</v>
      </c>
      <c r="E90">
        <v>2212</v>
      </c>
      <c r="F90">
        <v>2246</v>
      </c>
      <c r="G90">
        <v>400</v>
      </c>
      <c r="H90" s="106" t="s">
        <v>1682</v>
      </c>
      <c r="I90">
        <v>8253</v>
      </c>
      <c r="J90" s="106" t="s">
        <v>563</v>
      </c>
      <c r="K90" s="106" t="s">
        <v>1685</v>
      </c>
      <c r="L90">
        <v>1869</v>
      </c>
      <c r="M90">
        <v>1843</v>
      </c>
      <c r="N90">
        <v>500</v>
      </c>
      <c r="O90" s="106" t="s">
        <v>1679</v>
      </c>
      <c r="P90">
        <v>0.74656929054399401</v>
      </c>
      <c r="Q90">
        <v>0.87503759532319603</v>
      </c>
      <c r="R90">
        <v>5.4725740742818302E-2</v>
      </c>
      <c r="S90" s="106">
        <v>8.1805594523861894E-2</v>
      </c>
      <c r="T90">
        <v>-0.38940717218333498</v>
      </c>
      <c r="U90">
        <v>0.38940717218333498</v>
      </c>
      <c r="V90">
        <v>1.06741618292407</v>
      </c>
      <c r="W90">
        <v>-1.31</v>
      </c>
      <c r="X90">
        <v>2.57</v>
      </c>
      <c r="Y90">
        <v>413942</v>
      </c>
      <c r="Z90">
        <v>20697</v>
      </c>
      <c r="AA90">
        <v>1.08</v>
      </c>
      <c r="AB90">
        <v>20</v>
      </c>
      <c r="AC90">
        <v>14</v>
      </c>
      <c r="AD90">
        <v>6</v>
      </c>
      <c r="AE90">
        <v>70</v>
      </c>
      <c r="AF90">
        <v>12</v>
      </c>
      <c r="AG90">
        <v>11</v>
      </c>
      <c r="AH90">
        <v>4</v>
      </c>
      <c r="AI90">
        <v>5</v>
      </c>
    </row>
    <row r="91" spans="1:35" x14ac:dyDescent="0.2">
      <c r="A91" s="102">
        <v>328</v>
      </c>
      <c r="B91">
        <v>5802</v>
      </c>
      <c r="C91" s="106" t="s">
        <v>1923</v>
      </c>
      <c r="D91" s="106" t="s">
        <v>1695</v>
      </c>
      <c r="E91">
        <v>1474</v>
      </c>
      <c r="F91">
        <v>1469</v>
      </c>
      <c r="G91">
        <v>600</v>
      </c>
      <c r="H91" s="106" t="s">
        <v>1679</v>
      </c>
      <c r="I91">
        <v>6361</v>
      </c>
      <c r="J91" s="106" t="s">
        <v>794</v>
      </c>
      <c r="K91" s="106" t="s">
        <v>1692</v>
      </c>
      <c r="L91">
        <v>3030</v>
      </c>
      <c r="M91">
        <v>2914</v>
      </c>
      <c r="N91">
        <v>300</v>
      </c>
      <c r="O91" s="106" t="s">
        <v>1682</v>
      </c>
      <c r="P91">
        <v>0.55540097035382296</v>
      </c>
      <c r="Q91">
        <v>0.90795397750637197</v>
      </c>
      <c r="R91" s="106">
        <v>8.3106391203883301E-2</v>
      </c>
      <c r="S91" s="106">
        <v>7.97939070507655E-2</v>
      </c>
      <c r="T91">
        <v>1.39298509480578</v>
      </c>
      <c r="U91">
        <v>1.39298509480578</v>
      </c>
      <c r="V91">
        <v>1.15321269149639E-2</v>
      </c>
      <c r="W91">
        <v>5.03</v>
      </c>
      <c r="X91">
        <v>0.82</v>
      </c>
      <c r="Y91">
        <v>411487</v>
      </c>
      <c r="Z91">
        <v>29392</v>
      </c>
      <c r="AA91">
        <v>1.58</v>
      </c>
      <c r="AB91">
        <v>14</v>
      </c>
      <c r="AC91">
        <v>11</v>
      </c>
      <c r="AD91">
        <v>3</v>
      </c>
      <c r="AE91">
        <v>78.569999999999993</v>
      </c>
      <c r="AF91">
        <v>12</v>
      </c>
      <c r="AG91">
        <v>7</v>
      </c>
      <c r="AH91">
        <v>1</v>
      </c>
      <c r="AI91">
        <v>6</v>
      </c>
    </row>
    <row r="92" spans="1:35" x14ac:dyDescent="0.2">
      <c r="A92" s="102">
        <v>807</v>
      </c>
      <c r="B92">
        <v>4183</v>
      </c>
      <c r="C92" s="106" t="s">
        <v>1895</v>
      </c>
      <c r="D92" s="106" t="s">
        <v>1704</v>
      </c>
      <c r="E92">
        <v>2569</v>
      </c>
      <c r="F92">
        <v>2581</v>
      </c>
      <c r="G92">
        <v>400</v>
      </c>
      <c r="H92" s="106" t="s">
        <v>1679</v>
      </c>
      <c r="I92">
        <v>9072</v>
      </c>
      <c r="J92" s="106" t="s">
        <v>1814</v>
      </c>
      <c r="K92" s="106" t="s">
        <v>1815</v>
      </c>
      <c r="L92">
        <v>2480</v>
      </c>
      <c r="M92">
        <v>2485</v>
      </c>
      <c r="N92">
        <v>400</v>
      </c>
      <c r="O92" s="106" t="s">
        <v>1682</v>
      </c>
      <c r="P92">
        <v>0.74991359791706802</v>
      </c>
      <c r="Q92">
        <v>0.85590075265926902</v>
      </c>
      <c r="R92" s="106">
        <v>0.210162542697579</v>
      </c>
      <c r="S92">
        <v>2.6858520366301802E-2</v>
      </c>
      <c r="T92">
        <v>2.4910617102249701</v>
      </c>
      <c r="U92">
        <v>2.4910617102249701</v>
      </c>
      <c r="V92">
        <v>2.80093867545847</v>
      </c>
      <c r="W92">
        <v>5.42</v>
      </c>
      <c r="X92">
        <v>3.72</v>
      </c>
      <c r="Y92">
        <v>409956</v>
      </c>
      <c r="Z92">
        <v>31535</v>
      </c>
      <c r="AA92">
        <v>1.75</v>
      </c>
      <c r="AB92">
        <v>13</v>
      </c>
      <c r="AC92">
        <v>10</v>
      </c>
      <c r="AD92">
        <v>3</v>
      </c>
      <c r="AE92">
        <v>76.92</v>
      </c>
      <c r="AF92">
        <v>12</v>
      </c>
      <c r="AG92">
        <v>8</v>
      </c>
      <c r="AH92">
        <v>1</v>
      </c>
      <c r="AI92">
        <v>4</v>
      </c>
    </row>
    <row r="93" spans="1:35" x14ac:dyDescent="0.2">
      <c r="A93" s="102">
        <v>399</v>
      </c>
      <c r="B93">
        <v>3861</v>
      </c>
      <c r="C93" s="106" t="s">
        <v>37</v>
      </c>
      <c r="D93" s="106" t="s">
        <v>1916</v>
      </c>
      <c r="E93">
        <v>585</v>
      </c>
      <c r="F93">
        <v>578</v>
      </c>
      <c r="G93">
        <v>1800</v>
      </c>
      <c r="H93" s="106" t="s">
        <v>1682</v>
      </c>
      <c r="I93">
        <v>4183</v>
      </c>
      <c r="J93" s="106" t="s">
        <v>1895</v>
      </c>
      <c r="K93" s="106" t="s">
        <v>1704</v>
      </c>
      <c r="L93">
        <v>2569</v>
      </c>
      <c r="M93">
        <v>2581</v>
      </c>
      <c r="N93">
        <v>400</v>
      </c>
      <c r="O93" s="106" t="s">
        <v>1679</v>
      </c>
      <c r="P93">
        <v>0.75977227495253197</v>
      </c>
      <c r="Q93">
        <v>0.90071161581039005</v>
      </c>
      <c r="R93" s="15">
        <v>0.31402567272350201</v>
      </c>
      <c r="S93" s="15">
        <v>6.1835032184849002E-2</v>
      </c>
      <c r="T93">
        <v>-0.87161952828281197</v>
      </c>
      <c r="U93">
        <v>0.87161952828281197</v>
      </c>
      <c r="V93">
        <v>0.21005790138375499</v>
      </c>
      <c r="W93">
        <v>-2.2200000000000002</v>
      </c>
      <c r="X93">
        <v>0.77</v>
      </c>
      <c r="Y93">
        <v>404322</v>
      </c>
      <c r="Z93">
        <v>17579</v>
      </c>
      <c r="AA93">
        <v>0.9</v>
      </c>
      <c r="AB93">
        <v>23</v>
      </c>
      <c r="AC93">
        <v>15</v>
      </c>
      <c r="AD93">
        <v>8</v>
      </c>
      <c r="AE93">
        <v>65.22</v>
      </c>
      <c r="AF93">
        <v>13</v>
      </c>
      <c r="AG93">
        <v>10</v>
      </c>
      <c r="AH93">
        <v>4</v>
      </c>
      <c r="AI93">
        <v>9</v>
      </c>
    </row>
    <row r="94" spans="1:35" x14ac:dyDescent="0.2">
      <c r="A94" s="102">
        <v>151</v>
      </c>
      <c r="B94">
        <v>6371</v>
      </c>
      <c r="C94" s="106" t="s">
        <v>1857</v>
      </c>
      <c r="D94" s="106" t="s">
        <v>1692</v>
      </c>
      <c r="E94">
        <v>3335</v>
      </c>
      <c r="F94">
        <v>3370</v>
      </c>
      <c r="G94">
        <v>300</v>
      </c>
      <c r="H94" s="106" t="s">
        <v>1682</v>
      </c>
      <c r="I94">
        <v>7278</v>
      </c>
      <c r="J94" s="106" t="s">
        <v>45</v>
      </c>
      <c r="K94" s="106" t="s">
        <v>1697</v>
      </c>
      <c r="L94">
        <v>2261</v>
      </c>
      <c r="M94">
        <v>2255</v>
      </c>
      <c r="N94">
        <v>400</v>
      </c>
      <c r="O94" s="106" t="s">
        <v>1679</v>
      </c>
      <c r="P94">
        <v>0.85543056036598697</v>
      </c>
      <c r="Q94">
        <v>0.92932971816649601</v>
      </c>
      <c r="R94" s="106">
        <v>0.33096162618703401</v>
      </c>
      <c r="S94" s="106">
        <v>8.3705951995583297E-4</v>
      </c>
      <c r="T94">
        <v>-1.3626770952051499</v>
      </c>
      <c r="U94">
        <v>1.3626770952051499</v>
      </c>
      <c r="V94">
        <v>1.46676336996141</v>
      </c>
      <c r="W94">
        <v>-4.1100000000000003</v>
      </c>
      <c r="X94">
        <v>10.78</v>
      </c>
      <c r="Y94">
        <v>404133</v>
      </c>
      <c r="Z94">
        <v>44904</v>
      </c>
      <c r="AA94">
        <v>2.61</v>
      </c>
      <c r="AB94">
        <v>9</v>
      </c>
      <c r="AC94">
        <v>8</v>
      </c>
      <c r="AD94">
        <v>1</v>
      </c>
      <c r="AE94">
        <v>88.89</v>
      </c>
      <c r="AF94">
        <v>10</v>
      </c>
      <c r="AG94">
        <v>5</v>
      </c>
      <c r="AH94">
        <v>0</v>
      </c>
      <c r="AI94">
        <v>4</v>
      </c>
    </row>
    <row r="95" spans="1:35" x14ac:dyDescent="0.2">
      <c r="A95" s="102">
        <v>919</v>
      </c>
      <c r="B95">
        <v>4540</v>
      </c>
      <c r="C95" s="106" t="s">
        <v>2184</v>
      </c>
      <c r="D95" s="106" t="s">
        <v>1702</v>
      </c>
      <c r="E95">
        <v>2952</v>
      </c>
      <c r="F95">
        <v>2959</v>
      </c>
      <c r="G95">
        <v>300</v>
      </c>
      <c r="H95" s="106" t="s">
        <v>1682</v>
      </c>
      <c r="I95">
        <v>5991</v>
      </c>
      <c r="J95" s="106" t="s">
        <v>1163</v>
      </c>
      <c r="K95" s="106" t="s">
        <v>1899</v>
      </c>
      <c r="L95">
        <v>916</v>
      </c>
      <c r="M95">
        <v>925</v>
      </c>
      <c r="N95">
        <v>1000</v>
      </c>
      <c r="O95" s="106" t="s">
        <v>1679</v>
      </c>
      <c r="P95">
        <v>0.81945596132453202</v>
      </c>
      <c r="Q95">
        <v>0.842143181585432</v>
      </c>
      <c r="R95">
        <v>4.6445355508348399E-2</v>
      </c>
      <c r="S95" s="106">
        <v>8.9939274575788104E-3</v>
      </c>
      <c r="T95">
        <v>-0.94584018091525202</v>
      </c>
      <c r="U95">
        <v>0.94584018091525202</v>
      </c>
      <c r="V95">
        <v>0.92410551204323099</v>
      </c>
      <c r="W95">
        <v>-2.42</v>
      </c>
      <c r="X95">
        <v>4.2</v>
      </c>
      <c r="Y95">
        <v>401215</v>
      </c>
      <c r="Z95">
        <v>25076</v>
      </c>
      <c r="AA95">
        <v>1.29</v>
      </c>
      <c r="AB95">
        <v>16</v>
      </c>
      <c r="AC95">
        <v>11</v>
      </c>
      <c r="AD95">
        <v>5</v>
      </c>
      <c r="AE95">
        <v>68.75</v>
      </c>
      <c r="AF95">
        <v>14</v>
      </c>
      <c r="AG95">
        <v>9</v>
      </c>
      <c r="AH95">
        <v>2</v>
      </c>
      <c r="AI95">
        <v>5</v>
      </c>
    </row>
    <row r="96" spans="1:35" x14ac:dyDescent="0.2">
      <c r="A96" s="102">
        <v>926</v>
      </c>
      <c r="B96">
        <v>6301</v>
      </c>
      <c r="C96" s="106" t="s">
        <v>55</v>
      </c>
      <c r="D96" s="106" t="s">
        <v>1692</v>
      </c>
      <c r="E96">
        <v>2320</v>
      </c>
      <c r="F96">
        <v>2336.5</v>
      </c>
      <c r="G96">
        <v>400</v>
      </c>
      <c r="H96" s="106" t="s">
        <v>1679</v>
      </c>
      <c r="I96">
        <v>7189</v>
      </c>
      <c r="J96" s="106" t="s">
        <v>44</v>
      </c>
      <c r="K96" s="106" t="s">
        <v>1737</v>
      </c>
      <c r="L96">
        <v>691</v>
      </c>
      <c r="M96">
        <v>698</v>
      </c>
      <c r="N96">
        <v>1300</v>
      </c>
      <c r="O96" s="106" t="s">
        <v>1682</v>
      </c>
      <c r="P96">
        <v>0.78937904440415396</v>
      </c>
      <c r="Q96">
        <v>0.84099554054727699</v>
      </c>
      <c r="R96">
        <v>0.19317579883681599</v>
      </c>
      <c r="S96" s="106">
        <v>3.0106429848099001E-2</v>
      </c>
      <c r="T96">
        <v>1.2452539293090601</v>
      </c>
      <c r="U96">
        <v>1.2452539293090601</v>
      </c>
      <c r="V96">
        <v>1.2321732294098899</v>
      </c>
      <c r="W96">
        <v>5.34</v>
      </c>
      <c r="X96">
        <v>2.91</v>
      </c>
      <c r="Y96">
        <v>397791</v>
      </c>
      <c r="Z96">
        <v>20936</v>
      </c>
      <c r="AA96">
        <v>1.1499999999999999</v>
      </c>
      <c r="AB96">
        <v>19</v>
      </c>
      <c r="AC96">
        <v>12</v>
      </c>
      <c r="AD96">
        <v>7</v>
      </c>
      <c r="AE96">
        <v>63.16</v>
      </c>
      <c r="AF96">
        <v>12</v>
      </c>
      <c r="AG96">
        <v>11</v>
      </c>
      <c r="AH96">
        <v>3</v>
      </c>
      <c r="AI96">
        <v>5</v>
      </c>
    </row>
    <row r="97" spans="1:35" x14ac:dyDescent="0.2">
      <c r="A97" s="102">
        <v>924</v>
      </c>
      <c r="B97">
        <v>3048</v>
      </c>
      <c r="C97" s="106" t="s">
        <v>2023</v>
      </c>
      <c r="D97" s="106" t="s">
        <v>1705</v>
      </c>
      <c r="E97">
        <v>1192</v>
      </c>
      <c r="F97">
        <v>1174</v>
      </c>
      <c r="G97">
        <v>800</v>
      </c>
      <c r="H97" s="106" t="s">
        <v>1679</v>
      </c>
      <c r="I97">
        <v>3116</v>
      </c>
      <c r="J97" s="106" t="s">
        <v>1889</v>
      </c>
      <c r="K97" s="106" t="s">
        <v>1697</v>
      </c>
      <c r="L97">
        <v>1616</v>
      </c>
      <c r="M97">
        <v>1621</v>
      </c>
      <c r="N97">
        <v>600</v>
      </c>
      <c r="O97" s="106" t="s">
        <v>1682</v>
      </c>
      <c r="P97">
        <v>0.54953788408497395</v>
      </c>
      <c r="Q97">
        <v>0.84110068527441295</v>
      </c>
      <c r="R97" s="15">
        <v>0.32616341888733302</v>
      </c>
      <c r="S97" s="15">
        <v>7.02280952374887E-2</v>
      </c>
      <c r="T97">
        <v>0.12403899350700701</v>
      </c>
      <c r="U97">
        <v>0.12403899350700701</v>
      </c>
      <c r="V97">
        <v>0.73528442170253905</v>
      </c>
      <c r="W97">
        <v>0.4</v>
      </c>
      <c r="X97">
        <v>3.43</v>
      </c>
      <c r="Y97">
        <v>397192</v>
      </c>
      <c r="Z97">
        <v>18054</v>
      </c>
      <c r="AA97">
        <v>0.94</v>
      </c>
      <c r="AB97">
        <v>22</v>
      </c>
      <c r="AC97">
        <v>15</v>
      </c>
      <c r="AD97">
        <v>7</v>
      </c>
      <c r="AE97">
        <v>68.180000000000007</v>
      </c>
      <c r="AF97">
        <v>11</v>
      </c>
      <c r="AG97">
        <v>11</v>
      </c>
      <c r="AH97">
        <v>5</v>
      </c>
      <c r="AI97">
        <v>6</v>
      </c>
    </row>
    <row r="98" spans="1:35" x14ac:dyDescent="0.2">
      <c r="A98" s="102">
        <v>397</v>
      </c>
      <c r="B98">
        <v>1969</v>
      </c>
      <c r="C98" s="106" t="s">
        <v>2084</v>
      </c>
      <c r="D98" s="106" t="s">
        <v>1689</v>
      </c>
      <c r="E98">
        <v>1871</v>
      </c>
      <c r="F98">
        <v>1887</v>
      </c>
      <c r="G98">
        <v>500</v>
      </c>
      <c r="H98" s="106" t="s">
        <v>1679</v>
      </c>
      <c r="I98">
        <v>8750</v>
      </c>
      <c r="J98" s="106" t="s">
        <v>30</v>
      </c>
      <c r="K98" s="106" t="s">
        <v>1881</v>
      </c>
      <c r="L98">
        <v>1741</v>
      </c>
      <c r="M98">
        <v>1732</v>
      </c>
      <c r="N98">
        <v>500</v>
      </c>
      <c r="O98" s="106" t="s">
        <v>1682</v>
      </c>
      <c r="P98">
        <v>0.53010652569149097</v>
      </c>
      <c r="Q98">
        <v>0.90079310282811098</v>
      </c>
      <c r="R98" s="106">
        <v>0.106574770547384</v>
      </c>
      <c r="S98">
        <v>1.2372737537969299E-2</v>
      </c>
      <c r="T98">
        <v>1.27769152563649E-2</v>
      </c>
      <c r="U98">
        <v>1.27769152563649E-2</v>
      </c>
      <c r="V98">
        <v>0.70697376193404704</v>
      </c>
      <c r="W98">
        <v>0.04</v>
      </c>
      <c r="X98">
        <v>8.2100000000000009</v>
      </c>
      <c r="Y98">
        <v>394873</v>
      </c>
      <c r="Z98">
        <v>23228</v>
      </c>
      <c r="AA98">
        <v>1.18</v>
      </c>
      <c r="AB98">
        <v>17</v>
      </c>
      <c r="AC98">
        <v>11</v>
      </c>
      <c r="AD98">
        <v>6</v>
      </c>
      <c r="AE98">
        <v>64.709999999999994</v>
      </c>
      <c r="AF98">
        <v>14</v>
      </c>
      <c r="AG98">
        <v>8</v>
      </c>
      <c r="AH98">
        <v>2</v>
      </c>
      <c r="AI98">
        <v>7</v>
      </c>
    </row>
    <row r="99" spans="1:35" x14ac:dyDescent="0.2">
      <c r="A99" s="102">
        <v>30</v>
      </c>
      <c r="B99">
        <v>3099</v>
      </c>
      <c r="C99" s="106" t="s">
        <v>36</v>
      </c>
      <c r="D99" s="106" t="s">
        <v>1705</v>
      </c>
      <c r="E99">
        <v>853</v>
      </c>
      <c r="F99">
        <v>838</v>
      </c>
      <c r="G99">
        <v>1300</v>
      </c>
      <c r="H99" s="106" t="s">
        <v>1679</v>
      </c>
      <c r="I99">
        <v>7189</v>
      </c>
      <c r="J99" s="106" t="s">
        <v>44</v>
      </c>
      <c r="K99" s="106" t="s">
        <v>1737</v>
      </c>
      <c r="L99">
        <v>691</v>
      </c>
      <c r="M99">
        <v>698</v>
      </c>
      <c r="N99">
        <v>1600</v>
      </c>
      <c r="O99" s="106" t="s">
        <v>1682</v>
      </c>
      <c r="P99">
        <v>0.87915358610827399</v>
      </c>
      <c r="Q99">
        <v>0.95546634986235701</v>
      </c>
      <c r="R99">
        <v>0.30405066635535499</v>
      </c>
      <c r="S99" s="106">
        <v>3.25720530259837E-3</v>
      </c>
      <c r="T99">
        <v>0.73291907504725595</v>
      </c>
      <c r="U99">
        <v>0.73291907504725595</v>
      </c>
      <c r="V99">
        <v>1.49678129762571</v>
      </c>
      <c r="W99">
        <v>2.97</v>
      </c>
      <c r="X99">
        <v>2.52</v>
      </c>
      <c r="Y99">
        <v>392836</v>
      </c>
      <c r="Z99">
        <v>28060</v>
      </c>
      <c r="AA99">
        <v>1.32</v>
      </c>
      <c r="AB99">
        <v>14</v>
      </c>
      <c r="AC99">
        <v>9</v>
      </c>
      <c r="AD99">
        <v>5</v>
      </c>
      <c r="AE99">
        <v>64.290000000000006</v>
      </c>
      <c r="AF99">
        <v>14</v>
      </c>
      <c r="AG99">
        <v>7</v>
      </c>
      <c r="AH99">
        <v>0</v>
      </c>
      <c r="AI99">
        <v>7</v>
      </c>
    </row>
    <row r="100" spans="1:35" x14ac:dyDescent="0.2">
      <c r="A100" s="102">
        <v>544</v>
      </c>
      <c r="B100">
        <v>6845</v>
      </c>
      <c r="C100" s="106" t="s">
        <v>1935</v>
      </c>
      <c r="D100" s="106" t="s">
        <v>1684</v>
      </c>
      <c r="E100">
        <v>2937</v>
      </c>
      <c r="F100">
        <v>2906</v>
      </c>
      <c r="G100">
        <v>300</v>
      </c>
      <c r="H100" s="106" t="s">
        <v>1679</v>
      </c>
      <c r="I100">
        <v>8919</v>
      </c>
      <c r="J100" s="106" t="s">
        <v>2177</v>
      </c>
      <c r="K100" s="106" t="s">
        <v>1701</v>
      </c>
      <c r="L100">
        <v>4350</v>
      </c>
      <c r="M100">
        <v>4320</v>
      </c>
      <c r="N100">
        <v>200</v>
      </c>
      <c r="O100" s="106" t="s">
        <v>1682</v>
      </c>
      <c r="P100">
        <v>0.63695441368468197</v>
      </c>
      <c r="Q100">
        <v>0.88560657352889605</v>
      </c>
      <c r="R100">
        <v>0.36880970489693998</v>
      </c>
      <c r="S100" s="15">
        <v>7.6075878787774401E-2</v>
      </c>
      <c r="T100">
        <v>0.838903465236572</v>
      </c>
      <c r="U100">
        <v>0.838903465236572</v>
      </c>
      <c r="V100">
        <v>0.57326706368413005</v>
      </c>
      <c r="W100">
        <v>2.68</v>
      </c>
      <c r="X100">
        <v>0.9</v>
      </c>
      <c r="Y100">
        <v>390806</v>
      </c>
      <c r="Z100">
        <v>30062</v>
      </c>
      <c r="AA100">
        <v>1.61</v>
      </c>
      <c r="AB100">
        <v>13</v>
      </c>
      <c r="AC100">
        <v>9</v>
      </c>
      <c r="AD100">
        <v>4</v>
      </c>
      <c r="AE100">
        <v>69.23</v>
      </c>
      <c r="AF100">
        <v>9</v>
      </c>
      <c r="AG100">
        <v>9</v>
      </c>
      <c r="AH100">
        <v>4</v>
      </c>
      <c r="AI100">
        <v>0</v>
      </c>
    </row>
    <row r="101" spans="1:35" x14ac:dyDescent="0.2">
      <c r="A101" s="102">
        <v>844</v>
      </c>
      <c r="B101">
        <v>1969</v>
      </c>
      <c r="C101" s="106" t="s">
        <v>2084</v>
      </c>
      <c r="D101" s="106" t="s">
        <v>1689</v>
      </c>
      <c r="E101">
        <v>1871</v>
      </c>
      <c r="F101">
        <v>1887</v>
      </c>
      <c r="G101">
        <v>500</v>
      </c>
      <c r="H101" s="106" t="s">
        <v>1679</v>
      </c>
      <c r="I101">
        <v>6807</v>
      </c>
      <c r="J101" s="106" t="s">
        <v>238</v>
      </c>
      <c r="K101" s="106" t="s">
        <v>1684</v>
      </c>
      <c r="L101">
        <v>2029</v>
      </c>
      <c r="M101">
        <v>2035</v>
      </c>
      <c r="N101">
        <v>500</v>
      </c>
      <c r="O101" s="106" t="s">
        <v>1682</v>
      </c>
      <c r="P101">
        <v>0.58343761057961696</v>
      </c>
      <c r="Q101">
        <v>0.85127622196141906</v>
      </c>
      <c r="R101">
        <v>8.6979393130698995E-2</v>
      </c>
      <c r="S101">
        <v>2.0553817868296999E-2</v>
      </c>
      <c r="T101">
        <v>0.27309169368900699</v>
      </c>
      <c r="U101">
        <v>0.27309169368900699</v>
      </c>
      <c r="V101">
        <v>2.0210949404755301E-2</v>
      </c>
      <c r="W101">
        <v>1.75</v>
      </c>
      <c r="X101">
        <v>7.27</v>
      </c>
      <c r="Y101">
        <v>388355</v>
      </c>
      <c r="Z101">
        <v>18493</v>
      </c>
      <c r="AA101">
        <v>0.98</v>
      </c>
      <c r="AB101">
        <v>21</v>
      </c>
      <c r="AC101">
        <v>14</v>
      </c>
      <c r="AD101">
        <v>7</v>
      </c>
      <c r="AE101">
        <v>66.67</v>
      </c>
      <c r="AF101">
        <v>12</v>
      </c>
      <c r="AG101">
        <v>12</v>
      </c>
      <c r="AH101">
        <v>6</v>
      </c>
      <c r="AI101">
        <v>3</v>
      </c>
    </row>
    <row r="102" spans="1:35" x14ac:dyDescent="0.2">
      <c r="A102" s="102">
        <v>110</v>
      </c>
      <c r="B102">
        <v>4186</v>
      </c>
      <c r="C102" s="106" t="s">
        <v>707</v>
      </c>
      <c r="D102" s="106" t="s">
        <v>1704</v>
      </c>
      <c r="E102">
        <v>4915</v>
      </c>
      <c r="F102">
        <v>4840</v>
      </c>
      <c r="G102">
        <v>100</v>
      </c>
      <c r="H102" s="106" t="s">
        <v>1679</v>
      </c>
      <c r="I102">
        <v>6857</v>
      </c>
      <c r="J102" s="106" t="s">
        <v>1892</v>
      </c>
      <c r="K102" s="106" t="s">
        <v>1684</v>
      </c>
      <c r="L102">
        <v>5780</v>
      </c>
      <c r="M102">
        <v>5890</v>
      </c>
      <c r="N102">
        <v>100</v>
      </c>
      <c r="O102" s="106" t="s">
        <v>1682</v>
      </c>
      <c r="P102">
        <v>0.64349178271779806</v>
      </c>
      <c r="Q102">
        <v>0.93587461237881997</v>
      </c>
      <c r="R102" s="106">
        <v>0.43251399844675698</v>
      </c>
      <c r="S102" s="106">
        <v>2.0870125689815801E-2</v>
      </c>
      <c r="T102">
        <v>1.50580281376882</v>
      </c>
      <c r="U102">
        <v>1.50580281376882</v>
      </c>
      <c r="V102">
        <v>1.02155639189739</v>
      </c>
      <c r="W102">
        <v>7.72</v>
      </c>
      <c r="X102">
        <v>17.829999999999998</v>
      </c>
      <c r="Y102">
        <v>388296</v>
      </c>
      <c r="Z102">
        <v>43144</v>
      </c>
      <c r="AA102">
        <v>2.34</v>
      </c>
      <c r="AB102">
        <v>9</v>
      </c>
      <c r="AC102">
        <v>8</v>
      </c>
      <c r="AD102">
        <v>1</v>
      </c>
      <c r="AE102">
        <v>88.89</v>
      </c>
      <c r="AF102">
        <v>11</v>
      </c>
      <c r="AG102">
        <v>6</v>
      </c>
      <c r="AH102">
        <v>0</v>
      </c>
      <c r="AI102">
        <v>3</v>
      </c>
    </row>
    <row r="103" spans="1:35" x14ac:dyDescent="0.2">
      <c r="A103" s="102">
        <v>237</v>
      </c>
      <c r="B103">
        <v>6370</v>
      </c>
      <c r="C103" s="106" t="s">
        <v>1943</v>
      </c>
      <c r="D103" s="106" t="s">
        <v>1692</v>
      </c>
      <c r="E103">
        <v>3210</v>
      </c>
      <c r="F103">
        <v>3195</v>
      </c>
      <c r="G103">
        <v>300</v>
      </c>
      <c r="H103" s="106" t="s">
        <v>1679</v>
      </c>
      <c r="I103">
        <v>6479</v>
      </c>
      <c r="J103" s="106" t="s">
        <v>584</v>
      </c>
      <c r="K103" s="106" t="s">
        <v>1684</v>
      </c>
      <c r="L103">
        <v>2200</v>
      </c>
      <c r="M103">
        <v>2200</v>
      </c>
      <c r="N103">
        <v>400</v>
      </c>
      <c r="O103" s="106" t="s">
        <v>1682</v>
      </c>
      <c r="P103">
        <v>0.60837931943375501</v>
      </c>
      <c r="Q103">
        <v>0.91654435219833896</v>
      </c>
      <c r="R103" s="106">
        <v>0.330391978883531</v>
      </c>
      <c r="S103" s="106">
        <v>7.8090433993975597E-2</v>
      </c>
      <c r="T103">
        <v>0.19602230502569501</v>
      </c>
      <c r="U103">
        <v>0.19602230502569501</v>
      </c>
      <c r="V103">
        <v>0.33553578362367797</v>
      </c>
      <c r="W103">
        <v>0.7</v>
      </c>
      <c r="X103">
        <v>8.19</v>
      </c>
      <c r="Y103">
        <v>387687</v>
      </c>
      <c r="Z103">
        <v>21538</v>
      </c>
      <c r="AA103">
        <v>1.1499999999999999</v>
      </c>
      <c r="AB103">
        <v>18</v>
      </c>
      <c r="AC103">
        <v>14</v>
      </c>
      <c r="AD103">
        <v>4</v>
      </c>
      <c r="AE103">
        <v>77.78</v>
      </c>
      <c r="AF103">
        <v>9</v>
      </c>
      <c r="AG103">
        <v>13</v>
      </c>
      <c r="AH103">
        <v>4</v>
      </c>
      <c r="AI103">
        <v>1</v>
      </c>
    </row>
    <row r="104" spans="1:35" x14ac:dyDescent="0.2">
      <c r="A104" s="102">
        <v>12</v>
      </c>
      <c r="B104">
        <v>4062</v>
      </c>
      <c r="C104" s="106" t="s">
        <v>231</v>
      </c>
      <c r="D104" s="106" t="s">
        <v>1684</v>
      </c>
      <c r="E104">
        <v>2760</v>
      </c>
      <c r="F104">
        <v>2749</v>
      </c>
      <c r="G104">
        <v>300</v>
      </c>
      <c r="H104" s="106" t="s">
        <v>1682</v>
      </c>
      <c r="I104">
        <v>8036</v>
      </c>
      <c r="J104" s="106" t="s">
        <v>1693</v>
      </c>
      <c r="K104" s="106" t="s">
        <v>1686</v>
      </c>
      <c r="L104">
        <v>8030</v>
      </c>
      <c r="M104">
        <v>8030</v>
      </c>
      <c r="N104">
        <v>100</v>
      </c>
      <c r="O104" s="106" t="s">
        <v>1679</v>
      </c>
      <c r="P104">
        <v>0.70149688378074104</v>
      </c>
      <c r="Q104">
        <v>0.96203979294920405</v>
      </c>
      <c r="R104" s="106">
        <v>5.71914070465116E-2</v>
      </c>
      <c r="S104" s="106">
        <v>7.9282553803763506E-2</v>
      </c>
      <c r="T104">
        <v>-0.48312488139575499</v>
      </c>
      <c r="U104">
        <v>0.48312488139575499</v>
      </c>
      <c r="V104">
        <v>0.28219237943971998</v>
      </c>
      <c r="W104">
        <v>-2.2000000000000002</v>
      </c>
      <c r="X104">
        <v>2.7</v>
      </c>
      <c r="Y104">
        <v>387618</v>
      </c>
      <c r="Z104">
        <v>25841</v>
      </c>
      <c r="AA104">
        <v>1.43</v>
      </c>
      <c r="AB104">
        <v>15</v>
      </c>
      <c r="AC104">
        <v>11</v>
      </c>
      <c r="AD104">
        <v>4</v>
      </c>
      <c r="AE104">
        <v>73.33</v>
      </c>
      <c r="AF104">
        <v>11</v>
      </c>
      <c r="AG104">
        <v>7</v>
      </c>
      <c r="AH104">
        <v>3</v>
      </c>
      <c r="AI104">
        <v>5</v>
      </c>
    </row>
    <row r="105" spans="1:35" x14ac:dyDescent="0.2">
      <c r="A105" s="102">
        <v>431</v>
      </c>
      <c r="B105">
        <v>6361</v>
      </c>
      <c r="C105" s="106" t="s">
        <v>794</v>
      </c>
      <c r="D105" s="106" t="s">
        <v>1692</v>
      </c>
      <c r="E105">
        <v>3030</v>
      </c>
      <c r="F105">
        <v>2914</v>
      </c>
      <c r="G105">
        <v>300</v>
      </c>
      <c r="H105" s="106" t="s">
        <v>1682</v>
      </c>
      <c r="I105">
        <v>7267</v>
      </c>
      <c r="J105" s="106" t="s">
        <v>60</v>
      </c>
      <c r="K105" s="106" t="s">
        <v>1697</v>
      </c>
      <c r="L105">
        <v>2961</v>
      </c>
      <c r="M105">
        <v>2960</v>
      </c>
      <c r="N105">
        <v>300</v>
      </c>
      <c r="O105" s="106" t="s">
        <v>1679</v>
      </c>
      <c r="P105">
        <v>0.55514902872806904</v>
      </c>
      <c r="Q105">
        <v>0.89732144897735699</v>
      </c>
      <c r="R105" s="106">
        <v>1.7730923207353801E-3</v>
      </c>
      <c r="S105" s="106">
        <v>7.9584641608434394E-3</v>
      </c>
      <c r="T105">
        <v>-2.7051549282021101</v>
      </c>
      <c r="U105">
        <v>2.7051549282021101</v>
      </c>
      <c r="V105">
        <v>1.3665704402252701</v>
      </c>
      <c r="W105">
        <v>-10.14</v>
      </c>
      <c r="X105">
        <v>1.55</v>
      </c>
      <c r="Y105">
        <v>387509</v>
      </c>
      <c r="Z105">
        <v>43057</v>
      </c>
      <c r="AA105">
        <v>2.27</v>
      </c>
      <c r="AB105">
        <v>9</v>
      </c>
      <c r="AC105">
        <v>7</v>
      </c>
      <c r="AD105">
        <v>2</v>
      </c>
      <c r="AE105">
        <v>77.78</v>
      </c>
      <c r="AF105">
        <v>15</v>
      </c>
      <c r="AG105">
        <v>4</v>
      </c>
      <c r="AH105">
        <v>0</v>
      </c>
      <c r="AI105">
        <v>5</v>
      </c>
    </row>
    <row r="106" spans="1:35" x14ac:dyDescent="0.2">
      <c r="A106" s="102">
        <v>749</v>
      </c>
      <c r="B106">
        <v>7453</v>
      </c>
      <c r="C106" s="106" t="s">
        <v>53</v>
      </c>
      <c r="D106" s="106" t="s">
        <v>1705</v>
      </c>
      <c r="E106">
        <v>1842</v>
      </c>
      <c r="F106">
        <v>1828</v>
      </c>
      <c r="G106">
        <v>600</v>
      </c>
      <c r="H106" s="106" t="s">
        <v>1682</v>
      </c>
      <c r="I106">
        <v>7762</v>
      </c>
      <c r="J106" s="106" t="s">
        <v>1907</v>
      </c>
      <c r="K106" s="106" t="s">
        <v>1688</v>
      </c>
      <c r="L106">
        <v>490</v>
      </c>
      <c r="M106">
        <v>493</v>
      </c>
      <c r="N106">
        <v>2200</v>
      </c>
      <c r="O106" s="106" t="s">
        <v>1679</v>
      </c>
      <c r="P106">
        <v>0.88634513630595702</v>
      </c>
      <c r="Q106">
        <v>0.8626672091241</v>
      </c>
      <c r="R106">
        <v>5.7572332461356499E-2</v>
      </c>
      <c r="S106" s="106">
        <v>1.4887035107296E-2</v>
      </c>
      <c r="T106">
        <v>-0.85472528314878604</v>
      </c>
      <c r="U106">
        <v>0.85472528314878604</v>
      </c>
      <c r="V106">
        <v>0.65771730788421501</v>
      </c>
      <c r="W106">
        <v>-7.23</v>
      </c>
      <c r="X106">
        <v>1.1100000000000001</v>
      </c>
      <c r="Y106">
        <v>386292</v>
      </c>
      <c r="Z106">
        <v>20331</v>
      </c>
      <c r="AA106">
        <v>0.9</v>
      </c>
      <c r="AB106">
        <v>19</v>
      </c>
      <c r="AC106">
        <v>12</v>
      </c>
      <c r="AD106">
        <v>7</v>
      </c>
      <c r="AE106">
        <v>63.16</v>
      </c>
      <c r="AF106">
        <v>12</v>
      </c>
      <c r="AG106">
        <v>8</v>
      </c>
      <c r="AH106">
        <v>5</v>
      </c>
      <c r="AI106">
        <v>6</v>
      </c>
    </row>
    <row r="107" spans="1:35" x14ac:dyDescent="0.2">
      <c r="A107" s="102">
        <v>851</v>
      </c>
      <c r="B107">
        <v>1951</v>
      </c>
      <c r="C107" s="106" t="s">
        <v>2183</v>
      </c>
      <c r="D107" s="106" t="s">
        <v>1689</v>
      </c>
      <c r="E107">
        <v>2669</v>
      </c>
      <c r="F107">
        <v>2670</v>
      </c>
      <c r="G107">
        <v>400</v>
      </c>
      <c r="H107" s="106" t="s">
        <v>1682</v>
      </c>
      <c r="I107">
        <v>3861</v>
      </c>
      <c r="J107" s="106" t="s">
        <v>37</v>
      </c>
      <c r="K107" s="106" t="s">
        <v>1916</v>
      </c>
      <c r="L107">
        <v>585</v>
      </c>
      <c r="M107">
        <v>578</v>
      </c>
      <c r="N107">
        <v>1800</v>
      </c>
      <c r="O107" s="106" t="s">
        <v>1679</v>
      </c>
      <c r="P107">
        <v>0.57832222985544102</v>
      </c>
      <c r="Q107">
        <v>0.85098638732814202</v>
      </c>
      <c r="R107" s="15">
        <v>8.5622915227904703E-2</v>
      </c>
      <c r="S107" s="106">
        <v>5.06473137269682E-2</v>
      </c>
      <c r="T107">
        <v>-0.24486123821755601</v>
      </c>
      <c r="U107">
        <v>0.24486123821755601</v>
      </c>
      <c r="V107">
        <v>0.75264582421913595</v>
      </c>
      <c r="W107">
        <v>-0.82</v>
      </c>
      <c r="X107">
        <v>2.58</v>
      </c>
      <c r="Y107">
        <v>384624</v>
      </c>
      <c r="Z107">
        <v>20243</v>
      </c>
      <c r="AA107">
        <v>1.1599999999999999</v>
      </c>
      <c r="AB107">
        <v>19</v>
      </c>
      <c r="AC107">
        <v>12</v>
      </c>
      <c r="AD107">
        <v>7</v>
      </c>
      <c r="AE107">
        <v>63.16</v>
      </c>
      <c r="AF107">
        <v>9</v>
      </c>
      <c r="AG107">
        <v>11</v>
      </c>
      <c r="AH107">
        <v>4</v>
      </c>
      <c r="AI107">
        <v>4</v>
      </c>
    </row>
    <row r="108" spans="1:35" x14ac:dyDescent="0.2">
      <c r="A108" s="102">
        <v>713</v>
      </c>
      <c r="B108">
        <v>1973</v>
      </c>
      <c r="C108" s="106" t="s">
        <v>1687</v>
      </c>
      <c r="D108" s="106" t="s">
        <v>1681</v>
      </c>
      <c r="E108">
        <v>4185</v>
      </c>
      <c r="F108">
        <v>4230</v>
      </c>
      <c r="G108">
        <v>200</v>
      </c>
      <c r="H108" s="106" t="s">
        <v>1679</v>
      </c>
      <c r="I108">
        <v>4543</v>
      </c>
      <c r="J108" s="106" t="s">
        <v>719</v>
      </c>
      <c r="K108" s="106" t="s">
        <v>1688</v>
      </c>
      <c r="L108">
        <v>3883</v>
      </c>
      <c r="M108">
        <v>3896</v>
      </c>
      <c r="N108">
        <v>200</v>
      </c>
      <c r="O108" s="106" t="s">
        <v>1682</v>
      </c>
      <c r="P108">
        <v>0.54308586421708605</v>
      </c>
      <c r="Q108">
        <v>0.867170946754662</v>
      </c>
      <c r="R108" s="15">
        <v>0.31753024220333198</v>
      </c>
      <c r="S108" s="15">
        <v>7.2570082480703901E-2</v>
      </c>
      <c r="T108">
        <v>1.5654505003821899</v>
      </c>
      <c r="U108">
        <v>1.5654505003821899</v>
      </c>
      <c r="V108">
        <v>1.5154746752483099</v>
      </c>
      <c r="W108">
        <v>10.78</v>
      </c>
      <c r="X108">
        <v>7.9</v>
      </c>
      <c r="Y108">
        <v>383884</v>
      </c>
      <c r="Z108">
        <v>22581</v>
      </c>
      <c r="AA108">
        <v>1.21</v>
      </c>
      <c r="AB108">
        <v>17</v>
      </c>
      <c r="AC108">
        <v>12</v>
      </c>
      <c r="AD108">
        <v>5</v>
      </c>
      <c r="AE108">
        <v>70.59</v>
      </c>
      <c r="AF108">
        <v>11</v>
      </c>
      <c r="AG108">
        <v>10</v>
      </c>
      <c r="AH108">
        <v>4</v>
      </c>
      <c r="AI108">
        <v>3</v>
      </c>
    </row>
    <row r="109" spans="1:35" x14ac:dyDescent="0.2">
      <c r="A109" s="102">
        <v>604</v>
      </c>
      <c r="B109">
        <v>7272</v>
      </c>
      <c r="C109" s="106" t="s">
        <v>1906</v>
      </c>
      <c r="D109" s="106" t="s">
        <v>1697</v>
      </c>
      <c r="E109">
        <v>1927</v>
      </c>
      <c r="F109">
        <v>1953</v>
      </c>
      <c r="G109">
        <v>500</v>
      </c>
      <c r="H109" s="106" t="s">
        <v>1682</v>
      </c>
      <c r="I109">
        <v>8385</v>
      </c>
      <c r="J109" s="106" t="s">
        <v>948</v>
      </c>
      <c r="K109" s="106" t="s">
        <v>1737</v>
      </c>
      <c r="L109">
        <v>559</v>
      </c>
      <c r="M109">
        <v>559</v>
      </c>
      <c r="N109">
        <v>1700</v>
      </c>
      <c r="O109" s="106" t="s">
        <v>1679</v>
      </c>
      <c r="P109">
        <v>0.81949369163209795</v>
      </c>
      <c r="Q109">
        <v>0.87931575942950102</v>
      </c>
      <c r="R109" s="15">
        <v>0.47764471741477399</v>
      </c>
      <c r="S109" s="106">
        <v>6.8936700367110804E-2</v>
      </c>
      <c r="T109">
        <v>-2.0838105393825401</v>
      </c>
      <c r="U109">
        <v>2.0838105393825401</v>
      </c>
      <c r="V109">
        <v>2.2664518150017798</v>
      </c>
      <c r="W109">
        <v>-5.65</v>
      </c>
      <c r="X109">
        <v>2.68</v>
      </c>
      <c r="Y109">
        <v>383746</v>
      </c>
      <c r="Z109">
        <v>21319</v>
      </c>
      <c r="AA109">
        <v>1.1299999999999999</v>
      </c>
      <c r="AB109">
        <v>18</v>
      </c>
      <c r="AC109">
        <v>10</v>
      </c>
      <c r="AD109">
        <v>8</v>
      </c>
      <c r="AE109">
        <v>55.56</v>
      </c>
      <c r="AF109">
        <v>12</v>
      </c>
      <c r="AG109">
        <v>8</v>
      </c>
      <c r="AH109">
        <v>1</v>
      </c>
      <c r="AI109">
        <v>9</v>
      </c>
    </row>
    <row r="110" spans="1:35" x14ac:dyDescent="0.2">
      <c r="A110" s="102">
        <v>192</v>
      </c>
      <c r="B110">
        <v>6755</v>
      </c>
      <c r="C110" s="106" t="s">
        <v>564</v>
      </c>
      <c r="D110" s="106" t="s">
        <v>1684</v>
      </c>
      <c r="E110">
        <v>2499</v>
      </c>
      <c r="F110">
        <v>2493</v>
      </c>
      <c r="G110">
        <v>400</v>
      </c>
      <c r="H110" s="106" t="s">
        <v>1679</v>
      </c>
      <c r="I110">
        <v>9468</v>
      </c>
      <c r="J110" s="106" t="s">
        <v>1680</v>
      </c>
      <c r="K110" s="106" t="s">
        <v>1681</v>
      </c>
      <c r="L110">
        <v>1848</v>
      </c>
      <c r="M110">
        <v>1719</v>
      </c>
      <c r="N110">
        <v>600</v>
      </c>
      <c r="O110" s="106" t="s">
        <v>1682</v>
      </c>
      <c r="P110">
        <v>0.81273480939472498</v>
      </c>
      <c r="Q110">
        <v>0.92385495217053004</v>
      </c>
      <c r="R110" s="106">
        <v>0.45024236348908597</v>
      </c>
      <c r="S110">
        <v>2.6931614540142999E-2</v>
      </c>
      <c r="T110">
        <v>2.9936149997929</v>
      </c>
      <c r="U110">
        <v>2.9936149997929</v>
      </c>
      <c r="V110">
        <v>1.8759860698520601</v>
      </c>
      <c r="W110">
        <v>12.8</v>
      </c>
      <c r="X110">
        <v>3.43</v>
      </c>
      <c r="Y110">
        <v>381459</v>
      </c>
      <c r="Z110">
        <v>25431</v>
      </c>
      <c r="AA110">
        <v>1.23</v>
      </c>
      <c r="AB110">
        <v>15</v>
      </c>
      <c r="AC110">
        <v>11</v>
      </c>
      <c r="AD110">
        <v>4</v>
      </c>
      <c r="AE110">
        <v>73.33</v>
      </c>
      <c r="AF110">
        <v>8</v>
      </c>
      <c r="AG110">
        <v>11</v>
      </c>
      <c r="AH110">
        <v>3</v>
      </c>
      <c r="AI110">
        <v>1</v>
      </c>
    </row>
    <row r="111" spans="1:35" x14ac:dyDescent="0.2">
      <c r="A111" s="102">
        <v>558</v>
      </c>
      <c r="B111">
        <v>3231</v>
      </c>
      <c r="C111" s="106" t="s">
        <v>471</v>
      </c>
      <c r="D111" s="106" t="s">
        <v>1701</v>
      </c>
      <c r="E111">
        <v>2814</v>
      </c>
      <c r="F111">
        <v>2806</v>
      </c>
      <c r="G111">
        <v>300</v>
      </c>
      <c r="H111" s="106" t="s">
        <v>1682</v>
      </c>
      <c r="I111">
        <v>6098</v>
      </c>
      <c r="J111" s="106" t="s">
        <v>239</v>
      </c>
      <c r="K111" s="106" t="s">
        <v>1694</v>
      </c>
      <c r="L111">
        <v>4498</v>
      </c>
      <c r="M111">
        <v>4501</v>
      </c>
      <c r="N111">
        <v>200</v>
      </c>
      <c r="O111" s="106" t="s">
        <v>1679</v>
      </c>
      <c r="P111">
        <v>0.79134390655114195</v>
      </c>
      <c r="Q111">
        <v>0.88450164530675202</v>
      </c>
      <c r="R111" s="106">
        <v>0.14577533562994199</v>
      </c>
      <c r="S111">
        <v>9.6514801782565607E-2</v>
      </c>
      <c r="T111">
        <v>-1.13408366603688</v>
      </c>
      <c r="U111">
        <v>1.13408366603688</v>
      </c>
      <c r="V111">
        <v>1.12457968137882</v>
      </c>
      <c r="W111">
        <v>-5.14</v>
      </c>
      <c r="X111">
        <v>6.49</v>
      </c>
      <c r="Y111">
        <v>380061</v>
      </c>
      <c r="Z111">
        <v>19003</v>
      </c>
      <c r="AA111">
        <v>0.84</v>
      </c>
      <c r="AB111">
        <v>20</v>
      </c>
      <c r="AC111">
        <v>11</v>
      </c>
      <c r="AD111">
        <v>9</v>
      </c>
      <c r="AE111">
        <v>55</v>
      </c>
      <c r="AF111">
        <v>11</v>
      </c>
      <c r="AG111">
        <v>10</v>
      </c>
      <c r="AH111">
        <v>5</v>
      </c>
      <c r="AI111">
        <v>5</v>
      </c>
    </row>
    <row r="112" spans="1:35" x14ac:dyDescent="0.2">
      <c r="A112" s="102">
        <v>64</v>
      </c>
      <c r="B112">
        <v>8425</v>
      </c>
      <c r="C112" s="106" t="s">
        <v>1879</v>
      </c>
      <c r="D112" s="106" t="s">
        <v>1685</v>
      </c>
      <c r="E112">
        <v>3350</v>
      </c>
      <c r="F112">
        <v>3360</v>
      </c>
      <c r="G112">
        <v>300</v>
      </c>
      <c r="H112" s="106" t="s">
        <v>1679</v>
      </c>
      <c r="I112">
        <v>9934</v>
      </c>
      <c r="J112" s="106" t="s">
        <v>1898</v>
      </c>
      <c r="K112" s="106" t="s">
        <v>1686</v>
      </c>
      <c r="L112">
        <v>2680</v>
      </c>
      <c r="M112">
        <v>2698</v>
      </c>
      <c r="N112">
        <v>400</v>
      </c>
      <c r="O112" s="106" t="s">
        <v>1682</v>
      </c>
      <c r="P112">
        <v>0.75628178446100502</v>
      </c>
      <c r="Q112">
        <v>0.94525218659336097</v>
      </c>
      <c r="R112">
        <v>0.25115479106922001</v>
      </c>
      <c r="S112">
        <v>2.6538283554042499E-2</v>
      </c>
      <c r="T112">
        <v>0.74400112794269202</v>
      </c>
      <c r="U112">
        <v>0.74400112794269202</v>
      </c>
      <c r="V112">
        <v>1.0525042288944799</v>
      </c>
      <c r="W112">
        <v>1.44</v>
      </c>
      <c r="X112">
        <v>7.06</v>
      </c>
      <c r="Y112">
        <v>378946</v>
      </c>
      <c r="Z112">
        <v>21053</v>
      </c>
      <c r="AA112">
        <v>1.06</v>
      </c>
      <c r="AB112">
        <v>18</v>
      </c>
      <c r="AC112">
        <v>15</v>
      </c>
      <c r="AD112">
        <v>3</v>
      </c>
      <c r="AE112">
        <v>83.33</v>
      </c>
      <c r="AF112">
        <v>13</v>
      </c>
      <c r="AG112">
        <v>7</v>
      </c>
      <c r="AH112">
        <v>2</v>
      </c>
      <c r="AI112">
        <v>9</v>
      </c>
    </row>
    <row r="113" spans="1:35" x14ac:dyDescent="0.2">
      <c r="A113" s="102">
        <v>173</v>
      </c>
      <c r="B113">
        <v>7202</v>
      </c>
      <c r="C113" s="106" t="s">
        <v>837</v>
      </c>
      <c r="D113" s="106" t="s">
        <v>1697</v>
      </c>
      <c r="E113">
        <v>1131</v>
      </c>
      <c r="F113">
        <v>1138</v>
      </c>
      <c r="G113">
        <v>900</v>
      </c>
      <c r="H113" s="106" t="s">
        <v>1679</v>
      </c>
      <c r="I113">
        <v>8242</v>
      </c>
      <c r="J113" s="106" t="s">
        <v>919</v>
      </c>
      <c r="K113" s="106" t="s">
        <v>1705</v>
      </c>
      <c r="L113">
        <v>1010</v>
      </c>
      <c r="M113">
        <v>987</v>
      </c>
      <c r="N113">
        <v>1000</v>
      </c>
      <c r="O113" s="106" t="s">
        <v>1682</v>
      </c>
      <c r="P113">
        <v>0.93863862340926596</v>
      </c>
      <c r="Q113">
        <v>0.926240857171023</v>
      </c>
      <c r="R113">
        <v>5.29056772983078E-2</v>
      </c>
      <c r="S113" s="106">
        <v>4.5894926093752397E-2</v>
      </c>
      <c r="T113">
        <v>3.1319904691008</v>
      </c>
      <c r="U113">
        <v>3.1319904691008</v>
      </c>
      <c r="V113">
        <v>2.48539883577264</v>
      </c>
      <c r="W113">
        <v>8.73</v>
      </c>
      <c r="X113">
        <v>3.63</v>
      </c>
      <c r="Y113">
        <v>378108</v>
      </c>
      <c r="Z113">
        <v>22242</v>
      </c>
      <c r="AA113">
        <v>1.05</v>
      </c>
      <c r="AB113">
        <v>17</v>
      </c>
      <c r="AC113">
        <v>11</v>
      </c>
      <c r="AD113">
        <v>6</v>
      </c>
      <c r="AE113">
        <v>64.709999999999994</v>
      </c>
      <c r="AF113">
        <v>12</v>
      </c>
      <c r="AG113">
        <v>9</v>
      </c>
      <c r="AH113">
        <v>2</v>
      </c>
      <c r="AI113">
        <v>6</v>
      </c>
    </row>
    <row r="114" spans="1:35" x14ac:dyDescent="0.2">
      <c r="A114" s="102">
        <v>746</v>
      </c>
      <c r="B114">
        <v>6361</v>
      </c>
      <c r="C114" s="106" t="s">
        <v>794</v>
      </c>
      <c r="D114" s="106" t="s">
        <v>1692</v>
      </c>
      <c r="E114">
        <v>3030</v>
      </c>
      <c r="F114">
        <v>2914</v>
      </c>
      <c r="G114">
        <v>300</v>
      </c>
      <c r="H114" s="106" t="s">
        <v>1682</v>
      </c>
      <c r="I114">
        <v>7186</v>
      </c>
      <c r="J114" s="106" t="s">
        <v>579</v>
      </c>
      <c r="K114" s="106" t="s">
        <v>1737</v>
      </c>
      <c r="L114">
        <v>430</v>
      </c>
      <c r="M114">
        <v>434</v>
      </c>
      <c r="N114">
        <v>2000</v>
      </c>
      <c r="O114" s="106" t="s">
        <v>1679</v>
      </c>
      <c r="P114">
        <v>0.67380490220371103</v>
      </c>
      <c r="Q114">
        <v>0.86277934824497005</v>
      </c>
      <c r="R114">
        <v>3.7554329219913599E-2</v>
      </c>
      <c r="S114" s="106">
        <v>2.82923071437346E-3</v>
      </c>
      <c r="T114">
        <v>-3.47667269117211</v>
      </c>
      <c r="U114">
        <v>3.47667269117211</v>
      </c>
      <c r="V114">
        <v>1.4447787178451701</v>
      </c>
      <c r="W114">
        <v>-11.13</v>
      </c>
      <c r="X114">
        <v>0.71</v>
      </c>
      <c r="Y114">
        <v>377339</v>
      </c>
      <c r="Z114">
        <v>23584</v>
      </c>
      <c r="AA114">
        <v>1.23</v>
      </c>
      <c r="AB114">
        <v>16</v>
      </c>
      <c r="AC114">
        <v>11</v>
      </c>
      <c r="AD114">
        <v>5</v>
      </c>
      <c r="AE114">
        <v>68.75</v>
      </c>
      <c r="AF114">
        <v>12</v>
      </c>
      <c r="AG114">
        <v>7</v>
      </c>
      <c r="AH114">
        <v>2</v>
      </c>
      <c r="AI114">
        <v>7</v>
      </c>
    </row>
    <row r="115" spans="1:35" x14ac:dyDescent="0.2">
      <c r="A115" s="102">
        <v>314</v>
      </c>
      <c r="B115">
        <v>4540</v>
      </c>
      <c r="C115" s="106" t="s">
        <v>2184</v>
      </c>
      <c r="D115" s="106" t="s">
        <v>1702</v>
      </c>
      <c r="E115">
        <v>2952</v>
      </c>
      <c r="F115">
        <v>2959</v>
      </c>
      <c r="G115">
        <v>300</v>
      </c>
      <c r="H115" s="106" t="s">
        <v>1679</v>
      </c>
      <c r="I115">
        <v>7189</v>
      </c>
      <c r="J115" s="106" t="s">
        <v>44</v>
      </c>
      <c r="K115" s="106" t="s">
        <v>1737</v>
      </c>
      <c r="L115">
        <v>691</v>
      </c>
      <c r="M115">
        <v>698</v>
      </c>
      <c r="N115">
        <v>1300</v>
      </c>
      <c r="O115" s="106" t="s">
        <v>1682</v>
      </c>
      <c r="P115">
        <v>0.83569982380951002</v>
      </c>
      <c r="Q115">
        <v>0.909183710476268</v>
      </c>
      <c r="R115">
        <v>0.110332540120142</v>
      </c>
      <c r="S115" s="15">
        <v>4.6659549635445401E-3</v>
      </c>
      <c r="T115">
        <v>1.9253639016345301</v>
      </c>
      <c r="U115">
        <v>1.9253639016345301</v>
      </c>
      <c r="V115">
        <v>2.05614527100091</v>
      </c>
      <c r="W115">
        <v>9.1999999999999993</v>
      </c>
      <c r="X115">
        <v>2.2200000000000002</v>
      </c>
      <c r="Y115">
        <v>377092</v>
      </c>
      <c r="Z115">
        <v>22182</v>
      </c>
      <c r="AA115">
        <v>1.1200000000000001</v>
      </c>
      <c r="AB115">
        <v>17</v>
      </c>
      <c r="AC115">
        <v>9</v>
      </c>
      <c r="AD115">
        <v>8</v>
      </c>
      <c r="AE115">
        <v>52.94</v>
      </c>
      <c r="AF115">
        <v>11</v>
      </c>
      <c r="AG115">
        <v>7</v>
      </c>
      <c r="AH115">
        <v>3</v>
      </c>
      <c r="AI115">
        <v>7</v>
      </c>
    </row>
    <row r="116" spans="1:35" x14ac:dyDescent="0.2">
      <c r="A116" s="102">
        <v>864</v>
      </c>
      <c r="B116">
        <v>6361</v>
      </c>
      <c r="C116" s="106" t="s">
        <v>794</v>
      </c>
      <c r="D116" s="106" t="s">
        <v>1692</v>
      </c>
      <c r="E116">
        <v>3030</v>
      </c>
      <c r="F116">
        <v>2914</v>
      </c>
      <c r="G116">
        <v>300</v>
      </c>
      <c r="H116" s="106" t="s">
        <v>1682</v>
      </c>
      <c r="I116">
        <v>7259</v>
      </c>
      <c r="J116" s="106" t="s">
        <v>27</v>
      </c>
      <c r="K116" s="106" t="s">
        <v>1697</v>
      </c>
      <c r="L116">
        <v>3675</v>
      </c>
      <c r="M116">
        <v>3705</v>
      </c>
      <c r="N116">
        <v>200</v>
      </c>
      <c r="O116" s="106" t="s">
        <v>1679</v>
      </c>
      <c r="P116">
        <v>0.56888768482707397</v>
      </c>
      <c r="Q116">
        <v>0.84947445802156396</v>
      </c>
      <c r="R116">
        <v>4.9803462996785702E-3</v>
      </c>
      <c r="S116">
        <v>1.6320693901135701E-2</v>
      </c>
      <c r="T116">
        <v>-0.85255201894128996</v>
      </c>
      <c r="U116">
        <v>0.85255201894128996</v>
      </c>
      <c r="V116">
        <v>0.31217916218667802</v>
      </c>
      <c r="W116">
        <v>-4.51</v>
      </c>
      <c r="X116">
        <v>17.98</v>
      </c>
      <c r="Y116">
        <v>374542</v>
      </c>
      <c r="Z116">
        <v>62424</v>
      </c>
      <c r="AA116">
        <v>3.28</v>
      </c>
      <c r="AB116">
        <v>6</v>
      </c>
      <c r="AC116">
        <v>6</v>
      </c>
      <c r="AD116">
        <v>0</v>
      </c>
      <c r="AE116">
        <v>100</v>
      </c>
      <c r="AF116">
        <v>11</v>
      </c>
      <c r="AG116">
        <v>5</v>
      </c>
      <c r="AH116">
        <v>0</v>
      </c>
      <c r="AI116">
        <v>1</v>
      </c>
    </row>
    <row r="117" spans="1:35" x14ac:dyDescent="0.2">
      <c r="A117" s="102">
        <v>287</v>
      </c>
      <c r="B117">
        <v>2875</v>
      </c>
      <c r="C117" s="106" t="s">
        <v>643</v>
      </c>
      <c r="D117" s="106" t="s">
        <v>1707</v>
      </c>
      <c r="E117">
        <v>4590</v>
      </c>
      <c r="F117">
        <v>4605</v>
      </c>
      <c r="G117">
        <v>200</v>
      </c>
      <c r="H117" s="106" t="s">
        <v>1679</v>
      </c>
      <c r="I117">
        <v>4849</v>
      </c>
      <c r="J117" s="106" t="s">
        <v>582</v>
      </c>
      <c r="K117" s="106" t="s">
        <v>1694</v>
      </c>
      <c r="L117">
        <v>3930</v>
      </c>
      <c r="M117">
        <v>3985</v>
      </c>
      <c r="N117">
        <v>200</v>
      </c>
      <c r="O117" s="106" t="s">
        <v>1682</v>
      </c>
      <c r="P117">
        <v>0.63552819325704502</v>
      </c>
      <c r="Q117">
        <v>0.91178900041296396</v>
      </c>
      <c r="R117" s="106">
        <v>0.35644255649937701</v>
      </c>
      <c r="S117" s="106">
        <v>3.2415163028683402E-4</v>
      </c>
      <c r="T117">
        <v>3.59080670459198</v>
      </c>
      <c r="U117">
        <v>3.59080670459198</v>
      </c>
      <c r="V117">
        <v>4.4538409530118397</v>
      </c>
      <c r="W117">
        <v>16.760000000000002</v>
      </c>
      <c r="X117">
        <v>13.46</v>
      </c>
      <c r="Y117">
        <v>373776</v>
      </c>
      <c r="Z117">
        <v>31148</v>
      </c>
      <c r="AA117">
        <v>1.77</v>
      </c>
      <c r="AB117">
        <v>12</v>
      </c>
      <c r="AC117">
        <v>8</v>
      </c>
      <c r="AD117">
        <v>4</v>
      </c>
      <c r="AE117">
        <v>66.67</v>
      </c>
      <c r="AF117">
        <v>8</v>
      </c>
      <c r="AG117">
        <v>7</v>
      </c>
      <c r="AH117">
        <v>2</v>
      </c>
      <c r="AI117">
        <v>3</v>
      </c>
    </row>
    <row r="118" spans="1:35" x14ac:dyDescent="0.2">
      <c r="A118" s="102">
        <v>376</v>
      </c>
      <c r="B118">
        <v>4634</v>
      </c>
      <c r="C118" s="106" t="s">
        <v>65</v>
      </c>
      <c r="D118" s="106" t="s">
        <v>1704</v>
      </c>
      <c r="E118">
        <v>2497</v>
      </c>
      <c r="F118">
        <v>2512</v>
      </c>
      <c r="G118">
        <v>400</v>
      </c>
      <c r="H118" s="106" t="s">
        <v>1679</v>
      </c>
      <c r="I118">
        <v>5110</v>
      </c>
      <c r="J118" s="106" t="s">
        <v>1194</v>
      </c>
      <c r="K118" s="106" t="s">
        <v>1823</v>
      </c>
      <c r="L118">
        <v>1210</v>
      </c>
      <c r="M118">
        <v>1229</v>
      </c>
      <c r="N118">
        <v>800</v>
      </c>
      <c r="O118" s="106" t="s">
        <v>1682</v>
      </c>
      <c r="P118">
        <v>0.936066383180443</v>
      </c>
      <c r="Q118">
        <v>0.90327257658428395</v>
      </c>
      <c r="R118">
        <v>1.9752865274838799E-2</v>
      </c>
      <c r="S118" s="15">
        <v>2.1720261601272502E-2</v>
      </c>
      <c r="T118">
        <v>1.22324802743461</v>
      </c>
      <c r="U118">
        <v>1.22324802743461</v>
      </c>
      <c r="V118">
        <v>1.9421140046491601</v>
      </c>
      <c r="W118">
        <v>4.12</v>
      </c>
      <c r="X118">
        <v>2.15</v>
      </c>
      <c r="Y118">
        <v>373674</v>
      </c>
      <c r="Z118">
        <v>21981</v>
      </c>
      <c r="AA118">
        <v>1.06</v>
      </c>
      <c r="AB118">
        <v>17</v>
      </c>
      <c r="AC118">
        <v>11</v>
      </c>
      <c r="AD118">
        <v>6</v>
      </c>
      <c r="AE118">
        <v>64.709999999999994</v>
      </c>
      <c r="AF118">
        <v>15</v>
      </c>
      <c r="AG118">
        <v>5</v>
      </c>
      <c r="AH118">
        <v>2</v>
      </c>
      <c r="AI118">
        <v>10</v>
      </c>
    </row>
    <row r="119" spans="1:35" x14ac:dyDescent="0.2">
      <c r="A119" s="102">
        <v>991</v>
      </c>
      <c r="B119">
        <v>4005</v>
      </c>
      <c r="C119" s="106" t="s">
        <v>1942</v>
      </c>
      <c r="D119" s="106" t="s">
        <v>1704</v>
      </c>
      <c r="E119">
        <v>455</v>
      </c>
      <c r="F119">
        <v>454</v>
      </c>
      <c r="G119">
        <v>2300</v>
      </c>
      <c r="H119" s="106" t="s">
        <v>1679</v>
      </c>
      <c r="I119">
        <v>9474</v>
      </c>
      <c r="J119" s="106" t="s">
        <v>1913</v>
      </c>
      <c r="K119" s="106" t="s">
        <v>1681</v>
      </c>
      <c r="L119">
        <v>1544</v>
      </c>
      <c r="M119">
        <v>1508</v>
      </c>
      <c r="N119">
        <v>700</v>
      </c>
      <c r="O119" s="106" t="s">
        <v>1682</v>
      </c>
      <c r="P119">
        <v>0.94353615468027396</v>
      </c>
      <c r="Q119">
        <v>0.83210976135697101</v>
      </c>
      <c r="R119" s="106">
        <v>2.6205620782973502E-4</v>
      </c>
      <c r="S119" s="106">
        <v>6.7764345660073194E-2</v>
      </c>
      <c r="T119">
        <v>1.9074235780775699</v>
      </c>
      <c r="U119">
        <v>1.9074235780775699</v>
      </c>
      <c r="V119">
        <v>1.72075345842774</v>
      </c>
      <c r="W119">
        <v>9.3699999999999992</v>
      </c>
      <c r="X119">
        <v>1.08</v>
      </c>
      <c r="Y119">
        <v>373051</v>
      </c>
      <c r="Z119">
        <v>19634</v>
      </c>
      <c r="AA119">
        <v>0.98</v>
      </c>
      <c r="AB119">
        <v>19</v>
      </c>
      <c r="AC119">
        <v>13</v>
      </c>
      <c r="AD119">
        <v>6</v>
      </c>
      <c r="AE119">
        <v>68.42</v>
      </c>
      <c r="AF119">
        <v>13</v>
      </c>
      <c r="AG119">
        <v>10</v>
      </c>
      <c r="AH119">
        <v>3</v>
      </c>
      <c r="AI119">
        <v>6</v>
      </c>
    </row>
    <row r="120" spans="1:35" x14ac:dyDescent="0.2">
      <c r="A120" s="102">
        <v>982</v>
      </c>
      <c r="B120">
        <v>7278</v>
      </c>
      <c r="C120" s="106" t="s">
        <v>45</v>
      </c>
      <c r="D120" s="106" t="s">
        <v>1697</v>
      </c>
      <c r="E120">
        <v>2261</v>
      </c>
      <c r="F120">
        <v>2255</v>
      </c>
      <c r="G120">
        <v>400</v>
      </c>
      <c r="H120" s="106" t="s">
        <v>1682</v>
      </c>
      <c r="I120">
        <v>9069</v>
      </c>
      <c r="J120" s="106" t="s">
        <v>1805</v>
      </c>
      <c r="K120" s="106" t="s">
        <v>1815</v>
      </c>
      <c r="L120">
        <v>886</v>
      </c>
      <c r="M120">
        <v>887</v>
      </c>
      <c r="N120">
        <v>1000</v>
      </c>
      <c r="O120" s="106" t="s">
        <v>1679</v>
      </c>
      <c r="P120">
        <v>0.76974693981194697</v>
      </c>
      <c r="Q120">
        <v>0.83427802018108799</v>
      </c>
      <c r="R120" s="106">
        <v>3.6908030700211397E-2</v>
      </c>
      <c r="S120" s="15">
        <v>2.6519110081028401E-2</v>
      </c>
      <c r="T120">
        <v>-1.2622468401026501</v>
      </c>
      <c r="U120">
        <v>1.2622468401026501</v>
      </c>
      <c r="V120">
        <v>1.35153514757487</v>
      </c>
      <c r="W120">
        <v>-4.68</v>
      </c>
      <c r="X120">
        <v>1.66</v>
      </c>
      <c r="Y120">
        <v>370945</v>
      </c>
      <c r="Z120">
        <v>20608</v>
      </c>
      <c r="AA120">
        <v>1.08</v>
      </c>
      <c r="AB120">
        <v>18</v>
      </c>
      <c r="AC120">
        <v>13</v>
      </c>
      <c r="AD120">
        <v>5</v>
      </c>
      <c r="AE120">
        <v>72.22</v>
      </c>
      <c r="AF120">
        <v>11</v>
      </c>
      <c r="AG120">
        <v>11</v>
      </c>
      <c r="AH120">
        <v>3</v>
      </c>
      <c r="AI120">
        <v>4</v>
      </c>
    </row>
    <row r="121" spans="1:35" x14ac:dyDescent="0.2">
      <c r="A121" s="102">
        <v>424</v>
      </c>
      <c r="B121">
        <v>6361</v>
      </c>
      <c r="C121" s="106" t="s">
        <v>794</v>
      </c>
      <c r="D121" s="106" t="s">
        <v>1692</v>
      </c>
      <c r="E121">
        <v>3030</v>
      </c>
      <c r="F121">
        <v>2914</v>
      </c>
      <c r="G121">
        <v>300</v>
      </c>
      <c r="H121" s="106" t="s">
        <v>1682</v>
      </c>
      <c r="I121">
        <v>7272</v>
      </c>
      <c r="J121" s="106" t="s">
        <v>1906</v>
      </c>
      <c r="K121" s="106" t="s">
        <v>1697</v>
      </c>
      <c r="L121">
        <v>1927</v>
      </c>
      <c r="M121">
        <v>1953</v>
      </c>
      <c r="N121">
        <v>400</v>
      </c>
      <c r="O121" s="106" t="s">
        <v>1679</v>
      </c>
      <c r="P121">
        <v>0.58126613984233</v>
      </c>
      <c r="Q121">
        <v>0.89808539426343204</v>
      </c>
      <c r="R121" s="106">
        <v>3.1219220842668899E-2</v>
      </c>
      <c r="S121" s="106">
        <v>3.8492737017467402E-2</v>
      </c>
      <c r="T121">
        <v>-0.27554643288330699</v>
      </c>
      <c r="U121">
        <v>0.27554643288330699</v>
      </c>
      <c r="V121">
        <v>1.54789229565733</v>
      </c>
      <c r="W121">
        <v>-1</v>
      </c>
      <c r="X121">
        <v>10.64</v>
      </c>
      <c r="Y121">
        <v>370848</v>
      </c>
      <c r="Z121">
        <v>37085</v>
      </c>
      <c r="AA121">
        <v>2.0099999999999998</v>
      </c>
      <c r="AB121">
        <v>10</v>
      </c>
      <c r="AC121">
        <v>7</v>
      </c>
      <c r="AD121">
        <v>3</v>
      </c>
      <c r="AE121">
        <v>70</v>
      </c>
      <c r="AF121">
        <v>12</v>
      </c>
      <c r="AG121">
        <v>5</v>
      </c>
      <c r="AH121">
        <v>1</v>
      </c>
      <c r="AI121">
        <v>4</v>
      </c>
    </row>
    <row r="122" spans="1:35" x14ac:dyDescent="0.2">
      <c r="A122" s="102">
        <v>959</v>
      </c>
      <c r="B122">
        <v>7189</v>
      </c>
      <c r="C122" s="106" t="s">
        <v>44</v>
      </c>
      <c r="D122" s="106" t="s">
        <v>1737</v>
      </c>
      <c r="E122">
        <v>691</v>
      </c>
      <c r="F122">
        <v>698</v>
      </c>
      <c r="G122">
        <v>1500</v>
      </c>
      <c r="H122" s="106" t="s">
        <v>1682</v>
      </c>
      <c r="I122">
        <v>9716</v>
      </c>
      <c r="J122" s="106" t="s">
        <v>1901</v>
      </c>
      <c r="K122" s="106" t="s">
        <v>1694</v>
      </c>
      <c r="L122">
        <v>1284</v>
      </c>
      <c r="M122">
        <v>1276</v>
      </c>
      <c r="N122">
        <v>800</v>
      </c>
      <c r="O122" s="106" t="s">
        <v>1679</v>
      </c>
      <c r="P122">
        <v>0.92237287485156505</v>
      </c>
      <c r="Q122">
        <v>0.837004947621802</v>
      </c>
      <c r="R122" s="15">
        <v>1.09217779499459E-2</v>
      </c>
      <c r="S122" s="15">
        <v>4.3467565421879698E-2</v>
      </c>
      <c r="T122">
        <v>-2.2612270003480801</v>
      </c>
      <c r="U122">
        <v>2.2612270003480801</v>
      </c>
      <c r="V122">
        <v>2.7329526433448899</v>
      </c>
      <c r="W122">
        <v>-8.4499999999999993</v>
      </c>
      <c r="X122">
        <v>2.57</v>
      </c>
      <c r="Y122">
        <v>368199</v>
      </c>
      <c r="Z122">
        <v>26300</v>
      </c>
      <c r="AA122">
        <v>1.28</v>
      </c>
      <c r="AB122">
        <v>14</v>
      </c>
      <c r="AC122">
        <v>8</v>
      </c>
      <c r="AD122">
        <v>6</v>
      </c>
      <c r="AE122">
        <v>57.14</v>
      </c>
      <c r="AF122">
        <v>9</v>
      </c>
      <c r="AG122">
        <v>8</v>
      </c>
      <c r="AH122">
        <v>4</v>
      </c>
      <c r="AI122">
        <v>2</v>
      </c>
    </row>
    <row r="123" spans="1:35" x14ac:dyDescent="0.2">
      <c r="A123" s="102">
        <v>780</v>
      </c>
      <c r="B123">
        <v>1820</v>
      </c>
      <c r="C123" s="106" t="s">
        <v>61</v>
      </c>
      <c r="D123" s="106" t="s">
        <v>1689</v>
      </c>
      <c r="E123">
        <v>2478</v>
      </c>
      <c r="F123">
        <v>2487</v>
      </c>
      <c r="G123">
        <v>400</v>
      </c>
      <c r="H123" s="106" t="s">
        <v>1682</v>
      </c>
      <c r="I123">
        <v>4523</v>
      </c>
      <c r="J123" s="106" t="s">
        <v>1890</v>
      </c>
      <c r="K123" s="106" t="s">
        <v>1702</v>
      </c>
      <c r="L123">
        <v>9056</v>
      </c>
      <c r="M123">
        <v>8951</v>
      </c>
      <c r="N123">
        <v>100</v>
      </c>
      <c r="O123" s="106" t="s">
        <v>1679</v>
      </c>
      <c r="P123">
        <v>0.64054030170338105</v>
      </c>
      <c r="Q123">
        <v>0.85944723334475004</v>
      </c>
      <c r="R123" s="106">
        <v>0.15533476828731699</v>
      </c>
      <c r="S123" s="15">
        <v>5.3865594682093398E-2</v>
      </c>
      <c r="T123">
        <v>-1.54004698076153</v>
      </c>
      <c r="U123">
        <v>1.54004698076153</v>
      </c>
      <c r="V123">
        <v>1.7298396182456699</v>
      </c>
      <c r="W123">
        <v>-7.95</v>
      </c>
      <c r="X123">
        <v>11.14</v>
      </c>
      <c r="Y123">
        <v>368047</v>
      </c>
      <c r="Z123">
        <v>30671</v>
      </c>
      <c r="AA123">
        <v>1.39</v>
      </c>
      <c r="AB123">
        <v>12</v>
      </c>
      <c r="AC123">
        <v>6</v>
      </c>
      <c r="AD123">
        <v>6</v>
      </c>
      <c r="AE123">
        <v>50</v>
      </c>
      <c r="AF123">
        <v>12</v>
      </c>
      <c r="AG123">
        <v>5</v>
      </c>
      <c r="AH123">
        <v>4</v>
      </c>
      <c r="AI123">
        <v>3</v>
      </c>
    </row>
    <row r="124" spans="1:35" x14ac:dyDescent="0.2">
      <c r="A124" s="102">
        <v>806</v>
      </c>
      <c r="B124">
        <v>8078</v>
      </c>
      <c r="C124" s="106" t="s">
        <v>2194</v>
      </c>
      <c r="D124" s="106" t="s">
        <v>1686</v>
      </c>
      <c r="E124">
        <v>2519</v>
      </c>
      <c r="F124">
        <v>2566</v>
      </c>
      <c r="G124">
        <v>400</v>
      </c>
      <c r="H124" s="106" t="s">
        <v>1679</v>
      </c>
      <c r="I124">
        <v>8242</v>
      </c>
      <c r="J124" s="106" t="s">
        <v>919</v>
      </c>
      <c r="K124" s="106" t="s">
        <v>1705</v>
      </c>
      <c r="L124">
        <v>1010</v>
      </c>
      <c r="M124">
        <v>987</v>
      </c>
      <c r="N124">
        <v>1000</v>
      </c>
      <c r="O124" s="106" t="s">
        <v>1682</v>
      </c>
      <c r="P124">
        <v>0.87165941773662503</v>
      </c>
      <c r="Q124">
        <v>0.85627295898464995</v>
      </c>
      <c r="R124" s="106">
        <v>7.5479851501798798E-2</v>
      </c>
      <c r="S124" s="106">
        <v>1.7692909402193899E-3</v>
      </c>
      <c r="T124">
        <v>1.3689014661476899</v>
      </c>
      <c r="U124">
        <v>1.3689014661476899</v>
      </c>
      <c r="V124">
        <v>0.76204283562418795</v>
      </c>
      <c r="W124">
        <v>7.84</v>
      </c>
      <c r="X124">
        <v>3.84</v>
      </c>
      <c r="Y124">
        <v>367682</v>
      </c>
      <c r="Z124">
        <v>16713</v>
      </c>
      <c r="AA124">
        <v>0.88</v>
      </c>
      <c r="AB124">
        <v>22</v>
      </c>
      <c r="AC124">
        <v>15</v>
      </c>
      <c r="AD124">
        <v>7</v>
      </c>
      <c r="AE124">
        <v>68.180000000000007</v>
      </c>
      <c r="AF124">
        <v>11</v>
      </c>
      <c r="AG124">
        <v>10</v>
      </c>
      <c r="AH124">
        <v>4</v>
      </c>
      <c r="AI124">
        <v>8</v>
      </c>
    </row>
    <row r="125" spans="1:35" x14ac:dyDescent="0.2">
      <c r="A125" s="102">
        <v>174</v>
      </c>
      <c r="B125">
        <v>7189</v>
      </c>
      <c r="C125" s="106" t="s">
        <v>44</v>
      </c>
      <c r="D125" s="106" t="s">
        <v>1737</v>
      </c>
      <c r="E125">
        <v>691</v>
      </c>
      <c r="F125">
        <v>698</v>
      </c>
      <c r="G125">
        <v>1500</v>
      </c>
      <c r="H125" s="106" t="s">
        <v>1682</v>
      </c>
      <c r="I125">
        <v>7202</v>
      </c>
      <c r="J125" s="106" t="s">
        <v>837</v>
      </c>
      <c r="K125" s="106" t="s">
        <v>1697</v>
      </c>
      <c r="L125">
        <v>1131</v>
      </c>
      <c r="M125">
        <v>1138</v>
      </c>
      <c r="N125">
        <v>900</v>
      </c>
      <c r="O125" s="106" t="s">
        <v>1679</v>
      </c>
      <c r="P125">
        <v>0.94297049299995594</v>
      </c>
      <c r="Q125">
        <v>0.92616254270395804</v>
      </c>
      <c r="R125" s="106">
        <v>6.4471627312823396E-2</v>
      </c>
      <c r="S125" s="106">
        <v>2.3704373353069502E-2</v>
      </c>
      <c r="T125">
        <v>-2.3992235708499301</v>
      </c>
      <c r="U125">
        <v>2.3992235708499301</v>
      </c>
      <c r="V125">
        <v>2.4667703963405798</v>
      </c>
      <c r="W125">
        <v>-6.57</v>
      </c>
      <c r="X125">
        <v>2.23</v>
      </c>
      <c r="Y125">
        <v>367436</v>
      </c>
      <c r="Z125">
        <v>18372</v>
      </c>
      <c r="AA125">
        <v>0.86</v>
      </c>
      <c r="AB125">
        <v>20</v>
      </c>
      <c r="AC125">
        <v>13</v>
      </c>
      <c r="AD125">
        <v>7</v>
      </c>
      <c r="AE125">
        <v>65</v>
      </c>
      <c r="AF125">
        <v>11</v>
      </c>
      <c r="AG125">
        <v>9</v>
      </c>
      <c r="AH125">
        <v>6</v>
      </c>
      <c r="AI125">
        <v>5</v>
      </c>
    </row>
    <row r="126" spans="1:35" x14ac:dyDescent="0.2">
      <c r="A126" s="102">
        <v>447</v>
      </c>
      <c r="B126">
        <v>2175</v>
      </c>
      <c r="C126" s="106" t="s">
        <v>1926</v>
      </c>
      <c r="D126" s="106" t="s">
        <v>1694</v>
      </c>
      <c r="E126">
        <v>2420</v>
      </c>
      <c r="F126">
        <v>2456</v>
      </c>
      <c r="G126">
        <v>300</v>
      </c>
      <c r="H126" s="106" t="s">
        <v>1682</v>
      </c>
      <c r="I126">
        <v>7730</v>
      </c>
      <c r="J126" s="106" t="s">
        <v>1974</v>
      </c>
      <c r="K126" s="106" t="s">
        <v>1688</v>
      </c>
      <c r="L126">
        <v>2852</v>
      </c>
      <c r="M126">
        <v>2862</v>
      </c>
      <c r="N126">
        <v>300</v>
      </c>
      <c r="O126" s="106" t="s">
        <v>1679</v>
      </c>
      <c r="P126">
        <v>0.60613396054519197</v>
      </c>
      <c r="Q126">
        <v>0.89622712122091996</v>
      </c>
      <c r="R126" s="15">
        <v>0.49857521095254498</v>
      </c>
      <c r="S126" s="106">
        <v>1.46134839375557E-2</v>
      </c>
      <c r="T126">
        <v>-1.8588507714963001</v>
      </c>
      <c r="U126">
        <v>1.8588507714963001</v>
      </c>
      <c r="V126">
        <v>2.13707978687387</v>
      </c>
      <c r="W126">
        <v>-14.19</v>
      </c>
      <c r="X126">
        <v>14.19</v>
      </c>
      <c r="Y126">
        <v>366937</v>
      </c>
      <c r="Z126">
        <v>26210</v>
      </c>
      <c r="AA126">
        <v>1.4</v>
      </c>
      <c r="AB126">
        <v>14</v>
      </c>
      <c r="AC126">
        <v>8</v>
      </c>
      <c r="AD126">
        <v>6</v>
      </c>
      <c r="AE126">
        <v>57.14</v>
      </c>
      <c r="AF126">
        <v>10</v>
      </c>
      <c r="AG126">
        <v>8</v>
      </c>
      <c r="AH126">
        <v>4</v>
      </c>
      <c r="AI126">
        <v>2</v>
      </c>
    </row>
    <row r="127" spans="1:35" x14ac:dyDescent="0.2">
      <c r="A127" s="102">
        <v>768</v>
      </c>
      <c r="B127">
        <v>4530</v>
      </c>
      <c r="C127" s="106" t="s">
        <v>1108</v>
      </c>
      <c r="D127" s="106" t="s">
        <v>1702</v>
      </c>
      <c r="E127">
        <v>5710</v>
      </c>
      <c r="F127">
        <v>5730</v>
      </c>
      <c r="G127">
        <v>100</v>
      </c>
      <c r="H127" s="106" t="s">
        <v>1679</v>
      </c>
      <c r="I127">
        <v>8113</v>
      </c>
      <c r="J127" s="106" t="s">
        <v>2068</v>
      </c>
      <c r="K127" s="106" t="s">
        <v>1704</v>
      </c>
      <c r="L127">
        <v>3780</v>
      </c>
      <c r="M127">
        <v>3823</v>
      </c>
      <c r="N127">
        <v>100</v>
      </c>
      <c r="O127" s="106" t="s">
        <v>1682</v>
      </c>
      <c r="P127">
        <v>0.68021478081486297</v>
      </c>
      <c r="Q127">
        <v>0.86094032918577201</v>
      </c>
      <c r="R127" s="106">
        <v>0.30324272830423998</v>
      </c>
      <c r="S127" s="106">
        <v>2.5068730258159099E-2</v>
      </c>
      <c r="T127">
        <v>7.4710296303947599E-2</v>
      </c>
      <c r="U127">
        <v>7.4710296303947599E-2</v>
      </c>
      <c r="V127">
        <v>0.58874313406381895</v>
      </c>
      <c r="W127">
        <v>0.33</v>
      </c>
      <c r="X127">
        <v>33.28</v>
      </c>
      <c r="Y127">
        <v>366910</v>
      </c>
      <c r="Z127">
        <v>22932</v>
      </c>
      <c r="AA127">
        <v>1.18</v>
      </c>
      <c r="AB127">
        <v>16</v>
      </c>
      <c r="AC127">
        <v>10</v>
      </c>
      <c r="AD127">
        <v>6</v>
      </c>
      <c r="AE127">
        <v>62.5</v>
      </c>
      <c r="AF127">
        <v>12</v>
      </c>
      <c r="AG127">
        <v>9</v>
      </c>
      <c r="AH127">
        <v>3</v>
      </c>
      <c r="AI127">
        <v>4</v>
      </c>
    </row>
    <row r="128" spans="1:35" x14ac:dyDescent="0.2">
      <c r="A128" s="102">
        <v>886</v>
      </c>
      <c r="B128">
        <v>1883</v>
      </c>
      <c r="C128" s="106" t="s">
        <v>1885</v>
      </c>
      <c r="D128" s="106" t="s">
        <v>1689</v>
      </c>
      <c r="E128">
        <v>3700</v>
      </c>
      <c r="F128">
        <v>3700</v>
      </c>
      <c r="G128">
        <v>200</v>
      </c>
      <c r="H128" s="106" t="s">
        <v>1679</v>
      </c>
      <c r="I128">
        <v>8572</v>
      </c>
      <c r="J128" s="106" t="s">
        <v>1647</v>
      </c>
      <c r="K128" s="106" t="s">
        <v>1685</v>
      </c>
      <c r="L128">
        <v>532</v>
      </c>
      <c r="M128">
        <v>529</v>
      </c>
      <c r="N128">
        <v>1400</v>
      </c>
      <c r="O128" s="106" t="s">
        <v>1682</v>
      </c>
      <c r="P128">
        <v>0.79232980059383795</v>
      </c>
      <c r="Q128">
        <v>0.846881539822395</v>
      </c>
      <c r="R128" s="106">
        <v>0.494777963286817</v>
      </c>
      <c r="S128" s="106">
        <v>2.3635319469435902E-2</v>
      </c>
      <c r="T128">
        <v>1.6773544014608801</v>
      </c>
      <c r="U128">
        <v>1.6773544014608801</v>
      </c>
      <c r="V128">
        <v>1.579957576542</v>
      </c>
      <c r="W128">
        <v>16.170000000000002</v>
      </c>
      <c r="X128">
        <v>0.08</v>
      </c>
      <c r="Y128">
        <v>365612</v>
      </c>
      <c r="Z128">
        <v>19243</v>
      </c>
      <c r="AA128">
        <v>0.97</v>
      </c>
      <c r="AB128">
        <v>19</v>
      </c>
      <c r="AC128">
        <v>10</v>
      </c>
      <c r="AD128">
        <v>9</v>
      </c>
      <c r="AE128">
        <v>52.63</v>
      </c>
      <c r="AF128">
        <v>13</v>
      </c>
      <c r="AG128">
        <v>5</v>
      </c>
      <c r="AH128">
        <v>5</v>
      </c>
      <c r="AI128">
        <v>9</v>
      </c>
    </row>
    <row r="129" spans="1:35" x14ac:dyDescent="0.2">
      <c r="A129" s="102">
        <v>870</v>
      </c>
      <c r="B129">
        <v>4183</v>
      </c>
      <c r="C129" s="106" t="s">
        <v>1895</v>
      </c>
      <c r="D129" s="106" t="s">
        <v>1704</v>
      </c>
      <c r="E129">
        <v>2569</v>
      </c>
      <c r="F129">
        <v>2581</v>
      </c>
      <c r="G129">
        <v>300</v>
      </c>
      <c r="H129" s="106" t="s">
        <v>1679</v>
      </c>
      <c r="I129">
        <v>5233</v>
      </c>
      <c r="J129" s="106" t="s">
        <v>1900</v>
      </c>
      <c r="K129" s="106" t="s">
        <v>1678</v>
      </c>
      <c r="L129">
        <v>2950</v>
      </c>
      <c r="M129">
        <v>2990</v>
      </c>
      <c r="N129">
        <v>300</v>
      </c>
      <c r="O129" s="106" t="s">
        <v>1682</v>
      </c>
      <c r="P129">
        <v>0.73106091445112498</v>
      </c>
      <c r="Q129">
        <v>0.84896672174197596</v>
      </c>
      <c r="R129">
        <v>0.24426009110108499</v>
      </c>
      <c r="S129" s="106">
        <v>1.0023708043362599E-2</v>
      </c>
      <c r="T129">
        <v>1.4290763404026701</v>
      </c>
      <c r="U129">
        <v>1.4290763404026701</v>
      </c>
      <c r="V129">
        <v>1.9733075431001501</v>
      </c>
      <c r="W129">
        <v>4.09</v>
      </c>
      <c r="X129">
        <v>13.68</v>
      </c>
      <c r="Y129">
        <v>364305</v>
      </c>
      <c r="Z129">
        <v>26022</v>
      </c>
      <c r="AA129">
        <v>1.29</v>
      </c>
      <c r="AB129">
        <v>14</v>
      </c>
      <c r="AC129">
        <v>11</v>
      </c>
      <c r="AD129">
        <v>3</v>
      </c>
      <c r="AE129">
        <v>78.569999999999993</v>
      </c>
      <c r="AF129">
        <v>11</v>
      </c>
      <c r="AG129">
        <v>8</v>
      </c>
      <c r="AH129">
        <v>2</v>
      </c>
      <c r="AI129">
        <v>4</v>
      </c>
    </row>
    <row r="130" spans="1:35" x14ac:dyDescent="0.2">
      <c r="A130" s="102">
        <v>999</v>
      </c>
      <c r="B130">
        <v>4045</v>
      </c>
      <c r="C130" s="106" t="s">
        <v>2026</v>
      </c>
      <c r="D130" s="106" t="s">
        <v>1704</v>
      </c>
      <c r="E130">
        <v>1286</v>
      </c>
      <c r="F130">
        <v>1277</v>
      </c>
      <c r="G130">
        <v>600</v>
      </c>
      <c r="H130" s="106" t="s">
        <v>1679</v>
      </c>
      <c r="I130">
        <v>8316</v>
      </c>
      <c r="J130" s="106" t="s">
        <v>1918</v>
      </c>
      <c r="K130" s="106" t="s">
        <v>1737</v>
      </c>
      <c r="L130">
        <v>3859</v>
      </c>
      <c r="M130">
        <v>3867</v>
      </c>
      <c r="N130">
        <v>200</v>
      </c>
      <c r="O130" s="106" t="s">
        <v>1682</v>
      </c>
      <c r="P130">
        <v>0.61343858296036502</v>
      </c>
      <c r="Q130">
        <v>0.83107311797135397</v>
      </c>
      <c r="R130" s="15">
        <v>0.198496634129605</v>
      </c>
      <c r="S130">
        <v>3.5025547943447401E-2</v>
      </c>
      <c r="T130">
        <v>2.1890458364794401</v>
      </c>
      <c r="U130">
        <v>2.1890458364794401</v>
      </c>
      <c r="V130">
        <v>2.0678152235787599</v>
      </c>
      <c r="W130">
        <v>3.67</v>
      </c>
      <c r="X130">
        <v>0.93</v>
      </c>
      <c r="Y130">
        <v>362275</v>
      </c>
      <c r="Z130">
        <v>17251</v>
      </c>
      <c r="AA130">
        <v>1.08</v>
      </c>
      <c r="AB130">
        <v>21</v>
      </c>
      <c r="AC130">
        <v>17</v>
      </c>
      <c r="AD130">
        <v>4</v>
      </c>
      <c r="AE130">
        <v>80.95</v>
      </c>
      <c r="AF130">
        <v>13</v>
      </c>
      <c r="AG130">
        <v>10</v>
      </c>
      <c r="AH130">
        <v>2</v>
      </c>
      <c r="AI130">
        <v>9</v>
      </c>
    </row>
    <row r="131" spans="1:35" x14ac:dyDescent="0.2">
      <c r="A131" s="102">
        <v>882</v>
      </c>
      <c r="B131">
        <v>8410</v>
      </c>
      <c r="C131" s="106" t="s">
        <v>1914</v>
      </c>
      <c r="D131" s="106" t="s">
        <v>1737</v>
      </c>
      <c r="E131">
        <v>317</v>
      </c>
      <c r="F131">
        <v>321</v>
      </c>
      <c r="G131">
        <v>3100</v>
      </c>
      <c r="H131" s="106" t="s">
        <v>1682</v>
      </c>
      <c r="I131">
        <v>8795</v>
      </c>
      <c r="J131" s="106" t="s">
        <v>1957</v>
      </c>
      <c r="K131" s="106" t="s">
        <v>1881</v>
      </c>
      <c r="L131">
        <v>1257</v>
      </c>
      <c r="M131">
        <v>1247</v>
      </c>
      <c r="N131">
        <v>800</v>
      </c>
      <c r="O131" s="106" t="s">
        <v>1679</v>
      </c>
      <c r="P131">
        <v>0.82001711612781802</v>
      </c>
      <c r="Q131">
        <v>0.84717184674680801</v>
      </c>
      <c r="R131" s="106">
        <v>9.5956649017601203E-2</v>
      </c>
      <c r="S131" s="106">
        <v>6.5113746354395902E-2</v>
      </c>
      <c r="T131">
        <v>-0.189404857566916</v>
      </c>
      <c r="U131">
        <v>0.189404857566916</v>
      </c>
      <c r="V131">
        <v>1.1309035012806501</v>
      </c>
      <c r="W131">
        <v>-0.6</v>
      </c>
      <c r="X131">
        <v>0.25</v>
      </c>
      <c r="Y131">
        <v>361997</v>
      </c>
      <c r="Z131">
        <v>19052</v>
      </c>
      <c r="AA131">
        <v>0.92</v>
      </c>
      <c r="AB131">
        <v>19</v>
      </c>
      <c r="AC131">
        <v>12</v>
      </c>
      <c r="AD131">
        <v>7</v>
      </c>
      <c r="AE131">
        <v>63.16</v>
      </c>
      <c r="AF131">
        <v>11</v>
      </c>
      <c r="AG131">
        <v>11</v>
      </c>
      <c r="AH131">
        <v>5</v>
      </c>
      <c r="AI131">
        <v>3</v>
      </c>
    </row>
    <row r="132" spans="1:35" x14ac:dyDescent="0.2">
      <c r="A132" s="102">
        <v>974</v>
      </c>
      <c r="B132">
        <v>3048</v>
      </c>
      <c r="C132" s="106" t="s">
        <v>2023</v>
      </c>
      <c r="D132" s="106" t="s">
        <v>1705</v>
      </c>
      <c r="E132">
        <v>1192</v>
      </c>
      <c r="F132">
        <v>1174</v>
      </c>
      <c r="G132">
        <v>800</v>
      </c>
      <c r="H132" s="106" t="s">
        <v>1682</v>
      </c>
      <c r="I132">
        <v>7984</v>
      </c>
      <c r="J132" s="106" t="s">
        <v>883</v>
      </c>
      <c r="K132" s="106" t="s">
        <v>1703</v>
      </c>
      <c r="L132">
        <v>1600</v>
      </c>
      <c r="M132">
        <v>1578</v>
      </c>
      <c r="N132">
        <v>600</v>
      </c>
      <c r="O132" s="106" t="s">
        <v>1679</v>
      </c>
      <c r="P132">
        <v>0.56585162017185098</v>
      </c>
      <c r="Q132">
        <v>0.835387485258961</v>
      </c>
      <c r="R132" s="106">
        <v>0.19433522374883999</v>
      </c>
      <c r="S132" s="106">
        <v>1.60703234523954E-2</v>
      </c>
      <c r="T132">
        <v>-0.18729612825873099</v>
      </c>
      <c r="U132">
        <v>0.18729612825873099</v>
      </c>
      <c r="V132">
        <v>0.34250779249584401</v>
      </c>
      <c r="W132">
        <v>-0.47</v>
      </c>
      <c r="X132">
        <v>0.8</v>
      </c>
      <c r="Y132">
        <v>361742</v>
      </c>
      <c r="Z132">
        <v>18087</v>
      </c>
      <c r="AA132">
        <v>0.9</v>
      </c>
      <c r="AB132">
        <v>20</v>
      </c>
      <c r="AC132">
        <v>13</v>
      </c>
      <c r="AD132">
        <v>7</v>
      </c>
      <c r="AE132">
        <v>65</v>
      </c>
      <c r="AF132">
        <v>13</v>
      </c>
      <c r="AG132">
        <v>8</v>
      </c>
      <c r="AH132">
        <v>3</v>
      </c>
      <c r="AI132">
        <v>9</v>
      </c>
    </row>
    <row r="133" spans="1:35" x14ac:dyDescent="0.2">
      <c r="A133" s="102">
        <v>418</v>
      </c>
      <c r="B133">
        <v>6701</v>
      </c>
      <c r="C133" s="106" t="s">
        <v>1886</v>
      </c>
      <c r="D133" s="106" t="s">
        <v>1684</v>
      </c>
      <c r="E133">
        <v>4910</v>
      </c>
      <c r="F133">
        <v>4890</v>
      </c>
      <c r="G133">
        <v>200</v>
      </c>
      <c r="H133" s="106" t="s">
        <v>1679</v>
      </c>
      <c r="I133">
        <v>6750</v>
      </c>
      <c r="J133" s="106" t="s">
        <v>1740</v>
      </c>
      <c r="K133" s="106" t="s">
        <v>1684</v>
      </c>
      <c r="L133">
        <v>4100</v>
      </c>
      <c r="M133">
        <v>4065</v>
      </c>
      <c r="N133">
        <v>200</v>
      </c>
      <c r="O133" s="106" t="s">
        <v>1682</v>
      </c>
      <c r="P133">
        <v>0.63783665865266703</v>
      </c>
      <c r="Q133">
        <v>0.89857873775964703</v>
      </c>
      <c r="R133">
        <v>0.22009219578608799</v>
      </c>
      <c r="S133" s="106">
        <v>9.8902529835301995E-4</v>
      </c>
      <c r="T133">
        <v>2.4698889058787401</v>
      </c>
      <c r="U133">
        <v>2.4698889058787401</v>
      </c>
      <c r="V133">
        <v>2.7378498771820299</v>
      </c>
      <c r="W133">
        <v>9.8699999999999992</v>
      </c>
      <c r="X133">
        <v>16.87</v>
      </c>
      <c r="Y133">
        <v>360613</v>
      </c>
      <c r="Z133">
        <v>30051</v>
      </c>
      <c r="AA133">
        <v>1.75</v>
      </c>
      <c r="AB133">
        <v>12</v>
      </c>
      <c r="AC133">
        <v>9</v>
      </c>
      <c r="AD133">
        <v>3</v>
      </c>
      <c r="AE133">
        <v>75</v>
      </c>
      <c r="AF133">
        <v>14</v>
      </c>
      <c r="AG133">
        <v>5</v>
      </c>
      <c r="AH133">
        <v>1</v>
      </c>
      <c r="AI133">
        <v>6</v>
      </c>
    </row>
    <row r="134" spans="1:35" x14ac:dyDescent="0.2">
      <c r="A134" s="102">
        <v>71</v>
      </c>
      <c r="B134">
        <v>6465</v>
      </c>
      <c r="C134" s="106" t="s">
        <v>465</v>
      </c>
      <c r="D134" s="106" t="s">
        <v>1692</v>
      </c>
      <c r="E134">
        <v>10460</v>
      </c>
      <c r="F134">
        <v>10520</v>
      </c>
      <c r="G134">
        <v>100</v>
      </c>
      <c r="H134" s="106" t="s">
        <v>1679</v>
      </c>
      <c r="I134">
        <v>9433</v>
      </c>
      <c r="J134" s="106" t="s">
        <v>583</v>
      </c>
      <c r="K134" s="106" t="s">
        <v>1681</v>
      </c>
      <c r="L134">
        <v>3432</v>
      </c>
      <c r="M134">
        <v>3425</v>
      </c>
      <c r="N134">
        <v>300</v>
      </c>
      <c r="O134" s="106" t="s">
        <v>1682</v>
      </c>
      <c r="P134">
        <v>0.90190565525126898</v>
      </c>
      <c r="Q134">
        <v>0.94354138741200899</v>
      </c>
      <c r="R134" s="15">
        <v>0.26353007117416499</v>
      </c>
      <c r="S134">
        <v>5.1068491364389602E-2</v>
      </c>
      <c r="T134">
        <v>0.439937869834444</v>
      </c>
      <c r="U134">
        <v>0.439937869834444</v>
      </c>
      <c r="V134">
        <v>0.16370738572819499</v>
      </c>
      <c r="W134">
        <v>0.69</v>
      </c>
      <c r="X134">
        <v>2.33</v>
      </c>
      <c r="Y134">
        <v>360365</v>
      </c>
      <c r="Z134">
        <v>36036</v>
      </c>
      <c r="AA134">
        <v>1.8</v>
      </c>
      <c r="AB134">
        <v>10</v>
      </c>
      <c r="AC134">
        <v>7</v>
      </c>
      <c r="AD134">
        <v>3</v>
      </c>
      <c r="AE134">
        <v>70</v>
      </c>
      <c r="AF134">
        <v>13</v>
      </c>
      <c r="AG134">
        <v>6</v>
      </c>
      <c r="AH134">
        <v>1</v>
      </c>
      <c r="AI134">
        <v>3</v>
      </c>
    </row>
    <row r="135" spans="1:35" x14ac:dyDescent="0.2">
      <c r="A135" s="102">
        <v>391</v>
      </c>
      <c r="B135">
        <v>6301</v>
      </c>
      <c r="C135" s="106" t="s">
        <v>55</v>
      </c>
      <c r="D135" s="106" t="s">
        <v>1692</v>
      </c>
      <c r="E135">
        <v>2320</v>
      </c>
      <c r="F135">
        <v>2336.5</v>
      </c>
      <c r="G135">
        <v>300</v>
      </c>
      <c r="H135" s="106" t="s">
        <v>1682</v>
      </c>
      <c r="I135">
        <v>7259</v>
      </c>
      <c r="J135" s="106" t="s">
        <v>27</v>
      </c>
      <c r="K135" s="106" t="s">
        <v>1697</v>
      </c>
      <c r="L135">
        <v>3675</v>
      </c>
      <c r="M135">
        <v>3705</v>
      </c>
      <c r="N135">
        <v>200</v>
      </c>
      <c r="O135" s="106" t="s">
        <v>1679</v>
      </c>
      <c r="P135">
        <v>0.74480763482159196</v>
      </c>
      <c r="Q135">
        <v>0.90208821708203302</v>
      </c>
      <c r="R135" s="15">
        <v>0.458165586577225</v>
      </c>
      <c r="S135" s="15">
        <v>6.8447414354932598E-5</v>
      </c>
      <c r="T135">
        <v>-0.48210382864833101</v>
      </c>
      <c r="U135">
        <v>0.48210382864833101</v>
      </c>
      <c r="V135">
        <v>0.63554223595933301</v>
      </c>
      <c r="W135">
        <v>-2</v>
      </c>
      <c r="X135">
        <v>5.4</v>
      </c>
      <c r="Y135">
        <v>359612</v>
      </c>
      <c r="Z135">
        <v>35961</v>
      </c>
      <c r="AA135">
        <v>1.93</v>
      </c>
      <c r="AB135">
        <v>10</v>
      </c>
      <c r="AC135">
        <v>8</v>
      </c>
      <c r="AD135">
        <v>2</v>
      </c>
      <c r="AE135">
        <v>80</v>
      </c>
      <c r="AF135">
        <v>13</v>
      </c>
      <c r="AG135">
        <v>7</v>
      </c>
      <c r="AH135">
        <v>1</v>
      </c>
      <c r="AI135">
        <v>2</v>
      </c>
    </row>
    <row r="136" spans="1:35" x14ac:dyDescent="0.2">
      <c r="A136" s="102">
        <v>1146</v>
      </c>
      <c r="B136">
        <v>5334</v>
      </c>
      <c r="C136" s="106" t="s">
        <v>1945</v>
      </c>
      <c r="D136" s="106" t="s">
        <v>1678</v>
      </c>
      <c r="E136">
        <v>1902</v>
      </c>
      <c r="F136">
        <v>1920</v>
      </c>
      <c r="G136">
        <v>500</v>
      </c>
      <c r="H136" s="106" t="s">
        <v>1682</v>
      </c>
      <c r="I136">
        <v>7186</v>
      </c>
      <c r="J136" s="106" t="s">
        <v>579</v>
      </c>
      <c r="K136" s="106" t="s">
        <v>1737</v>
      </c>
      <c r="L136">
        <v>430</v>
      </c>
      <c r="M136">
        <v>434</v>
      </c>
      <c r="N136">
        <v>2200</v>
      </c>
      <c r="O136" s="106" t="s">
        <v>1679</v>
      </c>
      <c r="P136">
        <v>0.74176734160244695</v>
      </c>
      <c r="Q136">
        <v>0.80598376643120295</v>
      </c>
      <c r="R136" s="15">
        <v>0.37002438605180299</v>
      </c>
      <c r="S136" s="106">
        <v>7.2727863708433899E-2</v>
      </c>
      <c r="T136" s="106">
        <v>-2.3789407184667599</v>
      </c>
      <c r="U136" s="106">
        <v>2.3789407184667599</v>
      </c>
      <c r="V136">
        <v>2.3587570511948699</v>
      </c>
      <c r="W136">
        <v>-8.48</v>
      </c>
      <c r="X136">
        <v>0.54</v>
      </c>
      <c r="Y136">
        <v>359188</v>
      </c>
      <c r="Z136">
        <v>25656</v>
      </c>
      <c r="AA136">
        <v>1.2</v>
      </c>
      <c r="AB136">
        <v>14</v>
      </c>
      <c r="AC136">
        <v>9</v>
      </c>
      <c r="AD136">
        <v>5</v>
      </c>
      <c r="AE136">
        <v>64.290000000000006</v>
      </c>
      <c r="AF136">
        <v>12</v>
      </c>
      <c r="AG136">
        <v>7</v>
      </c>
      <c r="AH136">
        <v>1</v>
      </c>
      <c r="AI136">
        <v>6</v>
      </c>
    </row>
    <row r="137" spans="1:35" x14ac:dyDescent="0.2">
      <c r="A137" s="102">
        <v>684</v>
      </c>
      <c r="B137">
        <v>4543</v>
      </c>
      <c r="C137" s="106" t="s">
        <v>719</v>
      </c>
      <c r="D137" s="106" t="s">
        <v>1688</v>
      </c>
      <c r="E137">
        <v>3883</v>
      </c>
      <c r="F137">
        <v>3896</v>
      </c>
      <c r="G137">
        <v>200</v>
      </c>
      <c r="H137" s="106" t="s">
        <v>1682</v>
      </c>
      <c r="I137">
        <v>8591</v>
      </c>
      <c r="J137" s="106" t="s">
        <v>1869</v>
      </c>
      <c r="K137" s="106" t="s">
        <v>1685</v>
      </c>
      <c r="L137">
        <v>1924</v>
      </c>
      <c r="M137">
        <v>1918</v>
      </c>
      <c r="N137">
        <v>400</v>
      </c>
      <c r="O137" s="106" t="s">
        <v>1679</v>
      </c>
      <c r="P137">
        <v>0.54661280628574305</v>
      </c>
      <c r="Q137">
        <v>0.87119585012888601</v>
      </c>
      <c r="R137">
        <v>4.1719987631048498E-2</v>
      </c>
      <c r="S137" s="106">
        <v>2.5226282136226099E-2</v>
      </c>
      <c r="T137">
        <v>-1.6181160784533399</v>
      </c>
      <c r="U137">
        <v>1.6181160784533399</v>
      </c>
      <c r="V137">
        <v>1.9083498330780899</v>
      </c>
      <c r="W137">
        <v>-4.25</v>
      </c>
      <c r="X137">
        <v>1.54</v>
      </c>
      <c r="Y137">
        <v>358559</v>
      </c>
      <c r="Z137">
        <v>18872</v>
      </c>
      <c r="AA137">
        <v>0.98</v>
      </c>
      <c r="AB137">
        <v>19</v>
      </c>
      <c r="AC137">
        <v>12</v>
      </c>
      <c r="AD137">
        <v>7</v>
      </c>
      <c r="AE137">
        <v>63.16</v>
      </c>
      <c r="AF137">
        <v>12</v>
      </c>
      <c r="AG137">
        <v>11</v>
      </c>
      <c r="AH137">
        <v>3</v>
      </c>
      <c r="AI137">
        <v>5</v>
      </c>
    </row>
    <row r="138" spans="1:35" x14ac:dyDescent="0.2">
      <c r="A138" s="102">
        <v>13</v>
      </c>
      <c r="B138">
        <v>3635</v>
      </c>
      <c r="C138" s="106" t="s">
        <v>46</v>
      </c>
      <c r="D138" s="106" t="s">
        <v>1681</v>
      </c>
      <c r="E138">
        <v>3170</v>
      </c>
      <c r="F138">
        <v>3190</v>
      </c>
      <c r="G138">
        <v>300</v>
      </c>
      <c r="H138" s="106" t="s">
        <v>1679</v>
      </c>
      <c r="I138">
        <v>6755</v>
      </c>
      <c r="J138" s="106" t="s">
        <v>564</v>
      </c>
      <c r="K138" s="106" t="s">
        <v>1684</v>
      </c>
      <c r="L138">
        <v>2499</v>
      </c>
      <c r="M138">
        <v>2493</v>
      </c>
      <c r="N138">
        <v>400</v>
      </c>
      <c r="O138" s="106" t="s">
        <v>1682</v>
      </c>
      <c r="P138">
        <v>0.81843352843994499</v>
      </c>
      <c r="Q138">
        <v>0.96190153255195598</v>
      </c>
      <c r="R138" s="15">
        <v>1.38479208333582E-2</v>
      </c>
      <c r="S138">
        <v>2.4110372361409199E-2</v>
      </c>
      <c r="T138">
        <v>1.1549533425993701</v>
      </c>
      <c r="U138">
        <v>1.1549533425993701</v>
      </c>
      <c r="V138">
        <v>0.98040590559774898</v>
      </c>
      <c r="W138">
        <v>5.71</v>
      </c>
      <c r="X138">
        <v>4.2</v>
      </c>
      <c r="Y138">
        <v>358267</v>
      </c>
      <c r="Z138">
        <v>19904</v>
      </c>
      <c r="AA138">
        <v>0.97</v>
      </c>
      <c r="AB138">
        <v>18</v>
      </c>
      <c r="AC138">
        <v>11</v>
      </c>
      <c r="AD138">
        <v>7</v>
      </c>
      <c r="AE138">
        <v>61.11</v>
      </c>
      <c r="AF138">
        <v>12</v>
      </c>
      <c r="AG138">
        <v>10</v>
      </c>
      <c r="AH138">
        <v>4</v>
      </c>
      <c r="AI138">
        <v>4</v>
      </c>
    </row>
    <row r="139" spans="1:35" x14ac:dyDescent="0.2">
      <c r="A139" s="102">
        <v>605</v>
      </c>
      <c r="B139">
        <v>6301</v>
      </c>
      <c r="C139" s="106" t="s">
        <v>55</v>
      </c>
      <c r="D139" s="106" t="s">
        <v>1692</v>
      </c>
      <c r="E139">
        <v>2320</v>
      </c>
      <c r="F139">
        <v>2336.5</v>
      </c>
      <c r="G139">
        <v>400</v>
      </c>
      <c r="H139" s="106" t="s">
        <v>1682</v>
      </c>
      <c r="I139">
        <v>7267</v>
      </c>
      <c r="J139" s="106" t="s">
        <v>60</v>
      </c>
      <c r="K139" s="106" t="s">
        <v>1697</v>
      </c>
      <c r="L139">
        <v>2961</v>
      </c>
      <c r="M139">
        <v>2960</v>
      </c>
      <c r="N139">
        <v>300</v>
      </c>
      <c r="O139" s="106" t="s">
        <v>1679</v>
      </c>
      <c r="P139">
        <v>0.78574396340236696</v>
      </c>
      <c r="Q139">
        <v>0.87921085567851098</v>
      </c>
      <c r="R139" s="106">
        <v>0.122777968059092</v>
      </c>
      <c r="S139" s="15">
        <v>4.6834452933431402E-3</v>
      </c>
      <c r="T139">
        <v>-2.7358178564917699</v>
      </c>
      <c r="U139">
        <v>2.7358178564917699</v>
      </c>
      <c r="V139">
        <v>3.42299446997872</v>
      </c>
      <c r="W139">
        <v>-7.52</v>
      </c>
      <c r="X139">
        <v>5.25</v>
      </c>
      <c r="Y139">
        <v>356745</v>
      </c>
      <c r="Z139">
        <v>23783</v>
      </c>
      <c r="AA139">
        <v>1.35</v>
      </c>
      <c r="AB139">
        <v>15</v>
      </c>
      <c r="AC139">
        <v>10</v>
      </c>
      <c r="AD139">
        <v>5</v>
      </c>
      <c r="AE139">
        <v>66.67</v>
      </c>
      <c r="AF139">
        <v>14</v>
      </c>
      <c r="AG139">
        <v>7</v>
      </c>
      <c r="AH139">
        <v>1</v>
      </c>
      <c r="AI139">
        <v>7</v>
      </c>
    </row>
    <row r="140" spans="1:35" x14ac:dyDescent="0.2">
      <c r="A140" s="102">
        <v>1020</v>
      </c>
      <c r="B140">
        <v>9069</v>
      </c>
      <c r="C140" s="106" t="s">
        <v>1805</v>
      </c>
      <c r="D140" s="106" t="s">
        <v>1815</v>
      </c>
      <c r="E140">
        <v>886</v>
      </c>
      <c r="F140">
        <v>887</v>
      </c>
      <c r="G140">
        <v>800</v>
      </c>
      <c r="H140" s="106" t="s">
        <v>1679</v>
      </c>
      <c r="I140">
        <v>9787</v>
      </c>
      <c r="J140" s="106" t="s">
        <v>2180</v>
      </c>
      <c r="K140" s="106" t="s">
        <v>1694</v>
      </c>
      <c r="L140">
        <v>3790</v>
      </c>
      <c r="M140">
        <v>3745</v>
      </c>
      <c r="N140">
        <v>200</v>
      </c>
      <c r="O140" s="106" t="s">
        <v>1682</v>
      </c>
      <c r="P140">
        <v>0.699002013736581</v>
      </c>
      <c r="Q140">
        <v>0.827214406663904</v>
      </c>
      <c r="R140" s="106">
        <v>0.108947248899497</v>
      </c>
      <c r="S140">
        <v>6.0173727788310198E-2</v>
      </c>
      <c r="T140">
        <v>0.22984744649064401</v>
      </c>
      <c r="U140">
        <v>0.22984744649064401</v>
      </c>
      <c r="V140">
        <v>0.73647050723974194</v>
      </c>
      <c r="W140">
        <v>0.34</v>
      </c>
      <c r="X140">
        <v>5.26</v>
      </c>
      <c r="Y140">
        <v>356584</v>
      </c>
      <c r="Z140">
        <v>18768</v>
      </c>
      <c r="AA140">
        <v>1.1399999999999999</v>
      </c>
      <c r="AB140">
        <v>19</v>
      </c>
      <c r="AC140">
        <v>15</v>
      </c>
      <c r="AD140">
        <v>4</v>
      </c>
      <c r="AE140">
        <v>78.95</v>
      </c>
      <c r="AF140">
        <v>14</v>
      </c>
      <c r="AG140">
        <v>7</v>
      </c>
      <c r="AH140">
        <v>1</v>
      </c>
      <c r="AI140">
        <v>11</v>
      </c>
    </row>
    <row r="141" spans="1:35" x14ac:dyDescent="0.2">
      <c r="A141" s="102">
        <v>994</v>
      </c>
      <c r="B141">
        <v>1332</v>
      </c>
      <c r="C141" s="106" t="s">
        <v>2172</v>
      </c>
      <c r="D141" s="106" t="s">
        <v>1813</v>
      </c>
      <c r="E141">
        <v>622</v>
      </c>
      <c r="F141">
        <v>616</v>
      </c>
      <c r="G141">
        <v>1700</v>
      </c>
      <c r="H141" s="106" t="s">
        <v>1679</v>
      </c>
      <c r="I141">
        <v>9716</v>
      </c>
      <c r="J141" s="106" t="s">
        <v>1901</v>
      </c>
      <c r="K141" s="106" t="s">
        <v>1694</v>
      </c>
      <c r="L141">
        <v>1284</v>
      </c>
      <c r="M141">
        <v>1276</v>
      </c>
      <c r="N141">
        <v>800</v>
      </c>
      <c r="O141" s="106" t="s">
        <v>1682</v>
      </c>
      <c r="P141">
        <v>0.73537569132564495</v>
      </c>
      <c r="Q141">
        <v>0.83176686530113697</v>
      </c>
      <c r="R141" s="106">
        <v>7.1875622286079099E-4</v>
      </c>
      <c r="S141">
        <v>1.7276381873078301E-2</v>
      </c>
      <c r="T141">
        <v>1.79387407972265</v>
      </c>
      <c r="U141">
        <v>1.79387407972265</v>
      </c>
      <c r="V141">
        <v>1.7905099813088201</v>
      </c>
      <c r="W141">
        <v>5.44</v>
      </c>
      <c r="X141">
        <v>2.59</v>
      </c>
      <c r="Y141">
        <v>356514</v>
      </c>
      <c r="Z141">
        <v>23768</v>
      </c>
      <c r="AA141">
        <v>1.1499999999999999</v>
      </c>
      <c r="AB141">
        <v>15</v>
      </c>
      <c r="AC141">
        <v>9</v>
      </c>
      <c r="AD141">
        <v>6</v>
      </c>
      <c r="AE141">
        <v>60</v>
      </c>
      <c r="AF141">
        <v>11</v>
      </c>
      <c r="AG141">
        <v>8</v>
      </c>
      <c r="AH141">
        <v>3</v>
      </c>
      <c r="AI141">
        <v>4</v>
      </c>
    </row>
    <row r="142" spans="1:35" x14ac:dyDescent="0.2">
      <c r="A142" s="102">
        <v>540</v>
      </c>
      <c r="B142">
        <v>7272</v>
      </c>
      <c r="C142" s="106" t="s">
        <v>1906</v>
      </c>
      <c r="D142" s="106" t="s">
        <v>1697</v>
      </c>
      <c r="E142">
        <v>1927</v>
      </c>
      <c r="F142">
        <v>1953</v>
      </c>
      <c r="G142">
        <v>500</v>
      </c>
      <c r="H142" s="106" t="s">
        <v>1679</v>
      </c>
      <c r="I142">
        <v>7762</v>
      </c>
      <c r="J142" s="106" t="s">
        <v>1907</v>
      </c>
      <c r="K142" s="106" t="s">
        <v>1688</v>
      </c>
      <c r="L142">
        <v>490</v>
      </c>
      <c r="M142">
        <v>493</v>
      </c>
      <c r="N142">
        <v>2000</v>
      </c>
      <c r="O142" s="106" t="s">
        <v>1682</v>
      </c>
      <c r="P142">
        <v>0.94889200744666402</v>
      </c>
      <c r="Q142">
        <v>0.88625875431671397</v>
      </c>
      <c r="R142" s="15">
        <v>0.13433223691049001</v>
      </c>
      <c r="S142" s="106">
        <v>6.2964185029368902E-2</v>
      </c>
      <c r="T142">
        <v>2.2727835480238201</v>
      </c>
      <c r="U142">
        <v>2.2727835480238201</v>
      </c>
      <c r="V142">
        <v>2.3548500344896901</v>
      </c>
      <c r="W142">
        <v>4.8600000000000003</v>
      </c>
      <c r="X142">
        <v>0.97</v>
      </c>
      <c r="Y142">
        <v>353616</v>
      </c>
      <c r="Z142">
        <v>27201</v>
      </c>
      <c r="AA142">
        <v>1.35</v>
      </c>
      <c r="AB142">
        <v>13</v>
      </c>
      <c r="AC142">
        <v>11</v>
      </c>
      <c r="AD142">
        <v>2</v>
      </c>
      <c r="AE142">
        <v>84.62</v>
      </c>
      <c r="AF142">
        <v>13</v>
      </c>
      <c r="AG142">
        <v>6</v>
      </c>
      <c r="AH142">
        <v>1</v>
      </c>
      <c r="AI142">
        <v>6</v>
      </c>
    </row>
    <row r="143" spans="1:35" x14ac:dyDescent="0.2">
      <c r="A143" s="102">
        <v>865</v>
      </c>
      <c r="B143">
        <v>3076</v>
      </c>
      <c r="C143" s="106" t="s">
        <v>2024</v>
      </c>
      <c r="D143" s="106" t="s">
        <v>1686</v>
      </c>
      <c r="E143">
        <v>1854</v>
      </c>
      <c r="F143">
        <v>1828</v>
      </c>
      <c r="G143">
        <v>600</v>
      </c>
      <c r="H143" s="106" t="s">
        <v>1682</v>
      </c>
      <c r="I143">
        <v>3087</v>
      </c>
      <c r="J143" s="106" t="s">
        <v>1972</v>
      </c>
      <c r="K143" s="106" t="s">
        <v>1705</v>
      </c>
      <c r="L143">
        <v>2120</v>
      </c>
      <c r="M143">
        <v>2103</v>
      </c>
      <c r="N143">
        <v>500</v>
      </c>
      <c r="O143" s="106" t="s">
        <v>1679</v>
      </c>
      <c r="P143">
        <v>0.81562942553977702</v>
      </c>
      <c r="Q143">
        <v>0.84933091968325602</v>
      </c>
      <c r="R143">
        <v>0.17792229084945901</v>
      </c>
      <c r="S143">
        <v>1.2475456000293201E-2</v>
      </c>
      <c r="T143">
        <v>-2.4488424406715299</v>
      </c>
      <c r="U143">
        <v>2.4488424406715299</v>
      </c>
      <c r="V143">
        <v>1.21994661748827</v>
      </c>
      <c r="W143">
        <v>-4.37</v>
      </c>
      <c r="X143">
        <v>4.3099999999999996</v>
      </c>
      <c r="Y143">
        <v>353536</v>
      </c>
      <c r="Z143">
        <v>27195</v>
      </c>
      <c r="AA143">
        <v>1.43</v>
      </c>
      <c r="AB143">
        <v>13</v>
      </c>
      <c r="AC143">
        <v>8</v>
      </c>
      <c r="AD143">
        <v>5</v>
      </c>
      <c r="AE143">
        <v>61.54</v>
      </c>
      <c r="AF143">
        <v>14</v>
      </c>
      <c r="AG143">
        <v>6</v>
      </c>
      <c r="AH143">
        <v>0</v>
      </c>
      <c r="AI143">
        <v>7</v>
      </c>
    </row>
    <row r="144" spans="1:35" x14ac:dyDescent="0.2">
      <c r="A144" s="102">
        <v>72</v>
      </c>
      <c r="B144">
        <v>3288</v>
      </c>
      <c r="C144" s="106" t="s">
        <v>1717</v>
      </c>
      <c r="D144" s="106" t="s">
        <v>1701</v>
      </c>
      <c r="E144">
        <v>2913</v>
      </c>
      <c r="F144">
        <v>2911</v>
      </c>
      <c r="G144">
        <v>300</v>
      </c>
      <c r="H144" s="106" t="s">
        <v>1679</v>
      </c>
      <c r="I144">
        <v>8919</v>
      </c>
      <c r="J144" s="106" t="s">
        <v>2177</v>
      </c>
      <c r="K144" s="106" t="s">
        <v>1701</v>
      </c>
      <c r="L144">
        <v>4350</v>
      </c>
      <c r="M144">
        <v>4320</v>
      </c>
      <c r="N144">
        <v>200</v>
      </c>
      <c r="O144" s="106" t="s">
        <v>1682</v>
      </c>
      <c r="P144">
        <v>0.72618398220445401</v>
      </c>
      <c r="Q144">
        <v>0.94340913250345504</v>
      </c>
      <c r="R144" s="106">
        <v>3.3026346931542098E-3</v>
      </c>
      <c r="S144" s="15">
        <v>4.32184758695936E-5</v>
      </c>
      <c r="T144">
        <v>1.04687793896669</v>
      </c>
      <c r="U144">
        <v>1.04687793896669</v>
      </c>
      <c r="V144">
        <v>0.77590895387272296</v>
      </c>
      <c r="W144">
        <v>4.6500000000000004</v>
      </c>
      <c r="X144">
        <v>1.08</v>
      </c>
      <c r="Y144">
        <v>350935</v>
      </c>
      <c r="Z144">
        <v>26995</v>
      </c>
      <c r="AA144">
        <v>1.48</v>
      </c>
      <c r="AB144">
        <v>13</v>
      </c>
      <c r="AC144">
        <v>9</v>
      </c>
      <c r="AD144">
        <v>4</v>
      </c>
      <c r="AE144">
        <v>69.23</v>
      </c>
      <c r="AF144">
        <v>8</v>
      </c>
      <c r="AG144">
        <v>9</v>
      </c>
      <c r="AH144">
        <v>2</v>
      </c>
      <c r="AI144">
        <v>2</v>
      </c>
    </row>
    <row r="145" spans="1:35" x14ac:dyDescent="0.2">
      <c r="A145" s="102">
        <v>574</v>
      </c>
      <c r="B145">
        <v>8060</v>
      </c>
      <c r="C145" s="106" t="s">
        <v>1144</v>
      </c>
      <c r="D145" s="106" t="s">
        <v>1686</v>
      </c>
      <c r="E145">
        <v>2852</v>
      </c>
      <c r="F145">
        <v>2819</v>
      </c>
      <c r="G145">
        <v>400</v>
      </c>
      <c r="H145" s="106" t="s">
        <v>1679</v>
      </c>
      <c r="I145">
        <v>9746</v>
      </c>
      <c r="J145" s="106" t="s">
        <v>1905</v>
      </c>
      <c r="K145" s="106" t="s">
        <v>1681</v>
      </c>
      <c r="L145">
        <v>5450</v>
      </c>
      <c r="M145">
        <v>5450</v>
      </c>
      <c r="N145">
        <v>200</v>
      </c>
      <c r="O145" s="106" t="s">
        <v>1682</v>
      </c>
      <c r="P145">
        <v>0.79790622213408602</v>
      </c>
      <c r="Q145">
        <v>0.88247068089900604</v>
      </c>
      <c r="R145" s="106">
        <v>3.3812739611319899E-2</v>
      </c>
      <c r="S145">
        <v>1.53762859971715E-2</v>
      </c>
      <c r="T145">
        <v>1.9799688373466</v>
      </c>
      <c r="U145">
        <v>1.9799688373466</v>
      </c>
      <c r="V145">
        <v>0.85561552594551704</v>
      </c>
      <c r="W145">
        <v>4.6900000000000004</v>
      </c>
      <c r="X145">
        <v>3.45</v>
      </c>
      <c r="Y145">
        <v>347082</v>
      </c>
      <c r="Z145">
        <v>19282</v>
      </c>
      <c r="AA145">
        <v>1.04</v>
      </c>
      <c r="AB145">
        <v>18</v>
      </c>
      <c r="AC145">
        <v>12</v>
      </c>
      <c r="AD145">
        <v>6</v>
      </c>
      <c r="AE145">
        <v>66.67</v>
      </c>
      <c r="AF145">
        <v>11</v>
      </c>
      <c r="AG145">
        <v>10</v>
      </c>
      <c r="AH145">
        <v>3</v>
      </c>
      <c r="AI145">
        <v>5</v>
      </c>
    </row>
    <row r="146" spans="1:35" x14ac:dyDescent="0.2">
      <c r="A146" s="102">
        <v>528</v>
      </c>
      <c r="B146">
        <v>7321</v>
      </c>
      <c r="C146" s="106" t="s">
        <v>1904</v>
      </c>
      <c r="D146" s="106" t="s">
        <v>1737</v>
      </c>
      <c r="E146">
        <v>595</v>
      </c>
      <c r="F146">
        <v>601</v>
      </c>
      <c r="G146">
        <v>1800</v>
      </c>
      <c r="H146" s="106" t="s">
        <v>1679</v>
      </c>
      <c r="I146">
        <v>9474</v>
      </c>
      <c r="J146" s="106" t="s">
        <v>1913</v>
      </c>
      <c r="K146" s="106" t="s">
        <v>1681</v>
      </c>
      <c r="L146">
        <v>1544</v>
      </c>
      <c r="M146">
        <v>1508</v>
      </c>
      <c r="N146">
        <v>700</v>
      </c>
      <c r="O146" s="106" t="s">
        <v>1682</v>
      </c>
      <c r="P146">
        <v>0.942693489442053</v>
      </c>
      <c r="Q146">
        <v>0.88722213543040995</v>
      </c>
      <c r="R146" s="106">
        <v>5.6141031745237303E-2</v>
      </c>
      <c r="S146">
        <v>5.0471975600478699E-3</v>
      </c>
      <c r="T146">
        <v>1.18743757296193</v>
      </c>
      <c r="U146">
        <v>1.18743757296193</v>
      </c>
      <c r="V146">
        <v>0.42088724947780398</v>
      </c>
      <c r="W146">
        <v>4.16</v>
      </c>
      <c r="X146">
        <v>2.48</v>
      </c>
      <c r="Y146">
        <v>345937</v>
      </c>
      <c r="Z146">
        <v>38437</v>
      </c>
      <c r="AA146">
        <v>1.95</v>
      </c>
      <c r="AB146">
        <v>9</v>
      </c>
      <c r="AC146">
        <v>6</v>
      </c>
      <c r="AD146">
        <v>3</v>
      </c>
      <c r="AE146">
        <v>66.67</v>
      </c>
      <c r="AF146">
        <v>10</v>
      </c>
      <c r="AG146">
        <v>6</v>
      </c>
      <c r="AH146">
        <v>1</v>
      </c>
      <c r="AI146">
        <v>2</v>
      </c>
    </row>
    <row r="147" spans="1:35" x14ac:dyDescent="0.2">
      <c r="A147" s="102">
        <v>1077</v>
      </c>
      <c r="B147">
        <v>2220</v>
      </c>
      <c r="C147" s="106" t="s">
        <v>2021</v>
      </c>
      <c r="D147" s="106" t="s">
        <v>1707</v>
      </c>
      <c r="E147">
        <v>4900</v>
      </c>
      <c r="F147">
        <v>4875</v>
      </c>
      <c r="G147">
        <v>200</v>
      </c>
      <c r="H147" s="106" t="s">
        <v>1679</v>
      </c>
      <c r="I147">
        <v>9076</v>
      </c>
      <c r="J147" s="106" t="s">
        <v>984</v>
      </c>
      <c r="K147" s="106" t="s">
        <v>1815</v>
      </c>
      <c r="L147">
        <v>1386</v>
      </c>
      <c r="M147">
        <v>1386</v>
      </c>
      <c r="N147">
        <v>700</v>
      </c>
      <c r="O147" s="106" t="s">
        <v>1682</v>
      </c>
      <c r="P147">
        <v>0.56622316690776897</v>
      </c>
      <c r="Q147">
        <v>0.81812857477645795</v>
      </c>
      <c r="R147">
        <v>1.13857844235698E-2</v>
      </c>
      <c r="S147" s="106">
        <v>6.6736921263015501E-3</v>
      </c>
      <c r="T147">
        <v>1.4451360888042999</v>
      </c>
      <c r="U147">
        <v>1.4451360888042999</v>
      </c>
      <c r="V147">
        <v>0.32798149241097702</v>
      </c>
      <c r="W147">
        <v>3.32</v>
      </c>
      <c r="X147">
        <v>0.49</v>
      </c>
      <c r="Y147">
        <v>344802</v>
      </c>
      <c r="Z147">
        <v>24629</v>
      </c>
      <c r="AA147">
        <v>1.4</v>
      </c>
      <c r="AB147">
        <v>14</v>
      </c>
      <c r="AC147">
        <v>11</v>
      </c>
      <c r="AD147">
        <v>3</v>
      </c>
      <c r="AE147">
        <v>78.569999999999993</v>
      </c>
      <c r="AF147">
        <v>12</v>
      </c>
      <c r="AG147">
        <v>6</v>
      </c>
      <c r="AH147">
        <v>2</v>
      </c>
      <c r="AI147">
        <v>6</v>
      </c>
    </row>
    <row r="148" spans="1:35" x14ac:dyDescent="0.2">
      <c r="A148" s="102">
        <v>754</v>
      </c>
      <c r="B148">
        <v>4045</v>
      </c>
      <c r="C148" s="106" t="s">
        <v>2026</v>
      </c>
      <c r="D148" s="106" t="s">
        <v>1704</v>
      </c>
      <c r="E148">
        <v>1286</v>
      </c>
      <c r="F148">
        <v>1277</v>
      </c>
      <c r="G148">
        <v>800</v>
      </c>
      <c r="H148" s="106" t="s">
        <v>1679</v>
      </c>
      <c r="I148">
        <v>8750</v>
      </c>
      <c r="J148" s="106" t="s">
        <v>30</v>
      </c>
      <c r="K148" s="106" t="s">
        <v>1881</v>
      </c>
      <c r="L148">
        <v>1741</v>
      </c>
      <c r="M148">
        <v>1732</v>
      </c>
      <c r="N148">
        <v>600</v>
      </c>
      <c r="O148" s="106" t="s">
        <v>1682</v>
      </c>
      <c r="P148">
        <v>0.75799387294089304</v>
      </c>
      <c r="Q148">
        <v>0.86249044732494695</v>
      </c>
      <c r="R148" s="15">
        <v>8.3684931091865103E-2</v>
      </c>
      <c r="S148" s="15">
        <v>1.59833250021062E-2</v>
      </c>
      <c r="T148">
        <v>1.2575148132742899</v>
      </c>
      <c r="U148">
        <v>1.2575148132742899</v>
      </c>
      <c r="V148">
        <v>0.96920567585165696</v>
      </c>
      <c r="W148">
        <v>3.68</v>
      </c>
      <c r="X148">
        <v>1.69</v>
      </c>
      <c r="Y148">
        <v>343100</v>
      </c>
      <c r="Z148">
        <v>19061</v>
      </c>
      <c r="AA148">
        <v>0.94</v>
      </c>
      <c r="AB148">
        <v>18</v>
      </c>
      <c r="AC148">
        <v>11</v>
      </c>
      <c r="AD148">
        <v>7</v>
      </c>
      <c r="AE148">
        <v>61.11</v>
      </c>
      <c r="AF148">
        <v>13</v>
      </c>
      <c r="AG148">
        <v>9</v>
      </c>
      <c r="AH148">
        <v>3</v>
      </c>
      <c r="AI148">
        <v>6</v>
      </c>
    </row>
    <row r="149" spans="1:35" x14ac:dyDescent="0.2">
      <c r="A149" s="102">
        <v>698</v>
      </c>
      <c r="B149">
        <v>7575</v>
      </c>
      <c r="C149" s="106" t="s">
        <v>2046</v>
      </c>
      <c r="D149" s="106" t="s">
        <v>1686</v>
      </c>
      <c r="E149">
        <v>1441</v>
      </c>
      <c r="F149">
        <v>1442</v>
      </c>
      <c r="G149">
        <v>700</v>
      </c>
      <c r="H149" s="106" t="s">
        <v>1679</v>
      </c>
      <c r="I149">
        <v>8179</v>
      </c>
      <c r="J149" s="106" t="s">
        <v>912</v>
      </c>
      <c r="K149" s="106" t="s">
        <v>1705</v>
      </c>
      <c r="L149">
        <v>2393</v>
      </c>
      <c r="M149">
        <v>2370</v>
      </c>
      <c r="N149">
        <v>400</v>
      </c>
      <c r="O149" s="106" t="s">
        <v>1682</v>
      </c>
      <c r="P149">
        <v>0.80343227969963105</v>
      </c>
      <c r="Q149">
        <v>0.86934895884705699</v>
      </c>
      <c r="R149">
        <v>0.18546719537286599</v>
      </c>
      <c r="S149">
        <v>1.13339195568701E-2</v>
      </c>
      <c r="T149">
        <v>0.197839879778233</v>
      </c>
      <c r="U149">
        <v>0.197839879778233</v>
      </c>
      <c r="V149">
        <v>7.9841272594859403E-2</v>
      </c>
      <c r="W149">
        <v>0.71</v>
      </c>
      <c r="X149">
        <v>6.48</v>
      </c>
      <c r="Y149">
        <v>342213</v>
      </c>
      <c r="Z149">
        <v>15555</v>
      </c>
      <c r="AA149">
        <v>0.89</v>
      </c>
      <c r="AB149">
        <v>22</v>
      </c>
      <c r="AC149">
        <v>13</v>
      </c>
      <c r="AD149">
        <v>9</v>
      </c>
      <c r="AE149">
        <v>59.09</v>
      </c>
      <c r="AF149">
        <v>9</v>
      </c>
      <c r="AG149">
        <v>12</v>
      </c>
      <c r="AH149">
        <v>8</v>
      </c>
      <c r="AI149">
        <v>2</v>
      </c>
    </row>
    <row r="150" spans="1:35" x14ac:dyDescent="0.2">
      <c r="A150" s="102">
        <v>1141</v>
      </c>
      <c r="B150">
        <v>6503</v>
      </c>
      <c r="C150" s="106" t="s">
        <v>1629</v>
      </c>
      <c r="D150" s="106" t="s">
        <v>1684</v>
      </c>
      <c r="E150">
        <v>1577</v>
      </c>
      <c r="F150">
        <v>1567</v>
      </c>
      <c r="G150">
        <v>600</v>
      </c>
      <c r="H150" s="106" t="s">
        <v>1682</v>
      </c>
      <c r="I150">
        <v>8595</v>
      </c>
      <c r="J150" s="106" t="s">
        <v>1870</v>
      </c>
      <c r="K150" s="106" t="s">
        <v>1891</v>
      </c>
      <c r="L150">
        <v>4915</v>
      </c>
      <c r="M150">
        <v>4895</v>
      </c>
      <c r="N150">
        <v>200</v>
      </c>
      <c r="O150" s="106" t="s">
        <v>1679</v>
      </c>
      <c r="P150">
        <v>0.66931503076948096</v>
      </c>
      <c r="Q150">
        <v>0.80683273700906799</v>
      </c>
      <c r="R150" s="15">
        <v>7.9063853735808501E-2</v>
      </c>
      <c r="S150" s="106">
        <v>1.6078415986143499E-2</v>
      </c>
      <c r="T150">
        <v>-2.2562485430888102</v>
      </c>
      <c r="U150">
        <v>2.2562485430888102</v>
      </c>
      <c r="V150">
        <v>2.2200116624623099</v>
      </c>
      <c r="W150">
        <v>-12.44</v>
      </c>
      <c r="X150">
        <v>3.96</v>
      </c>
      <c r="Y150">
        <v>339633</v>
      </c>
      <c r="Z150">
        <v>21227</v>
      </c>
      <c r="AA150">
        <v>1.25</v>
      </c>
      <c r="AB150">
        <v>16</v>
      </c>
      <c r="AC150">
        <v>12</v>
      </c>
      <c r="AD150">
        <v>4</v>
      </c>
      <c r="AE150">
        <v>75</v>
      </c>
      <c r="AF150">
        <v>12</v>
      </c>
      <c r="AG150">
        <v>8</v>
      </c>
      <c r="AH150">
        <v>3</v>
      </c>
      <c r="AI150">
        <v>5</v>
      </c>
    </row>
    <row r="151" spans="1:35" x14ac:dyDescent="0.2">
      <c r="A151" s="102">
        <v>658</v>
      </c>
      <c r="B151">
        <v>6361</v>
      </c>
      <c r="C151" s="106" t="s">
        <v>794</v>
      </c>
      <c r="D151" s="106" t="s">
        <v>1692</v>
      </c>
      <c r="E151">
        <v>3030</v>
      </c>
      <c r="F151">
        <v>2914</v>
      </c>
      <c r="G151">
        <v>300</v>
      </c>
      <c r="H151" s="106" t="s">
        <v>1682</v>
      </c>
      <c r="I151">
        <v>6995</v>
      </c>
      <c r="J151" s="106" t="s">
        <v>50</v>
      </c>
      <c r="K151" s="106" t="s">
        <v>1697</v>
      </c>
      <c r="L151">
        <v>1855</v>
      </c>
      <c r="M151">
        <v>1855</v>
      </c>
      <c r="N151">
        <v>500</v>
      </c>
      <c r="O151" s="106" t="s">
        <v>1679</v>
      </c>
      <c r="P151">
        <v>0.55844153141035102</v>
      </c>
      <c r="Q151">
        <v>0.87402924321035602</v>
      </c>
      <c r="R151" s="106">
        <v>1.7390879161766098E-2</v>
      </c>
      <c r="S151" s="106">
        <v>1.7236575642567101E-2</v>
      </c>
      <c r="T151">
        <v>-0.294075660542785</v>
      </c>
      <c r="U151">
        <v>0.294075660542785</v>
      </c>
      <c r="V151">
        <v>0.95036050880641598</v>
      </c>
      <c r="W151">
        <v>-1.42</v>
      </c>
      <c r="X151">
        <v>6.1</v>
      </c>
      <c r="Y151">
        <v>337997</v>
      </c>
      <c r="Z151">
        <v>22533</v>
      </c>
      <c r="AA151">
        <v>1.18</v>
      </c>
      <c r="AB151">
        <v>15</v>
      </c>
      <c r="AC151">
        <v>11</v>
      </c>
      <c r="AD151">
        <v>4</v>
      </c>
      <c r="AE151">
        <v>73.33</v>
      </c>
      <c r="AF151">
        <v>10</v>
      </c>
      <c r="AG151">
        <v>7</v>
      </c>
      <c r="AH151">
        <v>3</v>
      </c>
      <c r="AI151">
        <v>5</v>
      </c>
    </row>
    <row r="152" spans="1:35" x14ac:dyDescent="0.2">
      <c r="A152" s="102">
        <v>847</v>
      </c>
      <c r="B152">
        <v>2607</v>
      </c>
      <c r="C152" s="106" t="s">
        <v>1708</v>
      </c>
      <c r="D152" s="106" t="s">
        <v>1707</v>
      </c>
      <c r="E152">
        <v>2857</v>
      </c>
      <c r="F152">
        <v>2843</v>
      </c>
      <c r="G152">
        <v>300</v>
      </c>
      <c r="H152" s="106" t="s">
        <v>1679</v>
      </c>
      <c r="I152">
        <v>7276</v>
      </c>
      <c r="J152" s="106" t="s">
        <v>1733</v>
      </c>
      <c r="K152" s="106" t="s">
        <v>1684</v>
      </c>
      <c r="L152">
        <v>4690</v>
      </c>
      <c r="M152">
        <v>4770</v>
      </c>
      <c r="N152">
        <v>200</v>
      </c>
      <c r="O152" s="106" t="s">
        <v>1682</v>
      </c>
      <c r="P152">
        <v>0.87463434397717399</v>
      </c>
      <c r="Q152">
        <v>0.85116332266504502</v>
      </c>
      <c r="R152" s="106">
        <v>0.16586171792024701</v>
      </c>
      <c r="S152" s="106">
        <v>2.5475351549221598E-3</v>
      </c>
      <c r="T152">
        <v>1.4182502947997999</v>
      </c>
      <c r="U152">
        <v>1.4182502947997999</v>
      </c>
      <c r="V152">
        <v>1.9383707126985299</v>
      </c>
      <c r="W152">
        <v>4.75</v>
      </c>
      <c r="X152">
        <v>10.6</v>
      </c>
      <c r="Y152">
        <v>337726</v>
      </c>
      <c r="Z152">
        <v>28144</v>
      </c>
      <c r="AA152">
        <v>1.72</v>
      </c>
      <c r="AB152">
        <v>12</v>
      </c>
      <c r="AC152">
        <v>9</v>
      </c>
      <c r="AD152">
        <v>3</v>
      </c>
      <c r="AE152">
        <v>75</v>
      </c>
      <c r="AF152">
        <v>11</v>
      </c>
      <c r="AG152">
        <v>8</v>
      </c>
      <c r="AH152">
        <v>0</v>
      </c>
      <c r="AI152">
        <v>4</v>
      </c>
    </row>
    <row r="153" spans="1:35" x14ac:dyDescent="0.2">
      <c r="A153" s="102">
        <v>156</v>
      </c>
      <c r="B153">
        <v>3774</v>
      </c>
      <c r="C153" s="106" t="s">
        <v>698</v>
      </c>
      <c r="D153" s="106" t="s">
        <v>1681</v>
      </c>
      <c r="E153">
        <v>3365</v>
      </c>
      <c r="F153">
        <v>3340</v>
      </c>
      <c r="G153">
        <v>300</v>
      </c>
      <c r="H153" s="106" t="s">
        <v>1679</v>
      </c>
      <c r="I153">
        <v>8806</v>
      </c>
      <c r="J153" s="106" t="s">
        <v>1897</v>
      </c>
      <c r="K153" s="106" t="s">
        <v>1701</v>
      </c>
      <c r="L153">
        <v>1424</v>
      </c>
      <c r="M153">
        <v>1414</v>
      </c>
      <c r="N153">
        <v>700</v>
      </c>
      <c r="O153" s="106" t="s">
        <v>1682</v>
      </c>
      <c r="P153">
        <v>0.92359051719011098</v>
      </c>
      <c r="Q153">
        <v>0.92835904661429403</v>
      </c>
      <c r="R153" s="106">
        <v>0.344620308633248</v>
      </c>
      <c r="S153" s="15">
        <v>1.32938361638424E-2</v>
      </c>
      <c r="T153">
        <v>1.41447892295179</v>
      </c>
      <c r="U153">
        <v>1.41447892295179</v>
      </c>
      <c r="V153">
        <v>1.1661274440968099</v>
      </c>
      <c r="W153">
        <v>4.88</v>
      </c>
      <c r="X153">
        <v>1.22</v>
      </c>
      <c r="Y153">
        <v>336553</v>
      </c>
      <c r="Z153">
        <v>17713</v>
      </c>
      <c r="AA153">
        <v>0.96</v>
      </c>
      <c r="AB153">
        <v>19</v>
      </c>
      <c r="AC153">
        <v>13</v>
      </c>
      <c r="AD153">
        <v>6</v>
      </c>
      <c r="AE153">
        <v>68.42</v>
      </c>
      <c r="AF153">
        <v>12</v>
      </c>
      <c r="AG153">
        <v>9</v>
      </c>
      <c r="AH153">
        <v>4</v>
      </c>
      <c r="AI153">
        <v>6</v>
      </c>
    </row>
    <row r="154" spans="1:35" x14ac:dyDescent="0.2">
      <c r="A154" s="102">
        <v>822</v>
      </c>
      <c r="B154">
        <v>9069</v>
      </c>
      <c r="C154" s="106" t="s">
        <v>1805</v>
      </c>
      <c r="D154" s="106" t="s">
        <v>1815</v>
      </c>
      <c r="E154">
        <v>886</v>
      </c>
      <c r="F154">
        <v>887</v>
      </c>
      <c r="G154">
        <v>1100</v>
      </c>
      <c r="H154" s="106" t="s">
        <v>1679</v>
      </c>
      <c r="I154">
        <v>9810</v>
      </c>
      <c r="J154" s="106" t="s">
        <v>1646</v>
      </c>
      <c r="K154" s="106" t="s">
        <v>1686</v>
      </c>
      <c r="L154">
        <v>4675</v>
      </c>
      <c r="M154">
        <v>4665</v>
      </c>
      <c r="N154">
        <v>200</v>
      </c>
      <c r="O154" s="106" t="s">
        <v>1682</v>
      </c>
      <c r="P154">
        <v>0.75893007113579403</v>
      </c>
      <c r="Q154">
        <v>0.853763030628653</v>
      </c>
      <c r="R154">
        <v>0.12621555119276001</v>
      </c>
      <c r="S154" s="106">
        <v>6.0362997684253399E-2</v>
      </c>
      <c r="T154">
        <v>1.55887300341221</v>
      </c>
      <c r="U154">
        <v>1.55887300341221</v>
      </c>
      <c r="V154">
        <v>1.4700553839178201</v>
      </c>
      <c r="W154">
        <v>4.4800000000000004</v>
      </c>
      <c r="X154">
        <v>4.58</v>
      </c>
      <c r="Y154">
        <v>334826</v>
      </c>
      <c r="Z154">
        <v>17622</v>
      </c>
      <c r="AA154">
        <v>1.1000000000000001</v>
      </c>
      <c r="AB154">
        <v>19</v>
      </c>
      <c r="AC154">
        <v>12</v>
      </c>
      <c r="AD154">
        <v>7</v>
      </c>
      <c r="AE154">
        <v>63.16</v>
      </c>
      <c r="AF154">
        <v>12</v>
      </c>
      <c r="AG154">
        <v>9</v>
      </c>
      <c r="AH154">
        <v>2</v>
      </c>
      <c r="AI154">
        <v>8</v>
      </c>
    </row>
    <row r="155" spans="1:35" x14ac:dyDescent="0.2">
      <c r="A155" s="102">
        <v>564</v>
      </c>
      <c r="B155">
        <v>6750</v>
      </c>
      <c r="C155" s="106" t="s">
        <v>1740</v>
      </c>
      <c r="D155" s="106" t="s">
        <v>1684</v>
      </c>
      <c r="E155">
        <v>4100</v>
      </c>
      <c r="F155">
        <v>4065</v>
      </c>
      <c r="G155">
        <v>200</v>
      </c>
      <c r="H155" s="106" t="s">
        <v>1682</v>
      </c>
      <c r="I155">
        <v>8036</v>
      </c>
      <c r="J155" s="106" t="s">
        <v>1693</v>
      </c>
      <c r="K155" s="106" t="s">
        <v>1686</v>
      </c>
      <c r="L155">
        <v>8030</v>
      </c>
      <c r="M155">
        <v>8030</v>
      </c>
      <c r="N155">
        <v>100</v>
      </c>
      <c r="O155" s="106" t="s">
        <v>1679</v>
      </c>
      <c r="P155">
        <v>0.57461275007231905</v>
      </c>
      <c r="Q155">
        <v>0.88390688776155302</v>
      </c>
      <c r="R155" s="15">
        <v>0.16035665003748001</v>
      </c>
      <c r="S155">
        <v>2.5677721695871299E-2</v>
      </c>
      <c r="T155">
        <v>-2.4914951337874802</v>
      </c>
      <c r="U155">
        <v>2.4914951337874802</v>
      </c>
      <c r="V155">
        <v>2.4040802911322299</v>
      </c>
      <c r="W155">
        <v>-14.3</v>
      </c>
      <c r="X155">
        <v>1.25</v>
      </c>
      <c r="Y155">
        <v>334299</v>
      </c>
      <c r="Z155">
        <v>27858</v>
      </c>
      <c r="AA155">
        <v>1.36</v>
      </c>
      <c r="AB155">
        <v>12</v>
      </c>
      <c r="AC155">
        <v>8</v>
      </c>
      <c r="AD155">
        <v>4</v>
      </c>
      <c r="AE155">
        <v>66.67</v>
      </c>
      <c r="AF155">
        <v>10</v>
      </c>
      <c r="AG155">
        <v>7</v>
      </c>
      <c r="AH155">
        <v>3</v>
      </c>
      <c r="AI155">
        <v>2</v>
      </c>
    </row>
    <row r="156" spans="1:35" x14ac:dyDescent="0.2">
      <c r="A156" s="102">
        <v>37</v>
      </c>
      <c r="B156">
        <v>8425</v>
      </c>
      <c r="C156" s="106" t="s">
        <v>1879</v>
      </c>
      <c r="D156" s="106" t="s">
        <v>1685</v>
      </c>
      <c r="E156">
        <v>3350</v>
      </c>
      <c r="F156">
        <v>3360</v>
      </c>
      <c r="G156">
        <v>300</v>
      </c>
      <c r="H156" s="106" t="s">
        <v>1682</v>
      </c>
      <c r="I156">
        <v>8804</v>
      </c>
      <c r="J156" s="106" t="s">
        <v>969</v>
      </c>
      <c r="K156" s="106" t="s">
        <v>1701</v>
      </c>
      <c r="L156">
        <v>1798</v>
      </c>
      <c r="M156">
        <v>1797</v>
      </c>
      <c r="N156">
        <v>600</v>
      </c>
      <c r="O156" s="106" t="s">
        <v>1679</v>
      </c>
      <c r="P156">
        <v>0.70115401923572995</v>
      </c>
      <c r="Q156">
        <v>0.95369506411362104</v>
      </c>
      <c r="R156">
        <v>0.30183723573517202</v>
      </c>
      <c r="S156" s="106">
        <v>8.4410684386363108E-3</v>
      </c>
      <c r="T156">
        <v>-1.65853798600702</v>
      </c>
      <c r="U156">
        <v>1.65853798600702</v>
      </c>
      <c r="V156">
        <v>1.7117253380763</v>
      </c>
      <c r="W156">
        <v>-5.82</v>
      </c>
      <c r="X156">
        <v>6.96</v>
      </c>
      <c r="Y156">
        <v>332553</v>
      </c>
      <c r="Z156">
        <v>18475</v>
      </c>
      <c r="AA156">
        <v>0.88</v>
      </c>
      <c r="AB156">
        <v>18</v>
      </c>
      <c r="AC156">
        <v>12</v>
      </c>
      <c r="AD156">
        <v>6</v>
      </c>
      <c r="AE156">
        <v>66.67</v>
      </c>
      <c r="AF156">
        <v>14</v>
      </c>
      <c r="AG156">
        <v>8</v>
      </c>
      <c r="AH156">
        <v>4</v>
      </c>
      <c r="AI156">
        <v>6</v>
      </c>
    </row>
    <row r="157" spans="1:35" x14ac:dyDescent="0.2">
      <c r="A157" s="102">
        <v>672</v>
      </c>
      <c r="B157">
        <v>1833</v>
      </c>
      <c r="C157" s="106" t="s">
        <v>2202</v>
      </c>
      <c r="D157" s="106" t="s">
        <v>1689</v>
      </c>
      <c r="E157">
        <v>2862</v>
      </c>
      <c r="F157">
        <v>2875</v>
      </c>
      <c r="G157">
        <v>300</v>
      </c>
      <c r="H157" s="106" t="s">
        <v>1679</v>
      </c>
      <c r="I157">
        <v>5444</v>
      </c>
      <c r="J157" s="106" t="s">
        <v>2207</v>
      </c>
      <c r="K157" s="106" t="s">
        <v>1735</v>
      </c>
      <c r="L157">
        <v>2577</v>
      </c>
      <c r="M157">
        <v>2564</v>
      </c>
      <c r="N157">
        <v>300</v>
      </c>
      <c r="O157" s="106" t="s">
        <v>1682</v>
      </c>
      <c r="P157">
        <v>0.773493798004662</v>
      </c>
      <c r="Q157">
        <v>0.87290195258165904</v>
      </c>
      <c r="R157" s="106">
        <v>7.8373818980844903E-2</v>
      </c>
      <c r="S157">
        <v>2.7919380072461801E-2</v>
      </c>
      <c r="T157">
        <v>0.63052644830438698</v>
      </c>
      <c r="U157">
        <v>0.63052644830438698</v>
      </c>
      <c r="V157">
        <v>0.158055795420499</v>
      </c>
      <c r="W157">
        <v>1.19</v>
      </c>
      <c r="X157">
        <v>10.82</v>
      </c>
      <c r="Y157">
        <v>331722</v>
      </c>
      <c r="Z157">
        <v>20733</v>
      </c>
      <c r="AA157">
        <v>1.1399999999999999</v>
      </c>
      <c r="AB157">
        <v>16</v>
      </c>
      <c r="AC157">
        <v>10</v>
      </c>
      <c r="AD157">
        <v>6</v>
      </c>
      <c r="AE157">
        <v>62.5</v>
      </c>
      <c r="AF157">
        <v>12</v>
      </c>
      <c r="AG157">
        <v>7</v>
      </c>
      <c r="AH157">
        <v>2</v>
      </c>
      <c r="AI157">
        <v>7</v>
      </c>
    </row>
    <row r="158" spans="1:35" x14ac:dyDescent="0.2">
      <c r="A158" s="102">
        <v>5</v>
      </c>
      <c r="B158">
        <v>6371</v>
      </c>
      <c r="C158" s="106" t="s">
        <v>1857</v>
      </c>
      <c r="D158" s="106" t="s">
        <v>1692</v>
      </c>
      <c r="E158">
        <v>3335</v>
      </c>
      <c r="F158">
        <v>3370</v>
      </c>
      <c r="G158">
        <v>300</v>
      </c>
      <c r="H158" s="106" t="s">
        <v>1679</v>
      </c>
      <c r="I158">
        <v>7762</v>
      </c>
      <c r="J158" s="106" t="s">
        <v>1907</v>
      </c>
      <c r="K158" s="106" t="s">
        <v>1688</v>
      </c>
      <c r="L158">
        <v>490</v>
      </c>
      <c r="M158">
        <v>493</v>
      </c>
      <c r="N158">
        <v>2100</v>
      </c>
      <c r="O158" s="106" t="s">
        <v>1682</v>
      </c>
      <c r="P158">
        <v>0.92694666135362802</v>
      </c>
      <c r="Q158">
        <v>0.96894788126742504</v>
      </c>
      <c r="R158" s="15">
        <v>3.6324258786015598E-2</v>
      </c>
      <c r="S158" s="15">
        <v>1.77314124983338E-10</v>
      </c>
      <c r="T158">
        <v>3.0606111561271301</v>
      </c>
      <c r="U158">
        <v>3.0606111561271301</v>
      </c>
      <c r="V158">
        <v>3.2354461175499898</v>
      </c>
      <c r="W158">
        <v>5.68</v>
      </c>
      <c r="X158">
        <v>2.4</v>
      </c>
      <c r="Y158">
        <v>331497</v>
      </c>
      <c r="Z158">
        <v>16575</v>
      </c>
      <c r="AA158">
        <v>0.93</v>
      </c>
      <c r="AB158">
        <v>20</v>
      </c>
      <c r="AC158">
        <v>14</v>
      </c>
      <c r="AD158">
        <v>6</v>
      </c>
      <c r="AE158">
        <v>70</v>
      </c>
      <c r="AF158">
        <v>12</v>
      </c>
      <c r="AG158">
        <v>8</v>
      </c>
      <c r="AH158">
        <v>4</v>
      </c>
      <c r="AI158">
        <v>8</v>
      </c>
    </row>
    <row r="159" spans="1:35" x14ac:dyDescent="0.2">
      <c r="A159" s="102">
        <v>497</v>
      </c>
      <c r="B159">
        <v>6268</v>
      </c>
      <c r="C159" s="106" t="s">
        <v>2179</v>
      </c>
      <c r="D159" s="106" t="s">
        <v>1692</v>
      </c>
      <c r="E159">
        <v>3400</v>
      </c>
      <c r="F159">
        <v>3405</v>
      </c>
      <c r="G159">
        <v>300</v>
      </c>
      <c r="H159" s="106" t="s">
        <v>1679</v>
      </c>
      <c r="I159">
        <v>6481</v>
      </c>
      <c r="J159" s="106" t="s">
        <v>2173</v>
      </c>
      <c r="K159" s="106" t="s">
        <v>1692</v>
      </c>
      <c r="L159">
        <v>2903</v>
      </c>
      <c r="M159">
        <v>2871</v>
      </c>
      <c r="N159">
        <v>400</v>
      </c>
      <c r="O159" s="106" t="s">
        <v>1682</v>
      </c>
      <c r="P159">
        <v>0.62992159298332695</v>
      </c>
      <c r="Q159">
        <v>0.89018604567056003</v>
      </c>
      <c r="R159" s="15">
        <v>0.123772118710235</v>
      </c>
      <c r="S159">
        <v>6.1360529168859E-2</v>
      </c>
      <c r="T159">
        <v>2.0679381553609799</v>
      </c>
      <c r="U159">
        <v>2.0679381553609799</v>
      </c>
      <c r="V159">
        <v>2.9717354486637899</v>
      </c>
      <c r="W159">
        <v>5.99</v>
      </c>
      <c r="X159">
        <v>12.42</v>
      </c>
      <c r="Y159">
        <v>329115</v>
      </c>
      <c r="Z159">
        <v>27426</v>
      </c>
      <c r="AA159">
        <v>1.52</v>
      </c>
      <c r="AB159">
        <v>12</v>
      </c>
      <c r="AC159">
        <v>9</v>
      </c>
      <c r="AD159">
        <v>3</v>
      </c>
      <c r="AE159">
        <v>75</v>
      </c>
      <c r="AF159">
        <v>13</v>
      </c>
      <c r="AG159">
        <v>6</v>
      </c>
      <c r="AH159">
        <v>1</v>
      </c>
      <c r="AI159">
        <v>5</v>
      </c>
    </row>
    <row r="160" spans="1:35" x14ac:dyDescent="0.2">
      <c r="A160" s="102">
        <v>783</v>
      </c>
      <c r="B160">
        <v>6967</v>
      </c>
      <c r="C160" s="106" t="s">
        <v>828</v>
      </c>
      <c r="D160" s="106" t="s">
        <v>1684</v>
      </c>
      <c r="E160">
        <v>1388</v>
      </c>
      <c r="F160">
        <v>1379</v>
      </c>
      <c r="G160">
        <v>700</v>
      </c>
      <c r="H160" s="106" t="s">
        <v>1679</v>
      </c>
      <c r="I160">
        <v>9468</v>
      </c>
      <c r="J160" s="106" t="s">
        <v>1680</v>
      </c>
      <c r="K160" s="106" t="s">
        <v>1681</v>
      </c>
      <c r="L160">
        <v>1848</v>
      </c>
      <c r="M160">
        <v>1719</v>
      </c>
      <c r="N160">
        <v>600</v>
      </c>
      <c r="O160" s="106" t="s">
        <v>1682</v>
      </c>
      <c r="P160">
        <v>0.70775458988681905</v>
      </c>
      <c r="Q160">
        <v>0.85933139075681098</v>
      </c>
      <c r="R160">
        <v>6.4586787396962497E-2</v>
      </c>
      <c r="S160" s="106">
        <v>3.1528396477249997E-2</v>
      </c>
      <c r="T160">
        <v>2.9203392294861099</v>
      </c>
      <c r="U160">
        <v>2.9203392294861099</v>
      </c>
      <c r="V160">
        <v>2.2153948769761498</v>
      </c>
      <c r="W160">
        <v>15.95</v>
      </c>
      <c r="X160">
        <v>6.41</v>
      </c>
      <c r="Y160">
        <v>324846</v>
      </c>
      <c r="Z160">
        <v>19109</v>
      </c>
      <c r="AA160">
        <v>0.94</v>
      </c>
      <c r="AB160">
        <v>17</v>
      </c>
      <c r="AC160">
        <v>11</v>
      </c>
      <c r="AD160">
        <v>6</v>
      </c>
      <c r="AE160">
        <v>64.709999999999994</v>
      </c>
      <c r="AF160">
        <v>8</v>
      </c>
      <c r="AG160">
        <v>11</v>
      </c>
      <c r="AH160">
        <v>5</v>
      </c>
      <c r="AI160">
        <v>1</v>
      </c>
    </row>
    <row r="161" spans="1:35" x14ac:dyDescent="0.2">
      <c r="A161" s="102">
        <v>66</v>
      </c>
      <c r="B161">
        <v>7211</v>
      </c>
      <c r="C161" s="106" t="s">
        <v>28</v>
      </c>
      <c r="D161" s="106" t="s">
        <v>1697</v>
      </c>
      <c r="E161">
        <v>415</v>
      </c>
      <c r="F161">
        <v>413</v>
      </c>
      <c r="G161">
        <v>2300</v>
      </c>
      <c r="H161" s="106" t="s">
        <v>1682</v>
      </c>
      <c r="I161">
        <v>7276</v>
      </c>
      <c r="J161" s="106" t="s">
        <v>1733</v>
      </c>
      <c r="K161" s="106" t="s">
        <v>1684</v>
      </c>
      <c r="L161">
        <v>4690</v>
      </c>
      <c r="M161">
        <v>4770</v>
      </c>
      <c r="N161">
        <v>200</v>
      </c>
      <c r="O161" s="106" t="s">
        <v>1679</v>
      </c>
      <c r="P161">
        <v>0.94745498472811696</v>
      </c>
      <c r="Q161">
        <v>0.94461662682206304</v>
      </c>
      <c r="R161" s="106">
        <v>0.10199726034975699</v>
      </c>
      <c r="S161">
        <v>6.96666960320082E-3</v>
      </c>
      <c r="T161">
        <v>-0.275638657016675</v>
      </c>
      <c r="U161">
        <v>0.275638657016675</v>
      </c>
      <c r="V161">
        <v>1.02838749451413</v>
      </c>
      <c r="W161">
        <v>-0.63</v>
      </c>
      <c r="X161">
        <v>0.43</v>
      </c>
      <c r="Y161">
        <v>323192</v>
      </c>
      <c r="Z161">
        <v>20200</v>
      </c>
      <c r="AA161">
        <v>1.36</v>
      </c>
      <c r="AB161">
        <v>16</v>
      </c>
      <c r="AC161">
        <v>12</v>
      </c>
      <c r="AD161">
        <v>4</v>
      </c>
      <c r="AE161">
        <v>75</v>
      </c>
      <c r="AF161">
        <v>12</v>
      </c>
      <c r="AG161">
        <v>9</v>
      </c>
      <c r="AH161">
        <v>2</v>
      </c>
      <c r="AI161">
        <v>5</v>
      </c>
    </row>
    <row r="162" spans="1:35" x14ac:dyDescent="0.2">
      <c r="A162" s="102">
        <v>552</v>
      </c>
      <c r="B162">
        <v>8242</v>
      </c>
      <c r="C162" s="106" t="s">
        <v>919</v>
      </c>
      <c r="D162" s="106" t="s">
        <v>1705</v>
      </c>
      <c r="E162">
        <v>1010</v>
      </c>
      <c r="F162">
        <v>987</v>
      </c>
      <c r="G162">
        <v>1100</v>
      </c>
      <c r="H162" s="106" t="s">
        <v>1682</v>
      </c>
      <c r="I162">
        <v>9603</v>
      </c>
      <c r="J162" s="106" t="s">
        <v>1875</v>
      </c>
      <c r="K162" s="106" t="s">
        <v>1694</v>
      </c>
      <c r="L162">
        <v>2643</v>
      </c>
      <c r="M162">
        <v>2601</v>
      </c>
      <c r="N162">
        <v>400</v>
      </c>
      <c r="O162" s="106" t="s">
        <v>1679</v>
      </c>
      <c r="P162">
        <v>0.91746374619222804</v>
      </c>
      <c r="Q162">
        <v>0.88496201599665902</v>
      </c>
      <c r="R162" s="15">
        <v>5.5358124459408499E-2</v>
      </c>
      <c r="S162" s="15">
        <v>3.1598528491374997E-2</v>
      </c>
      <c r="T162">
        <v>-1.7322838510262799</v>
      </c>
      <c r="U162">
        <v>1.7322838510262799</v>
      </c>
      <c r="V162">
        <v>1.89632711267901</v>
      </c>
      <c r="W162">
        <v>-8.19</v>
      </c>
      <c r="X162">
        <v>4.3499999999999996</v>
      </c>
      <c r="Y162">
        <v>321900</v>
      </c>
      <c r="Z162">
        <v>16942</v>
      </c>
      <c r="AA162">
        <v>1.02</v>
      </c>
      <c r="AB162">
        <v>19</v>
      </c>
      <c r="AC162">
        <v>12</v>
      </c>
      <c r="AD162">
        <v>7</v>
      </c>
      <c r="AE162">
        <v>63.16</v>
      </c>
      <c r="AF162">
        <v>12</v>
      </c>
      <c r="AG162">
        <v>11</v>
      </c>
      <c r="AH162">
        <v>3</v>
      </c>
      <c r="AI162">
        <v>5</v>
      </c>
    </row>
    <row r="163" spans="1:35" x14ac:dyDescent="0.2">
      <c r="A163" s="102">
        <v>1017</v>
      </c>
      <c r="B163">
        <v>7476</v>
      </c>
      <c r="C163" s="106" t="s">
        <v>1925</v>
      </c>
      <c r="D163" s="106" t="s">
        <v>1686</v>
      </c>
      <c r="E163">
        <v>9550</v>
      </c>
      <c r="F163">
        <v>9380</v>
      </c>
      <c r="G163">
        <v>100</v>
      </c>
      <c r="H163" s="106" t="s">
        <v>1679</v>
      </c>
      <c r="I163">
        <v>9468</v>
      </c>
      <c r="J163" s="106" t="s">
        <v>1680</v>
      </c>
      <c r="K163" s="106" t="s">
        <v>1681</v>
      </c>
      <c r="L163">
        <v>1848</v>
      </c>
      <c r="M163">
        <v>1719</v>
      </c>
      <c r="N163">
        <v>500</v>
      </c>
      <c r="O163" s="106" t="s">
        <v>1682</v>
      </c>
      <c r="P163">
        <v>0.89659484375159304</v>
      </c>
      <c r="Q163">
        <v>0.82772909480044599</v>
      </c>
      <c r="R163" s="15">
        <v>6.2672779260417699E-2</v>
      </c>
      <c r="S163" s="15">
        <v>1.2677209186713501E-2</v>
      </c>
      <c r="T163">
        <v>0.235149945934024</v>
      </c>
      <c r="U163">
        <v>0.235149945934024</v>
      </c>
      <c r="V163">
        <v>0.32201134107664903</v>
      </c>
      <c r="W163">
        <v>1.74</v>
      </c>
      <c r="X163">
        <v>8.3699999999999992</v>
      </c>
      <c r="Y163">
        <v>320951</v>
      </c>
      <c r="Z163">
        <v>13373</v>
      </c>
      <c r="AA163">
        <v>0.8</v>
      </c>
      <c r="AB163">
        <v>24</v>
      </c>
      <c r="AC163">
        <v>16</v>
      </c>
      <c r="AD163">
        <v>8</v>
      </c>
      <c r="AE163">
        <v>66.67</v>
      </c>
      <c r="AF163">
        <v>11</v>
      </c>
      <c r="AG163">
        <v>10</v>
      </c>
      <c r="AH163">
        <v>6</v>
      </c>
      <c r="AI163">
        <v>8</v>
      </c>
    </row>
    <row r="164" spans="1:35" x14ac:dyDescent="0.2">
      <c r="A164" s="102">
        <v>814</v>
      </c>
      <c r="B164">
        <v>9107</v>
      </c>
      <c r="C164" s="106" t="s">
        <v>1940</v>
      </c>
      <c r="D164" s="106" t="s">
        <v>1941</v>
      </c>
      <c r="E164">
        <v>1440</v>
      </c>
      <c r="F164">
        <v>1433</v>
      </c>
      <c r="G164">
        <v>700</v>
      </c>
      <c r="H164" s="106" t="s">
        <v>1682</v>
      </c>
      <c r="I164">
        <v>9810</v>
      </c>
      <c r="J164" s="106" t="s">
        <v>1646</v>
      </c>
      <c r="K164" s="106" t="s">
        <v>1686</v>
      </c>
      <c r="L164">
        <v>4675</v>
      </c>
      <c r="M164">
        <v>4665</v>
      </c>
      <c r="N164">
        <v>200</v>
      </c>
      <c r="O164" s="106" t="s">
        <v>1679</v>
      </c>
      <c r="P164">
        <v>0.72302012162335705</v>
      </c>
      <c r="Q164">
        <v>0.85510318714601397</v>
      </c>
      <c r="R164">
        <v>0.411505997384772</v>
      </c>
      <c r="S164">
        <v>1.40138723875985E-2</v>
      </c>
      <c r="T164">
        <v>-1.52957756665133</v>
      </c>
      <c r="U164">
        <v>1.52957756665133</v>
      </c>
      <c r="V164">
        <v>1.4305524155052201</v>
      </c>
      <c r="W164">
        <v>-11.95</v>
      </c>
      <c r="X164">
        <v>7.51</v>
      </c>
      <c r="Y164">
        <v>320119</v>
      </c>
      <c r="Z164">
        <v>22866</v>
      </c>
      <c r="AA164">
        <v>1.2</v>
      </c>
      <c r="AB164">
        <v>14</v>
      </c>
      <c r="AC164">
        <v>8</v>
      </c>
      <c r="AD164">
        <v>6</v>
      </c>
      <c r="AE164">
        <v>57.14</v>
      </c>
      <c r="AF164">
        <v>10</v>
      </c>
      <c r="AG164">
        <v>8</v>
      </c>
      <c r="AH164">
        <v>4</v>
      </c>
      <c r="AI164">
        <v>2</v>
      </c>
    </row>
    <row r="165" spans="1:35" x14ac:dyDescent="0.2">
      <c r="A165" s="102">
        <v>76</v>
      </c>
      <c r="B165">
        <v>5991</v>
      </c>
      <c r="C165" s="106" t="s">
        <v>1163</v>
      </c>
      <c r="D165" s="106" t="s">
        <v>1899</v>
      </c>
      <c r="E165">
        <v>916</v>
      </c>
      <c r="F165">
        <v>925</v>
      </c>
      <c r="G165">
        <v>1100</v>
      </c>
      <c r="H165" s="106" t="s">
        <v>1679</v>
      </c>
      <c r="I165">
        <v>6371</v>
      </c>
      <c r="J165" s="106" t="s">
        <v>1857</v>
      </c>
      <c r="K165" s="106" t="s">
        <v>1692</v>
      </c>
      <c r="L165">
        <v>3335</v>
      </c>
      <c r="M165">
        <v>3370</v>
      </c>
      <c r="N165">
        <v>300</v>
      </c>
      <c r="O165" s="106" t="s">
        <v>1682</v>
      </c>
      <c r="P165">
        <v>0.92191423229905201</v>
      </c>
      <c r="Q165">
        <v>0.94275292583833603</v>
      </c>
      <c r="R165" s="15">
        <v>0.220726336318568</v>
      </c>
      <c r="S165" s="15">
        <v>1.2683191881811501E-3</v>
      </c>
      <c r="T165">
        <v>2.2619676955671002</v>
      </c>
      <c r="U165">
        <v>2.2619676955671002</v>
      </c>
      <c r="V165">
        <v>2.4007824493092098</v>
      </c>
      <c r="W165">
        <v>6.85</v>
      </c>
      <c r="X165">
        <v>0.64</v>
      </c>
      <c r="Y165">
        <v>319644</v>
      </c>
      <c r="Z165">
        <v>16823</v>
      </c>
      <c r="AA165">
        <v>0.81</v>
      </c>
      <c r="AB165">
        <v>19</v>
      </c>
      <c r="AC165">
        <v>11</v>
      </c>
      <c r="AD165">
        <v>8</v>
      </c>
      <c r="AE165">
        <v>57.89</v>
      </c>
      <c r="AF165">
        <v>13</v>
      </c>
      <c r="AG165">
        <v>7</v>
      </c>
      <c r="AH165">
        <v>1</v>
      </c>
      <c r="AI165">
        <v>11</v>
      </c>
    </row>
    <row r="166" spans="1:35" x14ac:dyDescent="0.2">
      <c r="A166" s="102">
        <v>729</v>
      </c>
      <c r="B166">
        <v>3116</v>
      </c>
      <c r="C166" s="106" t="s">
        <v>1889</v>
      </c>
      <c r="D166" s="106" t="s">
        <v>1697</v>
      </c>
      <c r="E166">
        <v>1616</v>
      </c>
      <c r="F166">
        <v>1621</v>
      </c>
      <c r="G166">
        <v>600</v>
      </c>
      <c r="H166" s="106" t="s">
        <v>1682</v>
      </c>
      <c r="I166">
        <v>7984</v>
      </c>
      <c r="J166" s="106" t="s">
        <v>883</v>
      </c>
      <c r="K166" s="106" t="s">
        <v>1703</v>
      </c>
      <c r="L166">
        <v>1600</v>
      </c>
      <c r="M166">
        <v>1578</v>
      </c>
      <c r="N166">
        <v>600</v>
      </c>
      <c r="O166" s="106" t="s">
        <v>1679</v>
      </c>
      <c r="P166">
        <v>0.71012927836821205</v>
      </c>
      <c r="Q166">
        <v>0.86545727988237298</v>
      </c>
      <c r="R166" s="106">
        <v>0.47894515191034298</v>
      </c>
      <c r="S166" s="15">
        <v>8.3069485723247294E-2</v>
      </c>
      <c r="T166">
        <v>-0.32777809661222701</v>
      </c>
      <c r="U166">
        <v>0.32777809661222701</v>
      </c>
      <c r="V166">
        <v>1.11888285369461</v>
      </c>
      <c r="W166">
        <v>-0.93</v>
      </c>
      <c r="X166">
        <v>2.65</v>
      </c>
      <c r="Y166">
        <v>318102</v>
      </c>
      <c r="Z166">
        <v>21207</v>
      </c>
      <c r="AA166">
        <v>1.1000000000000001</v>
      </c>
      <c r="AB166">
        <v>15</v>
      </c>
      <c r="AC166">
        <v>11</v>
      </c>
      <c r="AD166">
        <v>4</v>
      </c>
      <c r="AE166">
        <v>73.33</v>
      </c>
      <c r="AF166">
        <v>11</v>
      </c>
      <c r="AG166">
        <v>7</v>
      </c>
      <c r="AH166">
        <v>3</v>
      </c>
      <c r="AI166">
        <v>5</v>
      </c>
    </row>
    <row r="167" spans="1:35" x14ac:dyDescent="0.2">
      <c r="A167" s="102">
        <v>704</v>
      </c>
      <c r="B167">
        <v>3387</v>
      </c>
      <c r="C167" s="106" t="s">
        <v>675</v>
      </c>
      <c r="D167" s="106" t="s">
        <v>1705</v>
      </c>
      <c r="E167">
        <v>2366</v>
      </c>
      <c r="F167">
        <v>2363</v>
      </c>
      <c r="G167">
        <v>300</v>
      </c>
      <c r="H167" s="106" t="s">
        <v>1679</v>
      </c>
      <c r="I167">
        <v>6750</v>
      </c>
      <c r="J167" s="106" t="s">
        <v>1740</v>
      </c>
      <c r="K167" s="106" t="s">
        <v>1684</v>
      </c>
      <c r="L167">
        <v>4100</v>
      </c>
      <c r="M167">
        <v>4065</v>
      </c>
      <c r="N167">
        <v>200</v>
      </c>
      <c r="O167" s="106" t="s">
        <v>1682</v>
      </c>
      <c r="P167">
        <v>0.50804864326156896</v>
      </c>
      <c r="Q167">
        <v>0.86835549204787499</v>
      </c>
      <c r="R167">
        <v>0.2229530115078</v>
      </c>
      <c r="S167">
        <v>2.8232128711002001E-3</v>
      </c>
      <c r="T167">
        <v>2.68982775231063</v>
      </c>
      <c r="U167">
        <v>2.68982775231063</v>
      </c>
      <c r="V167">
        <v>2.7564388067787</v>
      </c>
      <c r="W167">
        <v>19.829999999999998</v>
      </c>
      <c r="X167">
        <v>12.8</v>
      </c>
      <c r="Y167">
        <v>318055</v>
      </c>
      <c r="Z167">
        <v>15903</v>
      </c>
      <c r="AA167">
        <v>0.85</v>
      </c>
      <c r="AB167">
        <v>20</v>
      </c>
      <c r="AC167">
        <v>13</v>
      </c>
      <c r="AD167">
        <v>7</v>
      </c>
      <c r="AE167">
        <v>65</v>
      </c>
      <c r="AF167">
        <v>9</v>
      </c>
      <c r="AG167">
        <v>10</v>
      </c>
      <c r="AH167">
        <v>7</v>
      </c>
      <c r="AI167">
        <v>3</v>
      </c>
    </row>
    <row r="168" spans="1:35" x14ac:dyDescent="0.2">
      <c r="A168" s="102">
        <v>657</v>
      </c>
      <c r="B168">
        <v>5201</v>
      </c>
      <c r="C168" s="106" t="s">
        <v>2136</v>
      </c>
      <c r="D168" s="106" t="s">
        <v>1678</v>
      </c>
      <c r="E168">
        <v>3485</v>
      </c>
      <c r="F168">
        <v>3500</v>
      </c>
      <c r="G168">
        <v>300</v>
      </c>
      <c r="H168" s="106" t="s">
        <v>1682</v>
      </c>
      <c r="I168">
        <v>5802</v>
      </c>
      <c r="J168" s="106" t="s">
        <v>1923</v>
      </c>
      <c r="K168" s="106" t="s">
        <v>1695</v>
      </c>
      <c r="L168">
        <v>1474</v>
      </c>
      <c r="M168">
        <v>1469</v>
      </c>
      <c r="N168">
        <v>700</v>
      </c>
      <c r="O168" s="106" t="s">
        <v>1679</v>
      </c>
      <c r="P168">
        <v>0.74982859615310005</v>
      </c>
      <c r="Q168">
        <v>0.87406954859906505</v>
      </c>
      <c r="R168">
        <v>0.194406650862812</v>
      </c>
      <c r="S168">
        <v>9.7373892550885494E-2</v>
      </c>
      <c r="T168">
        <v>-0.97208015239627898</v>
      </c>
      <c r="U168">
        <v>0.97208015239627898</v>
      </c>
      <c r="V168">
        <v>1.2393132566912901</v>
      </c>
      <c r="W168">
        <v>-3.16</v>
      </c>
      <c r="X168">
        <v>2.0699999999999998</v>
      </c>
      <c r="Y168">
        <v>317929</v>
      </c>
      <c r="Z168">
        <v>21195</v>
      </c>
      <c r="AA168">
        <v>1.17</v>
      </c>
      <c r="AB168">
        <v>15</v>
      </c>
      <c r="AC168">
        <v>10</v>
      </c>
      <c r="AD168">
        <v>5</v>
      </c>
      <c r="AE168">
        <v>66.67</v>
      </c>
      <c r="AF168">
        <v>15</v>
      </c>
      <c r="AG168">
        <v>6</v>
      </c>
      <c r="AH168">
        <v>0</v>
      </c>
      <c r="AI168">
        <v>9</v>
      </c>
    </row>
    <row r="169" spans="1:35" x14ac:dyDescent="0.2">
      <c r="A169" s="102">
        <v>923</v>
      </c>
      <c r="B169">
        <v>6301</v>
      </c>
      <c r="C169" s="106" t="s">
        <v>55</v>
      </c>
      <c r="D169" s="106" t="s">
        <v>1692</v>
      </c>
      <c r="E169">
        <v>2320</v>
      </c>
      <c r="F169">
        <v>2336.5</v>
      </c>
      <c r="G169">
        <v>400</v>
      </c>
      <c r="H169" s="106" t="s">
        <v>1682</v>
      </c>
      <c r="I169">
        <v>8385</v>
      </c>
      <c r="J169" s="106" t="s">
        <v>948</v>
      </c>
      <c r="K169" s="106" t="s">
        <v>1737</v>
      </c>
      <c r="L169">
        <v>559</v>
      </c>
      <c r="M169">
        <v>559</v>
      </c>
      <c r="N169">
        <v>1700</v>
      </c>
      <c r="O169" s="106" t="s">
        <v>1679</v>
      </c>
      <c r="P169">
        <v>0.81065108944550202</v>
      </c>
      <c r="Q169">
        <v>0.84134448959610697</v>
      </c>
      <c r="R169" s="106">
        <v>1.68560799190114E-3</v>
      </c>
      <c r="S169">
        <v>3.1420019044656297E-4</v>
      </c>
      <c r="T169">
        <v>-1.6566938576774599</v>
      </c>
      <c r="U169">
        <v>1.6566938576774599</v>
      </c>
      <c r="V169">
        <v>1.91022668745756</v>
      </c>
      <c r="W169">
        <v>-4.12</v>
      </c>
      <c r="X169">
        <v>1.68</v>
      </c>
      <c r="Y169">
        <v>317731</v>
      </c>
      <c r="Z169">
        <v>24441</v>
      </c>
      <c r="AA169">
        <v>1.1200000000000001</v>
      </c>
      <c r="AB169">
        <v>13</v>
      </c>
      <c r="AC169">
        <v>9</v>
      </c>
      <c r="AD169">
        <v>4</v>
      </c>
      <c r="AE169">
        <v>69.23</v>
      </c>
      <c r="AF169">
        <v>12</v>
      </c>
      <c r="AG169">
        <v>7</v>
      </c>
      <c r="AH169">
        <v>2</v>
      </c>
      <c r="AI169">
        <v>4</v>
      </c>
    </row>
    <row r="170" spans="1:35" x14ac:dyDescent="0.2">
      <c r="A170" s="102">
        <v>770</v>
      </c>
      <c r="B170">
        <v>7278</v>
      </c>
      <c r="C170" s="106" t="s">
        <v>45</v>
      </c>
      <c r="D170" s="106" t="s">
        <v>1697</v>
      </c>
      <c r="E170">
        <v>2261</v>
      </c>
      <c r="F170">
        <v>2255</v>
      </c>
      <c r="G170">
        <v>400</v>
      </c>
      <c r="H170" s="106" t="s">
        <v>1682</v>
      </c>
      <c r="I170">
        <v>8086</v>
      </c>
      <c r="J170" s="106" t="s">
        <v>1986</v>
      </c>
      <c r="K170" s="106" t="s">
        <v>1688</v>
      </c>
      <c r="L170">
        <v>1250</v>
      </c>
      <c r="M170">
        <v>1252</v>
      </c>
      <c r="N170">
        <v>700</v>
      </c>
      <c r="O170" s="106" t="s">
        <v>1679</v>
      </c>
      <c r="P170">
        <v>0.77002165531354805</v>
      </c>
      <c r="Q170">
        <v>0.86042734190986003</v>
      </c>
      <c r="R170" s="106">
        <v>0.174331950641123</v>
      </c>
      <c r="S170" s="106">
        <v>1.4137951934605901E-2</v>
      </c>
      <c r="T170">
        <v>-1.1845044698873199</v>
      </c>
      <c r="U170">
        <v>1.1845044698873199</v>
      </c>
      <c r="V170">
        <v>1.3050645215454799</v>
      </c>
      <c r="W170">
        <v>-4.29</v>
      </c>
      <c r="X170">
        <v>2.84</v>
      </c>
      <c r="Y170">
        <v>316004</v>
      </c>
      <c r="Z170">
        <v>18588</v>
      </c>
      <c r="AA170">
        <v>0.96</v>
      </c>
      <c r="AB170">
        <v>17</v>
      </c>
      <c r="AC170">
        <v>12</v>
      </c>
      <c r="AD170">
        <v>5</v>
      </c>
      <c r="AE170">
        <v>70.59</v>
      </c>
      <c r="AF170">
        <v>12</v>
      </c>
      <c r="AG170">
        <v>7</v>
      </c>
      <c r="AH170">
        <v>4</v>
      </c>
      <c r="AI170">
        <v>6</v>
      </c>
    </row>
    <row r="171" spans="1:35" x14ac:dyDescent="0.2">
      <c r="A171" s="102">
        <v>808</v>
      </c>
      <c r="B171">
        <v>3048</v>
      </c>
      <c r="C171" s="106" t="s">
        <v>2023</v>
      </c>
      <c r="D171" s="106" t="s">
        <v>1705</v>
      </c>
      <c r="E171">
        <v>1192</v>
      </c>
      <c r="F171">
        <v>1174</v>
      </c>
      <c r="G171">
        <v>800</v>
      </c>
      <c r="H171" s="106" t="s">
        <v>1679</v>
      </c>
      <c r="I171">
        <v>9810</v>
      </c>
      <c r="J171" s="106" t="s">
        <v>1646</v>
      </c>
      <c r="K171" s="106" t="s">
        <v>1686</v>
      </c>
      <c r="L171">
        <v>4675</v>
      </c>
      <c r="M171">
        <v>4665</v>
      </c>
      <c r="N171">
        <v>200</v>
      </c>
      <c r="O171" s="106" t="s">
        <v>1682</v>
      </c>
      <c r="P171">
        <v>0.66601715601687606</v>
      </c>
      <c r="Q171">
        <v>0.85585787448892003</v>
      </c>
      <c r="R171">
        <v>0.16748808291143299</v>
      </c>
      <c r="S171">
        <v>6.8387816722862801E-2</v>
      </c>
      <c r="T171">
        <v>0.74118135825255704</v>
      </c>
      <c r="U171">
        <v>0.74118135825255704</v>
      </c>
      <c r="V171">
        <v>1.1228293894055701</v>
      </c>
      <c r="W171">
        <v>2.42</v>
      </c>
      <c r="X171">
        <v>0.66</v>
      </c>
      <c r="Y171">
        <v>315961</v>
      </c>
      <c r="Z171">
        <v>18586</v>
      </c>
      <c r="AA171">
        <v>1.32</v>
      </c>
      <c r="AB171">
        <v>17</v>
      </c>
      <c r="AC171">
        <v>11</v>
      </c>
      <c r="AD171">
        <v>6</v>
      </c>
      <c r="AE171">
        <v>64.709999999999994</v>
      </c>
      <c r="AF171">
        <v>12</v>
      </c>
      <c r="AG171">
        <v>10</v>
      </c>
      <c r="AH171">
        <v>2</v>
      </c>
      <c r="AI171">
        <v>5</v>
      </c>
    </row>
    <row r="172" spans="1:35" x14ac:dyDescent="0.2">
      <c r="A172" s="102">
        <v>506</v>
      </c>
      <c r="B172">
        <v>1942</v>
      </c>
      <c r="C172" s="106" t="s">
        <v>2189</v>
      </c>
      <c r="D172" s="106" t="s">
        <v>1689</v>
      </c>
      <c r="E172">
        <v>1022</v>
      </c>
      <c r="F172">
        <v>1030</v>
      </c>
      <c r="G172">
        <v>1000</v>
      </c>
      <c r="H172" s="106" t="s">
        <v>1679</v>
      </c>
      <c r="I172">
        <v>3101</v>
      </c>
      <c r="J172" s="106" t="s">
        <v>1985</v>
      </c>
      <c r="K172" s="106" t="s">
        <v>1979</v>
      </c>
      <c r="L172">
        <v>1532</v>
      </c>
      <c r="M172">
        <v>1545</v>
      </c>
      <c r="N172">
        <v>700</v>
      </c>
      <c r="O172" s="106" t="s">
        <v>1682</v>
      </c>
      <c r="P172">
        <v>0.74026575705025899</v>
      </c>
      <c r="Q172">
        <v>0.88915076935395798</v>
      </c>
      <c r="R172">
        <v>0.32245033515516403</v>
      </c>
      <c r="S172">
        <v>7.0010946338183805E-2</v>
      </c>
      <c r="T172">
        <v>0.12961171694239501</v>
      </c>
      <c r="U172">
        <v>0.12961171694239501</v>
      </c>
      <c r="V172">
        <v>0.113427501075443</v>
      </c>
      <c r="W172">
        <v>0.37</v>
      </c>
      <c r="X172">
        <v>4.76</v>
      </c>
      <c r="Y172">
        <v>315615</v>
      </c>
      <c r="Z172">
        <v>18566</v>
      </c>
      <c r="AA172">
        <v>0.95</v>
      </c>
      <c r="AB172">
        <v>17</v>
      </c>
      <c r="AC172">
        <v>12</v>
      </c>
      <c r="AD172">
        <v>5</v>
      </c>
      <c r="AE172">
        <v>70.59</v>
      </c>
      <c r="AF172">
        <v>13</v>
      </c>
      <c r="AG172">
        <v>7</v>
      </c>
      <c r="AH172">
        <v>2</v>
      </c>
      <c r="AI172">
        <v>8</v>
      </c>
    </row>
    <row r="173" spans="1:35" x14ac:dyDescent="0.2">
      <c r="A173" s="102">
        <v>776</v>
      </c>
      <c r="B173">
        <v>5020</v>
      </c>
      <c r="C173" s="106" t="s">
        <v>2051</v>
      </c>
      <c r="D173" s="106" t="s">
        <v>1964</v>
      </c>
      <c r="E173">
        <v>479</v>
      </c>
      <c r="F173">
        <v>475.8</v>
      </c>
      <c r="G173">
        <v>1900</v>
      </c>
      <c r="H173" s="106" t="s">
        <v>1679</v>
      </c>
      <c r="I173">
        <v>7012</v>
      </c>
      <c r="J173" s="106" t="s">
        <v>1921</v>
      </c>
      <c r="K173" s="106" t="s">
        <v>1697</v>
      </c>
      <c r="L173">
        <v>2203</v>
      </c>
      <c r="M173">
        <v>2236</v>
      </c>
      <c r="N173">
        <v>400</v>
      </c>
      <c r="O173" s="106" t="s">
        <v>1682</v>
      </c>
      <c r="P173">
        <v>0.63881297040818297</v>
      </c>
      <c r="Q173">
        <v>0.85965544557025997</v>
      </c>
      <c r="R173">
        <v>0.19483217649197099</v>
      </c>
      <c r="S173">
        <v>2.0548942807102899E-2</v>
      </c>
      <c r="T173">
        <v>1.1912932376341301</v>
      </c>
      <c r="U173">
        <v>1.1912932376341301</v>
      </c>
      <c r="V173">
        <v>1.43351737276075</v>
      </c>
      <c r="W173">
        <v>4.2</v>
      </c>
      <c r="X173">
        <v>1.08</v>
      </c>
      <c r="Y173">
        <v>314384</v>
      </c>
      <c r="Z173">
        <v>12575</v>
      </c>
      <c r="AA173">
        <v>0.52</v>
      </c>
      <c r="AB173">
        <v>25</v>
      </c>
      <c r="AC173">
        <v>14</v>
      </c>
      <c r="AD173">
        <v>11</v>
      </c>
      <c r="AE173">
        <v>56</v>
      </c>
      <c r="AF173">
        <v>11</v>
      </c>
      <c r="AG173">
        <v>11</v>
      </c>
      <c r="AH173">
        <v>7</v>
      </c>
      <c r="AI173">
        <v>7</v>
      </c>
    </row>
    <row r="174" spans="1:35" x14ac:dyDescent="0.2">
      <c r="A174" s="102">
        <v>1159</v>
      </c>
      <c r="B174">
        <v>2433</v>
      </c>
      <c r="C174" s="106" t="s">
        <v>2208</v>
      </c>
      <c r="D174" s="106" t="s">
        <v>1694</v>
      </c>
      <c r="E174">
        <v>1525</v>
      </c>
      <c r="F174">
        <v>1516</v>
      </c>
      <c r="G174">
        <v>700</v>
      </c>
      <c r="H174" s="106" t="s">
        <v>1682</v>
      </c>
      <c r="I174">
        <v>4471</v>
      </c>
      <c r="J174" s="106" t="s">
        <v>2209</v>
      </c>
      <c r="K174" s="106" t="s">
        <v>1704</v>
      </c>
      <c r="L174">
        <v>4915</v>
      </c>
      <c r="M174">
        <v>4935</v>
      </c>
      <c r="N174">
        <v>200</v>
      </c>
      <c r="O174" s="106" t="s">
        <v>1679</v>
      </c>
      <c r="P174">
        <v>0.82115932775814504</v>
      </c>
      <c r="Q174">
        <v>0.80381791624715404</v>
      </c>
      <c r="R174">
        <v>0.193295049027776</v>
      </c>
      <c r="S174" s="106">
        <v>7.2747942294204403E-3</v>
      </c>
      <c r="T174">
        <v>-1.4754800597615101</v>
      </c>
      <c r="U174">
        <v>1.4754800597615101</v>
      </c>
      <c r="V174">
        <v>1.2313890811772199</v>
      </c>
      <c r="W174">
        <v>-4.75</v>
      </c>
      <c r="X174">
        <v>7.52</v>
      </c>
      <c r="Y174">
        <v>313635</v>
      </c>
      <c r="Z174">
        <v>20909</v>
      </c>
      <c r="AA174">
        <v>0.81</v>
      </c>
      <c r="AB174">
        <v>15</v>
      </c>
      <c r="AC174">
        <v>10</v>
      </c>
      <c r="AD174">
        <v>5</v>
      </c>
      <c r="AE174">
        <v>66.67</v>
      </c>
      <c r="AF174">
        <v>13</v>
      </c>
      <c r="AG174">
        <v>5</v>
      </c>
      <c r="AH174">
        <v>3</v>
      </c>
      <c r="AI174">
        <v>7</v>
      </c>
    </row>
    <row r="175" spans="1:35" x14ac:dyDescent="0.2">
      <c r="A175" s="102">
        <v>620</v>
      </c>
      <c r="B175">
        <v>6479</v>
      </c>
      <c r="C175" s="106" t="s">
        <v>584</v>
      </c>
      <c r="D175" s="106" t="s">
        <v>1684</v>
      </c>
      <c r="E175">
        <v>2200</v>
      </c>
      <c r="F175">
        <v>2200</v>
      </c>
      <c r="G175">
        <v>300</v>
      </c>
      <c r="H175" s="106" t="s">
        <v>1682</v>
      </c>
      <c r="I175">
        <v>8766</v>
      </c>
      <c r="J175" s="106" t="s">
        <v>1873</v>
      </c>
      <c r="K175" s="106" t="s">
        <v>1881</v>
      </c>
      <c r="L175">
        <v>6114</v>
      </c>
      <c r="M175">
        <v>6140</v>
      </c>
      <c r="N175">
        <v>100</v>
      </c>
      <c r="O175" s="106" t="s">
        <v>1679</v>
      </c>
      <c r="P175">
        <v>0.65304063110544897</v>
      </c>
      <c r="Q175">
        <v>0.87855987044370198</v>
      </c>
      <c r="R175">
        <v>0.41619846092575802</v>
      </c>
      <c r="S175" s="106">
        <v>6.2053271582215998E-2</v>
      </c>
      <c r="T175">
        <v>-0.78336105622933905</v>
      </c>
      <c r="U175">
        <v>0.78336105622933905</v>
      </c>
      <c r="V175">
        <v>0.41852704692231602</v>
      </c>
      <c r="W175">
        <v>-2.73</v>
      </c>
      <c r="X175">
        <v>7.49</v>
      </c>
      <c r="Y175">
        <v>312910</v>
      </c>
      <c r="Z175">
        <v>19557</v>
      </c>
      <c r="AA175">
        <v>0.97</v>
      </c>
      <c r="AB175">
        <v>16</v>
      </c>
      <c r="AC175">
        <v>12</v>
      </c>
      <c r="AD175">
        <v>4</v>
      </c>
      <c r="AE175">
        <v>75</v>
      </c>
      <c r="AF175">
        <v>12</v>
      </c>
      <c r="AG175">
        <v>10</v>
      </c>
      <c r="AH175">
        <v>4</v>
      </c>
      <c r="AI175">
        <v>2</v>
      </c>
    </row>
    <row r="176" spans="1:35" x14ac:dyDescent="0.2">
      <c r="A176" s="102">
        <v>416</v>
      </c>
      <c r="B176">
        <v>6028</v>
      </c>
      <c r="C176" s="106" t="s">
        <v>588</v>
      </c>
      <c r="D176" s="106" t="s">
        <v>1694</v>
      </c>
      <c r="E176">
        <v>8070</v>
      </c>
      <c r="F176">
        <v>7950</v>
      </c>
      <c r="G176">
        <v>100</v>
      </c>
      <c r="H176" s="106" t="s">
        <v>1679</v>
      </c>
      <c r="I176">
        <v>6479</v>
      </c>
      <c r="J176" s="106" t="s">
        <v>584</v>
      </c>
      <c r="K176" s="106" t="s">
        <v>1684</v>
      </c>
      <c r="L176">
        <v>2200</v>
      </c>
      <c r="M176">
        <v>2200</v>
      </c>
      <c r="N176">
        <v>400</v>
      </c>
      <c r="O176" s="106" t="s">
        <v>1682</v>
      </c>
      <c r="P176">
        <v>0.56780797551522599</v>
      </c>
      <c r="Q176">
        <v>0.89870045486195405</v>
      </c>
      <c r="R176" s="15">
        <v>0.324241005048161</v>
      </c>
      <c r="S176">
        <v>1.4997212651320301E-2</v>
      </c>
      <c r="T176">
        <v>2.3813435376610101</v>
      </c>
      <c r="U176">
        <v>2.3813435376610101</v>
      </c>
      <c r="V176">
        <v>2.8288763594005402</v>
      </c>
      <c r="W176">
        <v>7.59</v>
      </c>
      <c r="X176">
        <v>10.69</v>
      </c>
      <c r="Y176">
        <v>311480</v>
      </c>
      <c r="Z176">
        <v>15574</v>
      </c>
      <c r="AA176">
        <v>0.86</v>
      </c>
      <c r="AB176">
        <v>20</v>
      </c>
      <c r="AC176">
        <v>14</v>
      </c>
      <c r="AD176">
        <v>6</v>
      </c>
      <c r="AE176">
        <v>70</v>
      </c>
      <c r="AF176">
        <v>11</v>
      </c>
      <c r="AG176">
        <v>10</v>
      </c>
      <c r="AH176">
        <v>6</v>
      </c>
      <c r="AI176">
        <v>4</v>
      </c>
    </row>
    <row r="177" spans="1:35" x14ac:dyDescent="0.2">
      <c r="A177" s="102">
        <v>94</v>
      </c>
      <c r="B177">
        <v>6457</v>
      </c>
      <c r="C177" s="106" t="s">
        <v>2035</v>
      </c>
      <c r="D177" s="106" t="s">
        <v>1692</v>
      </c>
      <c r="E177">
        <v>3190</v>
      </c>
      <c r="F177">
        <v>3160</v>
      </c>
      <c r="G177">
        <v>300</v>
      </c>
      <c r="H177" s="106" t="s">
        <v>1679</v>
      </c>
      <c r="I177">
        <v>6925</v>
      </c>
      <c r="J177" s="106" t="s">
        <v>2175</v>
      </c>
      <c r="K177" s="106" t="s">
        <v>1684</v>
      </c>
      <c r="L177">
        <v>1503</v>
      </c>
      <c r="M177">
        <v>1508</v>
      </c>
      <c r="N177">
        <v>600</v>
      </c>
      <c r="O177" s="106" t="s">
        <v>1682</v>
      </c>
      <c r="P177">
        <v>0.64880993534263298</v>
      </c>
      <c r="Q177">
        <v>0.93907059703193096</v>
      </c>
      <c r="R177" s="15">
        <v>7.1362582138712397E-2</v>
      </c>
      <c r="S177">
        <v>6.3600221611655704E-4</v>
      </c>
      <c r="T177">
        <v>1.7898610540936299</v>
      </c>
      <c r="U177">
        <v>1.7898610540936299</v>
      </c>
      <c r="V177">
        <v>1.90825608820879</v>
      </c>
      <c r="W177">
        <v>4.1500000000000004</v>
      </c>
      <c r="X177">
        <v>4.5599999999999996</v>
      </c>
      <c r="Y177">
        <v>311360</v>
      </c>
      <c r="Z177">
        <v>19460</v>
      </c>
      <c r="AA177">
        <v>1.0900000000000001</v>
      </c>
      <c r="AB177">
        <v>16</v>
      </c>
      <c r="AC177">
        <v>11</v>
      </c>
      <c r="AD177">
        <v>5</v>
      </c>
      <c r="AE177">
        <v>68.75</v>
      </c>
      <c r="AF177">
        <v>11</v>
      </c>
      <c r="AG177">
        <v>8</v>
      </c>
      <c r="AH177">
        <v>4</v>
      </c>
      <c r="AI177">
        <v>4</v>
      </c>
    </row>
    <row r="178" spans="1:35" x14ac:dyDescent="0.2">
      <c r="A178" s="102">
        <v>665</v>
      </c>
      <c r="B178">
        <v>4114</v>
      </c>
      <c r="C178" s="106" t="s">
        <v>1848</v>
      </c>
      <c r="D178" s="106" t="s">
        <v>1704</v>
      </c>
      <c r="E178">
        <v>6130</v>
      </c>
      <c r="F178">
        <v>6200</v>
      </c>
      <c r="G178">
        <v>100</v>
      </c>
      <c r="H178" s="106" t="s">
        <v>1679</v>
      </c>
      <c r="I178">
        <v>7211</v>
      </c>
      <c r="J178" s="106" t="s">
        <v>28</v>
      </c>
      <c r="K178" s="106" t="s">
        <v>1697</v>
      </c>
      <c r="L178">
        <v>415</v>
      </c>
      <c r="M178">
        <v>413</v>
      </c>
      <c r="N178">
        <v>1500</v>
      </c>
      <c r="O178" s="106" t="s">
        <v>1682</v>
      </c>
      <c r="P178">
        <v>0.80618706850189004</v>
      </c>
      <c r="Q178">
        <v>0.87353303810229899</v>
      </c>
      <c r="R178" s="106">
        <v>5.6487276814318102E-2</v>
      </c>
      <c r="S178" s="106">
        <v>1.8600089468812302E-2</v>
      </c>
      <c r="T178">
        <v>0.96058797310252297</v>
      </c>
      <c r="U178">
        <v>0.96058797310252297</v>
      </c>
      <c r="V178">
        <v>0.615582077484227</v>
      </c>
      <c r="W178">
        <v>4.5</v>
      </c>
      <c r="X178">
        <v>0.08</v>
      </c>
      <c r="Y178">
        <v>311332</v>
      </c>
      <c r="Z178">
        <v>20755</v>
      </c>
      <c r="AA178">
        <v>1.47</v>
      </c>
      <c r="AB178">
        <v>15</v>
      </c>
      <c r="AC178">
        <v>10</v>
      </c>
      <c r="AD178">
        <v>5</v>
      </c>
      <c r="AE178">
        <v>66.67</v>
      </c>
      <c r="AF178">
        <v>14</v>
      </c>
      <c r="AG178">
        <v>8</v>
      </c>
      <c r="AH178">
        <v>0</v>
      </c>
      <c r="AI178">
        <v>7</v>
      </c>
    </row>
    <row r="179" spans="1:35" x14ac:dyDescent="0.2">
      <c r="A179" s="102">
        <v>863</v>
      </c>
      <c r="B179">
        <v>6723</v>
      </c>
      <c r="C179" s="106" t="s">
        <v>1956</v>
      </c>
      <c r="D179" s="106" t="s">
        <v>1684</v>
      </c>
      <c r="E179">
        <v>782</v>
      </c>
      <c r="F179">
        <v>783</v>
      </c>
      <c r="G179">
        <v>1200</v>
      </c>
      <c r="H179" s="106" t="s">
        <v>1679</v>
      </c>
      <c r="I179">
        <v>9437</v>
      </c>
      <c r="J179" s="106" t="s">
        <v>500</v>
      </c>
      <c r="K179" s="106" t="s">
        <v>1681</v>
      </c>
      <c r="L179">
        <v>3108</v>
      </c>
      <c r="M179">
        <v>3112</v>
      </c>
      <c r="N179">
        <v>300</v>
      </c>
      <c r="O179" s="106" t="s">
        <v>1682</v>
      </c>
      <c r="P179">
        <v>0.51305568917135802</v>
      </c>
      <c r="Q179">
        <v>0.84948006587250502</v>
      </c>
      <c r="R179" s="15">
        <v>0.33251831902588103</v>
      </c>
      <c r="S179">
        <v>9.6479717941258397E-2</v>
      </c>
      <c r="T179">
        <v>0.64713442907162699</v>
      </c>
      <c r="U179">
        <v>0.64713442907162699</v>
      </c>
      <c r="V179">
        <v>1.00663168573932</v>
      </c>
      <c r="W179">
        <v>2.42</v>
      </c>
      <c r="X179">
        <v>0.64</v>
      </c>
      <c r="Y179">
        <v>311248</v>
      </c>
      <c r="Z179">
        <v>18309</v>
      </c>
      <c r="AA179">
        <v>0.97</v>
      </c>
      <c r="AB179">
        <v>17</v>
      </c>
      <c r="AC179">
        <v>10</v>
      </c>
      <c r="AD179">
        <v>7</v>
      </c>
      <c r="AE179">
        <v>58.82</v>
      </c>
      <c r="AF179">
        <v>8</v>
      </c>
      <c r="AG179">
        <v>10</v>
      </c>
      <c r="AH179">
        <v>5</v>
      </c>
      <c r="AI179">
        <v>2</v>
      </c>
    </row>
    <row r="180" spans="1:35" x14ac:dyDescent="0.2">
      <c r="A180" s="102">
        <v>775</v>
      </c>
      <c r="B180">
        <v>3076</v>
      </c>
      <c r="C180" s="106" t="s">
        <v>2024</v>
      </c>
      <c r="D180" s="106" t="s">
        <v>1686</v>
      </c>
      <c r="E180">
        <v>1854</v>
      </c>
      <c r="F180">
        <v>1828</v>
      </c>
      <c r="G180">
        <v>300</v>
      </c>
      <c r="H180" s="106" t="s">
        <v>1679</v>
      </c>
      <c r="I180">
        <v>9062</v>
      </c>
      <c r="J180" s="106" t="s">
        <v>1643</v>
      </c>
      <c r="K180" s="106" t="s">
        <v>1815</v>
      </c>
      <c r="L180">
        <v>5910</v>
      </c>
      <c r="M180">
        <v>5910</v>
      </c>
      <c r="N180">
        <v>100</v>
      </c>
      <c r="O180" s="106" t="s">
        <v>1682</v>
      </c>
      <c r="P180">
        <v>0.84129048537731599</v>
      </c>
      <c r="Q180">
        <v>0.859719080563488</v>
      </c>
      <c r="R180" s="15">
        <v>0.396811343426893</v>
      </c>
      <c r="S180" s="106">
        <v>1.2268018744120901E-2</v>
      </c>
      <c r="T180">
        <v>0.48291868707635499</v>
      </c>
      <c r="U180">
        <v>0.48291868707635499</v>
      </c>
      <c r="V180">
        <v>0.66791985677060095</v>
      </c>
      <c r="W180">
        <v>1.64</v>
      </c>
      <c r="X180">
        <v>7.21</v>
      </c>
      <c r="Y180">
        <v>310493</v>
      </c>
      <c r="Z180">
        <v>34499</v>
      </c>
      <c r="AA180">
        <v>1.79</v>
      </c>
      <c r="AB180">
        <v>9</v>
      </c>
      <c r="AC180">
        <v>7</v>
      </c>
      <c r="AD180">
        <v>2</v>
      </c>
      <c r="AE180">
        <v>77.78</v>
      </c>
      <c r="AF180">
        <v>12</v>
      </c>
      <c r="AG180">
        <v>5</v>
      </c>
      <c r="AH180">
        <v>1</v>
      </c>
      <c r="AI180">
        <v>3</v>
      </c>
    </row>
    <row r="181" spans="1:35" x14ac:dyDescent="0.2">
      <c r="A181" s="102">
        <v>1099</v>
      </c>
      <c r="B181">
        <v>7984</v>
      </c>
      <c r="C181" s="106" t="s">
        <v>883</v>
      </c>
      <c r="D181" s="106" t="s">
        <v>1703</v>
      </c>
      <c r="E181">
        <v>1600</v>
      </c>
      <c r="F181">
        <v>1578</v>
      </c>
      <c r="G181">
        <v>600</v>
      </c>
      <c r="H181" s="106" t="s">
        <v>1682</v>
      </c>
      <c r="I181">
        <v>9513</v>
      </c>
      <c r="J181" s="106" t="s">
        <v>1911</v>
      </c>
      <c r="K181" s="106" t="s">
        <v>1739</v>
      </c>
      <c r="L181">
        <v>2541</v>
      </c>
      <c r="M181">
        <v>2561</v>
      </c>
      <c r="N181">
        <v>400</v>
      </c>
      <c r="O181" s="106" t="s">
        <v>1679</v>
      </c>
      <c r="P181">
        <v>0.66374682619282999</v>
      </c>
      <c r="Q181">
        <v>0.81463177898178296</v>
      </c>
      <c r="R181">
        <v>6.3033859202722906E-2</v>
      </c>
      <c r="S181" s="106">
        <v>3.10042168814629E-2</v>
      </c>
      <c r="T181">
        <v>-0.76004326732285998</v>
      </c>
      <c r="U181">
        <v>0.76004326732285998</v>
      </c>
      <c r="V181">
        <v>0.46506303860771397</v>
      </c>
      <c r="W181">
        <v>-2.2000000000000002</v>
      </c>
      <c r="X181">
        <v>7.58</v>
      </c>
      <c r="Y181">
        <v>309038</v>
      </c>
      <c r="Z181">
        <v>20603</v>
      </c>
      <c r="AA181">
        <v>1.08</v>
      </c>
      <c r="AB181">
        <v>15</v>
      </c>
      <c r="AC181">
        <v>9</v>
      </c>
      <c r="AD181">
        <v>6</v>
      </c>
      <c r="AE181">
        <v>60</v>
      </c>
      <c r="AF181">
        <v>12</v>
      </c>
      <c r="AG181">
        <v>7</v>
      </c>
      <c r="AH181">
        <v>3</v>
      </c>
      <c r="AI181">
        <v>5</v>
      </c>
    </row>
    <row r="182" spans="1:35" x14ac:dyDescent="0.2">
      <c r="A182" s="102">
        <v>360</v>
      </c>
      <c r="B182">
        <v>2602</v>
      </c>
      <c r="C182" s="106" t="s">
        <v>587</v>
      </c>
      <c r="D182" s="106" t="s">
        <v>1707</v>
      </c>
      <c r="E182">
        <v>3670</v>
      </c>
      <c r="F182">
        <v>3725</v>
      </c>
      <c r="G182">
        <v>200</v>
      </c>
      <c r="H182" s="106" t="s">
        <v>1682</v>
      </c>
      <c r="I182">
        <v>9303</v>
      </c>
      <c r="J182" s="106" t="s">
        <v>2156</v>
      </c>
      <c r="K182" s="106" t="s">
        <v>2182</v>
      </c>
      <c r="L182">
        <v>1482</v>
      </c>
      <c r="M182">
        <v>1473</v>
      </c>
      <c r="N182">
        <v>500</v>
      </c>
      <c r="O182" s="106" t="s">
        <v>1679</v>
      </c>
      <c r="P182">
        <v>0.68427301578453503</v>
      </c>
      <c r="Q182">
        <v>0.90465916578186201</v>
      </c>
      <c r="R182" s="106">
        <v>0.37242031654989899</v>
      </c>
      <c r="S182" s="15">
        <v>1.29238821726541E-6</v>
      </c>
      <c r="T182">
        <v>-0.73621365846740505</v>
      </c>
      <c r="U182">
        <v>0.73621365846740505</v>
      </c>
      <c r="V182">
        <v>2.0303223443415699</v>
      </c>
      <c r="W182">
        <v>-1.74</v>
      </c>
      <c r="X182">
        <v>1.1399999999999999</v>
      </c>
      <c r="Y182">
        <v>308310</v>
      </c>
      <c r="Z182">
        <v>14014</v>
      </c>
      <c r="AA182">
        <v>0.73</v>
      </c>
      <c r="AB182">
        <v>22</v>
      </c>
      <c r="AC182">
        <v>13</v>
      </c>
      <c r="AD182">
        <v>9</v>
      </c>
      <c r="AE182">
        <v>59.09</v>
      </c>
      <c r="AF182">
        <v>12</v>
      </c>
      <c r="AG182">
        <v>9</v>
      </c>
      <c r="AH182">
        <v>4</v>
      </c>
      <c r="AI182">
        <v>9</v>
      </c>
    </row>
    <row r="183" spans="1:35" x14ac:dyDescent="0.2">
      <c r="A183" s="102">
        <v>1161</v>
      </c>
      <c r="B183">
        <v>4005</v>
      </c>
      <c r="C183" s="106" t="s">
        <v>1942</v>
      </c>
      <c r="D183" s="106" t="s">
        <v>1704</v>
      </c>
      <c r="E183">
        <v>455</v>
      </c>
      <c r="F183">
        <v>454</v>
      </c>
      <c r="G183">
        <v>2200</v>
      </c>
      <c r="H183" s="106" t="s">
        <v>1682</v>
      </c>
      <c r="I183">
        <v>9716</v>
      </c>
      <c r="J183" s="106" t="s">
        <v>1901</v>
      </c>
      <c r="K183" s="106" t="s">
        <v>1694</v>
      </c>
      <c r="L183">
        <v>1284</v>
      </c>
      <c r="M183">
        <v>1276</v>
      </c>
      <c r="N183">
        <v>800</v>
      </c>
      <c r="O183" s="106" t="s">
        <v>1679</v>
      </c>
      <c r="P183">
        <v>0.85607754838044703</v>
      </c>
      <c r="Q183">
        <v>0.803331225891873</v>
      </c>
      <c r="R183">
        <v>0.186007490410731</v>
      </c>
      <c r="S183">
        <v>4.5231837587940303E-3</v>
      </c>
      <c r="T183">
        <v>-0.14098608817966801</v>
      </c>
      <c r="U183">
        <v>0.14098608817966801</v>
      </c>
      <c r="V183">
        <v>4.3035978028073602E-2</v>
      </c>
      <c r="W183">
        <v>-0.45</v>
      </c>
      <c r="X183">
        <v>2.16</v>
      </c>
      <c r="Y183">
        <v>308150</v>
      </c>
      <c r="Z183">
        <v>20543</v>
      </c>
      <c r="AA183">
        <v>1</v>
      </c>
      <c r="AB183">
        <v>15</v>
      </c>
      <c r="AC183">
        <v>10</v>
      </c>
      <c r="AD183">
        <v>5</v>
      </c>
      <c r="AE183">
        <v>66.67</v>
      </c>
      <c r="AF183">
        <v>10</v>
      </c>
      <c r="AG183">
        <v>9</v>
      </c>
      <c r="AH183">
        <v>4</v>
      </c>
      <c r="AI183">
        <v>2</v>
      </c>
    </row>
    <row r="184" spans="1:35" x14ac:dyDescent="0.2">
      <c r="A184" s="102">
        <v>1064</v>
      </c>
      <c r="B184">
        <v>4523</v>
      </c>
      <c r="C184" s="106" t="s">
        <v>1890</v>
      </c>
      <c r="D184" s="106" t="s">
        <v>1702</v>
      </c>
      <c r="E184">
        <v>9056</v>
      </c>
      <c r="F184">
        <v>8951</v>
      </c>
      <c r="G184">
        <v>100</v>
      </c>
      <c r="H184" s="106" t="s">
        <v>1679</v>
      </c>
      <c r="I184">
        <v>8697</v>
      </c>
      <c r="J184" s="106" t="s">
        <v>963</v>
      </c>
      <c r="K184" s="106" t="s">
        <v>1685</v>
      </c>
      <c r="L184">
        <v>2008</v>
      </c>
      <c r="M184">
        <v>2010</v>
      </c>
      <c r="N184">
        <v>400</v>
      </c>
      <c r="O184" s="106" t="s">
        <v>1682</v>
      </c>
      <c r="P184">
        <v>0.79458282968027305</v>
      </c>
      <c r="Q184">
        <v>0.82079926646992096</v>
      </c>
      <c r="R184" s="106">
        <v>0.19126608382215701</v>
      </c>
      <c r="S184" s="15">
        <v>5.9449935403790401E-3</v>
      </c>
      <c r="T184">
        <v>1.4791499878466901</v>
      </c>
      <c r="U184">
        <v>1.4791499878466901</v>
      </c>
      <c r="V184">
        <v>1.7406386995137599</v>
      </c>
      <c r="W184">
        <v>5.37</v>
      </c>
      <c r="X184">
        <v>10.18</v>
      </c>
      <c r="Y184">
        <v>308136</v>
      </c>
      <c r="Z184">
        <v>18126</v>
      </c>
      <c r="AA184">
        <v>1.1200000000000001</v>
      </c>
      <c r="AB184">
        <v>17</v>
      </c>
      <c r="AC184">
        <v>12</v>
      </c>
      <c r="AD184">
        <v>5</v>
      </c>
      <c r="AE184">
        <v>70.59</v>
      </c>
      <c r="AF184">
        <v>11</v>
      </c>
      <c r="AG184">
        <v>10</v>
      </c>
      <c r="AH184">
        <v>3</v>
      </c>
      <c r="AI184">
        <v>4</v>
      </c>
    </row>
    <row r="185" spans="1:35" x14ac:dyDescent="0.2">
      <c r="A185" s="102">
        <v>29</v>
      </c>
      <c r="B185">
        <v>6952</v>
      </c>
      <c r="C185" s="106" t="s">
        <v>468</v>
      </c>
      <c r="D185" s="106" t="s">
        <v>1684</v>
      </c>
      <c r="E185">
        <v>2050</v>
      </c>
      <c r="F185">
        <v>2055</v>
      </c>
      <c r="G185">
        <v>400</v>
      </c>
      <c r="H185" s="106" t="s">
        <v>1682</v>
      </c>
      <c r="I185">
        <v>7729</v>
      </c>
      <c r="J185" s="106" t="s">
        <v>580</v>
      </c>
      <c r="K185" s="106" t="s">
        <v>1688</v>
      </c>
      <c r="L185">
        <v>4060</v>
      </c>
      <c r="M185">
        <v>4040</v>
      </c>
      <c r="N185">
        <v>200</v>
      </c>
      <c r="O185" s="106" t="s">
        <v>1679</v>
      </c>
      <c r="P185">
        <v>0.82906802221007203</v>
      </c>
      <c r="Q185">
        <v>0.95553959359739205</v>
      </c>
      <c r="R185">
        <v>6.4147062849288103E-2</v>
      </c>
      <c r="S185">
        <v>6.8284479213984298E-2</v>
      </c>
      <c r="T185">
        <v>-0.76847808292014597</v>
      </c>
      <c r="U185">
        <v>0.76847808292014597</v>
      </c>
      <c r="V185">
        <v>1.12707705537916</v>
      </c>
      <c r="W185">
        <v>-2.44</v>
      </c>
      <c r="X185">
        <v>1.73</v>
      </c>
      <c r="Y185">
        <v>307031</v>
      </c>
      <c r="Z185">
        <v>15352</v>
      </c>
      <c r="AA185">
        <v>0.65</v>
      </c>
      <c r="AB185">
        <v>20</v>
      </c>
      <c r="AC185">
        <v>11</v>
      </c>
      <c r="AD185">
        <v>9</v>
      </c>
      <c r="AE185">
        <v>55</v>
      </c>
      <c r="AF185">
        <v>10</v>
      </c>
      <c r="AG185">
        <v>10</v>
      </c>
      <c r="AH185">
        <v>6</v>
      </c>
      <c r="AI185">
        <v>4</v>
      </c>
    </row>
    <row r="186" spans="1:35" x14ac:dyDescent="0.2">
      <c r="A186" s="102">
        <v>862</v>
      </c>
      <c r="B186">
        <v>3861</v>
      </c>
      <c r="C186" s="106" t="s">
        <v>37</v>
      </c>
      <c r="D186" s="106" t="s">
        <v>1916</v>
      </c>
      <c r="E186">
        <v>585</v>
      </c>
      <c r="F186">
        <v>578</v>
      </c>
      <c r="G186">
        <v>1300</v>
      </c>
      <c r="H186" s="106" t="s">
        <v>1679</v>
      </c>
      <c r="I186">
        <v>7259</v>
      </c>
      <c r="J186" s="106" t="s">
        <v>27</v>
      </c>
      <c r="K186" s="106" t="s">
        <v>1697</v>
      </c>
      <c r="L186">
        <v>3675</v>
      </c>
      <c r="M186">
        <v>3705</v>
      </c>
      <c r="N186">
        <v>200</v>
      </c>
      <c r="O186" s="106" t="s">
        <v>1682</v>
      </c>
      <c r="P186">
        <v>0.753024565648302</v>
      </c>
      <c r="Q186">
        <v>0.84949557953965404</v>
      </c>
      <c r="R186">
        <v>0.28884090040083299</v>
      </c>
      <c r="S186" s="106">
        <v>6.7624068629909106E-2</v>
      </c>
      <c r="T186">
        <v>1.0344962727884901</v>
      </c>
      <c r="U186">
        <v>1.0344962727884901</v>
      </c>
      <c r="V186">
        <v>1.6089131071748599</v>
      </c>
      <c r="W186">
        <v>4.0599999999999996</v>
      </c>
      <c r="X186">
        <v>1.4</v>
      </c>
      <c r="Y186">
        <v>306387</v>
      </c>
      <c r="Z186">
        <v>13927</v>
      </c>
      <c r="AA186">
        <v>0.8</v>
      </c>
      <c r="AB186">
        <v>22</v>
      </c>
      <c r="AC186">
        <v>14</v>
      </c>
      <c r="AD186">
        <v>8</v>
      </c>
      <c r="AE186">
        <v>63.64</v>
      </c>
      <c r="AF186">
        <v>12</v>
      </c>
      <c r="AG186">
        <v>7</v>
      </c>
      <c r="AH186">
        <v>4</v>
      </c>
      <c r="AI186">
        <v>11</v>
      </c>
    </row>
    <row r="187" spans="1:35" x14ac:dyDescent="0.2">
      <c r="A187" s="102">
        <v>182</v>
      </c>
      <c r="B187">
        <v>1719</v>
      </c>
      <c r="C187" s="106" t="s">
        <v>581</v>
      </c>
      <c r="D187" s="106" t="s">
        <v>1689</v>
      </c>
      <c r="E187">
        <v>888</v>
      </c>
      <c r="F187">
        <v>881</v>
      </c>
      <c r="G187">
        <v>1200</v>
      </c>
      <c r="H187" s="106" t="s">
        <v>1679</v>
      </c>
      <c r="I187">
        <v>8020</v>
      </c>
      <c r="J187" s="106" t="s">
        <v>1811</v>
      </c>
      <c r="K187" s="106" t="s">
        <v>1686</v>
      </c>
      <c r="L187">
        <v>1358</v>
      </c>
      <c r="M187">
        <v>1339</v>
      </c>
      <c r="N187">
        <v>800</v>
      </c>
      <c r="O187" s="106" t="s">
        <v>1682</v>
      </c>
      <c r="P187">
        <v>0.771426743357571</v>
      </c>
      <c r="Q187">
        <v>0.92534482539365004</v>
      </c>
      <c r="R187">
        <v>0.14845324725717601</v>
      </c>
      <c r="S187">
        <v>1.97251054875721E-2</v>
      </c>
      <c r="T187">
        <v>0.77680190267802895</v>
      </c>
      <c r="U187">
        <v>0.77680190267802895</v>
      </c>
      <c r="V187">
        <v>0.19026345970244701</v>
      </c>
      <c r="W187">
        <v>1.8</v>
      </c>
      <c r="X187">
        <v>1.31</v>
      </c>
      <c r="Y187">
        <v>305608</v>
      </c>
      <c r="Z187">
        <v>16978</v>
      </c>
      <c r="AA187">
        <v>0.79</v>
      </c>
      <c r="AB187">
        <v>18</v>
      </c>
      <c r="AC187">
        <v>12</v>
      </c>
      <c r="AD187">
        <v>6</v>
      </c>
      <c r="AE187">
        <v>66.67</v>
      </c>
      <c r="AF187">
        <v>12</v>
      </c>
      <c r="AG187">
        <v>9</v>
      </c>
      <c r="AH187">
        <v>4</v>
      </c>
      <c r="AI187">
        <v>5</v>
      </c>
    </row>
    <row r="188" spans="1:35" x14ac:dyDescent="0.2">
      <c r="A188" s="102">
        <v>40</v>
      </c>
      <c r="B188">
        <v>7182</v>
      </c>
      <c r="C188" s="106" t="s">
        <v>1810</v>
      </c>
      <c r="D188" s="106" t="s">
        <v>1737</v>
      </c>
      <c r="E188">
        <v>1028</v>
      </c>
      <c r="F188">
        <v>1027</v>
      </c>
      <c r="G188">
        <v>1000</v>
      </c>
      <c r="H188" s="106" t="s">
        <v>1679</v>
      </c>
      <c r="I188">
        <v>7976</v>
      </c>
      <c r="J188" s="106" t="s">
        <v>1732</v>
      </c>
      <c r="K188" s="106" t="s">
        <v>1703</v>
      </c>
      <c r="L188">
        <v>1632</v>
      </c>
      <c r="M188">
        <v>1645</v>
      </c>
      <c r="N188">
        <v>600</v>
      </c>
      <c r="O188" s="106" t="s">
        <v>1682</v>
      </c>
      <c r="P188">
        <v>0.87559608627590801</v>
      </c>
      <c r="Q188">
        <v>0.95334841748899501</v>
      </c>
      <c r="R188">
        <v>0.14545798585297601</v>
      </c>
      <c r="S188">
        <v>7.8019141312896195E-2</v>
      </c>
      <c r="T188">
        <v>0.35275673386088402</v>
      </c>
      <c r="U188">
        <v>0.35275673386088402</v>
      </c>
      <c r="V188">
        <v>0.92051259787221495</v>
      </c>
      <c r="W188">
        <v>0.5</v>
      </c>
      <c r="X188">
        <v>4.05</v>
      </c>
      <c r="Y188">
        <v>305565</v>
      </c>
      <c r="Z188">
        <v>17974</v>
      </c>
      <c r="AA188">
        <v>0.92</v>
      </c>
      <c r="AB188">
        <v>17</v>
      </c>
      <c r="AC188">
        <v>11</v>
      </c>
      <c r="AD188">
        <v>6</v>
      </c>
      <c r="AE188">
        <v>64.709999999999994</v>
      </c>
      <c r="AF188">
        <v>13</v>
      </c>
      <c r="AG188">
        <v>7</v>
      </c>
      <c r="AH188">
        <v>2</v>
      </c>
      <c r="AI188">
        <v>8</v>
      </c>
    </row>
    <row r="189" spans="1:35" x14ac:dyDescent="0.2">
      <c r="A189" s="102">
        <v>299</v>
      </c>
      <c r="B189">
        <v>6448</v>
      </c>
      <c r="C189" s="106" t="s">
        <v>470</v>
      </c>
      <c r="D189" s="106" t="s">
        <v>1684</v>
      </c>
      <c r="E189">
        <v>2212</v>
      </c>
      <c r="F189">
        <v>2246</v>
      </c>
      <c r="G189">
        <v>400</v>
      </c>
      <c r="H189" s="106" t="s">
        <v>1679</v>
      </c>
      <c r="I189">
        <v>7282</v>
      </c>
      <c r="J189" s="106" t="s">
        <v>1951</v>
      </c>
      <c r="K189" s="106" t="s">
        <v>1697</v>
      </c>
      <c r="L189">
        <v>2473</v>
      </c>
      <c r="M189">
        <v>2488</v>
      </c>
      <c r="N189">
        <v>400</v>
      </c>
      <c r="O189" s="106" t="s">
        <v>1682</v>
      </c>
      <c r="P189">
        <v>0.61688839026891296</v>
      </c>
      <c r="Q189">
        <v>0.91036373923953295</v>
      </c>
      <c r="R189">
        <v>0.16744120976486099</v>
      </c>
      <c r="S189">
        <v>2.68443486322643E-2</v>
      </c>
      <c r="T189">
        <v>1.4495221650553101</v>
      </c>
      <c r="U189">
        <v>1.4495221650553101</v>
      </c>
      <c r="V189">
        <v>1.49603647546048</v>
      </c>
      <c r="W189">
        <v>5.2</v>
      </c>
      <c r="X189">
        <v>9.73</v>
      </c>
      <c r="Y189">
        <v>305180</v>
      </c>
      <c r="Z189">
        <v>16062</v>
      </c>
      <c r="AA189">
        <v>0.79</v>
      </c>
      <c r="AB189">
        <v>19</v>
      </c>
      <c r="AC189">
        <v>12</v>
      </c>
      <c r="AD189">
        <v>7</v>
      </c>
      <c r="AE189">
        <v>63.16</v>
      </c>
      <c r="AF189">
        <v>13</v>
      </c>
      <c r="AG189">
        <v>8</v>
      </c>
      <c r="AH189">
        <v>4</v>
      </c>
      <c r="AI189">
        <v>7</v>
      </c>
    </row>
    <row r="190" spans="1:35" x14ac:dyDescent="0.2">
      <c r="A190" s="102">
        <v>315</v>
      </c>
      <c r="B190">
        <v>3865</v>
      </c>
      <c r="C190" s="106" t="s">
        <v>1626</v>
      </c>
      <c r="D190" s="106" t="s">
        <v>1916</v>
      </c>
      <c r="E190">
        <v>513</v>
      </c>
      <c r="F190">
        <v>504</v>
      </c>
      <c r="G190">
        <v>1800</v>
      </c>
      <c r="H190" s="106" t="s">
        <v>1682</v>
      </c>
      <c r="I190">
        <v>5233</v>
      </c>
      <c r="J190" s="106" t="s">
        <v>1900</v>
      </c>
      <c r="K190" s="106" t="s">
        <v>1678</v>
      </c>
      <c r="L190">
        <v>2950</v>
      </c>
      <c r="M190">
        <v>2990</v>
      </c>
      <c r="N190">
        <v>300</v>
      </c>
      <c r="O190" s="106" t="s">
        <v>1679</v>
      </c>
      <c r="P190">
        <v>0.88539276799559496</v>
      </c>
      <c r="Q190">
        <v>0.90916916202531195</v>
      </c>
      <c r="R190">
        <v>1.3693470514653401E-2</v>
      </c>
      <c r="S190" s="106">
        <v>1.5876563496839399E-2</v>
      </c>
      <c r="T190">
        <v>-1.3741061071746501</v>
      </c>
      <c r="U190">
        <v>1.3741061071746501</v>
      </c>
      <c r="V190">
        <v>0.369874521913577</v>
      </c>
      <c r="W190">
        <v>-3.51</v>
      </c>
      <c r="X190">
        <v>1.1399999999999999</v>
      </c>
      <c r="Y190">
        <v>305118</v>
      </c>
      <c r="Z190">
        <v>16951</v>
      </c>
      <c r="AA190">
        <v>0.7</v>
      </c>
      <c r="AB190">
        <v>18</v>
      </c>
      <c r="AC190">
        <v>12</v>
      </c>
      <c r="AD190">
        <v>6</v>
      </c>
      <c r="AE190">
        <v>66.67</v>
      </c>
      <c r="AF190">
        <v>11</v>
      </c>
      <c r="AG190">
        <v>10</v>
      </c>
      <c r="AH190">
        <v>5</v>
      </c>
      <c r="AI190">
        <v>3</v>
      </c>
    </row>
    <row r="191" spans="1:35" x14ac:dyDescent="0.2">
      <c r="A191" s="102">
        <v>126</v>
      </c>
      <c r="B191">
        <v>1719</v>
      </c>
      <c r="C191" s="106" t="s">
        <v>581</v>
      </c>
      <c r="D191" s="106" t="s">
        <v>1689</v>
      </c>
      <c r="E191">
        <v>888</v>
      </c>
      <c r="F191">
        <v>881</v>
      </c>
      <c r="G191">
        <v>1100</v>
      </c>
      <c r="H191" s="106" t="s">
        <v>1682</v>
      </c>
      <c r="I191">
        <v>8425</v>
      </c>
      <c r="J191" s="106" t="s">
        <v>1879</v>
      </c>
      <c r="K191" s="106" t="s">
        <v>1685</v>
      </c>
      <c r="L191">
        <v>3350</v>
      </c>
      <c r="M191">
        <v>3360</v>
      </c>
      <c r="N191">
        <v>300</v>
      </c>
      <c r="O191" s="106" t="s">
        <v>1679</v>
      </c>
      <c r="P191">
        <v>0.51473405992046295</v>
      </c>
      <c r="Q191">
        <v>0.93263252395292096</v>
      </c>
      <c r="R191" s="106">
        <v>0.28068001678894999</v>
      </c>
      <c r="S191" s="15">
        <v>2.2492795551514799E-2</v>
      </c>
      <c r="T191">
        <v>-1.8814211936179699</v>
      </c>
      <c r="U191">
        <v>1.8814211936179699</v>
      </c>
      <c r="V191">
        <v>1.78601493258341</v>
      </c>
      <c r="W191">
        <v>-6.33</v>
      </c>
      <c r="X191">
        <v>3.86</v>
      </c>
      <c r="Y191">
        <v>304868</v>
      </c>
      <c r="Z191">
        <v>16046</v>
      </c>
      <c r="AA191">
        <v>0.85</v>
      </c>
      <c r="AB191">
        <v>19</v>
      </c>
      <c r="AC191">
        <v>12</v>
      </c>
      <c r="AD191">
        <v>7</v>
      </c>
      <c r="AE191">
        <v>63.16</v>
      </c>
      <c r="AF191">
        <v>12</v>
      </c>
      <c r="AG191">
        <v>11</v>
      </c>
      <c r="AH191">
        <v>6</v>
      </c>
      <c r="AI191">
        <v>2</v>
      </c>
    </row>
    <row r="192" spans="1:35" x14ac:dyDescent="0.2">
      <c r="A192" s="102">
        <v>511</v>
      </c>
      <c r="B192">
        <v>7278</v>
      </c>
      <c r="C192" s="106" t="s">
        <v>45</v>
      </c>
      <c r="D192" s="106" t="s">
        <v>1697</v>
      </c>
      <c r="E192">
        <v>2261</v>
      </c>
      <c r="F192">
        <v>2255</v>
      </c>
      <c r="G192">
        <v>400</v>
      </c>
      <c r="H192" s="106" t="s">
        <v>1682</v>
      </c>
      <c r="I192">
        <v>8385</v>
      </c>
      <c r="J192" s="106" t="s">
        <v>948</v>
      </c>
      <c r="K192" s="106" t="s">
        <v>1737</v>
      </c>
      <c r="L192">
        <v>559</v>
      </c>
      <c r="M192">
        <v>559</v>
      </c>
      <c r="N192">
        <v>1600</v>
      </c>
      <c r="O192" s="106" t="s">
        <v>1679</v>
      </c>
      <c r="P192">
        <v>0.92626163145018903</v>
      </c>
      <c r="Q192">
        <v>0.88889520652719201</v>
      </c>
      <c r="R192">
        <v>3.8653716221492801E-2</v>
      </c>
      <c r="S192">
        <v>1.8651042975602199E-2</v>
      </c>
      <c r="T192">
        <v>-0.23968559882738</v>
      </c>
      <c r="U192">
        <v>0.23968559882738</v>
      </c>
      <c r="V192">
        <v>0.26820651461574602</v>
      </c>
      <c r="W192">
        <v>-0.66</v>
      </c>
      <c r="X192">
        <v>0.84</v>
      </c>
      <c r="Y192">
        <v>304750</v>
      </c>
      <c r="Z192">
        <v>19047</v>
      </c>
      <c r="AA192">
        <v>1.04</v>
      </c>
      <c r="AB192">
        <v>16</v>
      </c>
      <c r="AC192">
        <v>12</v>
      </c>
      <c r="AD192">
        <v>4</v>
      </c>
      <c r="AE192">
        <v>75</v>
      </c>
      <c r="AF192">
        <v>11</v>
      </c>
      <c r="AG192">
        <v>8</v>
      </c>
      <c r="AH192">
        <v>3</v>
      </c>
      <c r="AI192">
        <v>5</v>
      </c>
    </row>
    <row r="193" spans="1:35" x14ac:dyDescent="0.2">
      <c r="A193" s="102">
        <v>850</v>
      </c>
      <c r="B193">
        <v>1414</v>
      </c>
      <c r="C193" s="106" t="s">
        <v>1880</v>
      </c>
      <c r="D193" s="106" t="s">
        <v>1689</v>
      </c>
      <c r="E193">
        <v>4555</v>
      </c>
      <c r="F193">
        <v>4550</v>
      </c>
      <c r="G193">
        <v>200</v>
      </c>
      <c r="H193" s="106" t="s">
        <v>1682</v>
      </c>
      <c r="I193">
        <v>2127</v>
      </c>
      <c r="J193" s="106" t="s">
        <v>1882</v>
      </c>
      <c r="K193" s="106" t="s">
        <v>1694</v>
      </c>
      <c r="L193">
        <v>3945</v>
      </c>
      <c r="M193">
        <v>3930</v>
      </c>
      <c r="N193">
        <v>200</v>
      </c>
      <c r="O193" s="106" t="s">
        <v>1679</v>
      </c>
      <c r="P193">
        <v>0.630458930274575</v>
      </c>
      <c r="Q193">
        <v>0.851066408921066</v>
      </c>
      <c r="R193">
        <v>0.20999697420461999</v>
      </c>
      <c r="S193" s="15">
        <v>2.2238479292463899E-2</v>
      </c>
      <c r="T193">
        <v>-1.0691570802191599</v>
      </c>
      <c r="U193">
        <v>1.0691570802191599</v>
      </c>
      <c r="V193">
        <v>1.0274101328788301</v>
      </c>
      <c r="W193">
        <v>-5.75</v>
      </c>
      <c r="X193">
        <v>13.63</v>
      </c>
      <c r="Y193">
        <v>304702</v>
      </c>
      <c r="Z193">
        <v>19044</v>
      </c>
      <c r="AA193">
        <v>1.2</v>
      </c>
      <c r="AB193">
        <v>16</v>
      </c>
      <c r="AC193">
        <v>10</v>
      </c>
      <c r="AD193">
        <v>6</v>
      </c>
      <c r="AE193">
        <v>62.5</v>
      </c>
      <c r="AF193">
        <v>10</v>
      </c>
      <c r="AG193">
        <v>8</v>
      </c>
      <c r="AH193">
        <v>4</v>
      </c>
      <c r="AI193">
        <v>4</v>
      </c>
    </row>
    <row r="194" spans="1:35" x14ac:dyDescent="0.2">
      <c r="A194" s="102">
        <v>286</v>
      </c>
      <c r="B194">
        <v>7278</v>
      </c>
      <c r="C194" s="106" t="s">
        <v>45</v>
      </c>
      <c r="D194" s="106" t="s">
        <v>1697</v>
      </c>
      <c r="E194">
        <v>2261</v>
      </c>
      <c r="F194">
        <v>2255</v>
      </c>
      <c r="G194">
        <v>400</v>
      </c>
      <c r="H194" s="106" t="s">
        <v>1679</v>
      </c>
      <c r="I194">
        <v>7762</v>
      </c>
      <c r="J194" s="106" t="s">
        <v>1907</v>
      </c>
      <c r="K194" s="106" t="s">
        <v>1688</v>
      </c>
      <c r="L194">
        <v>490</v>
      </c>
      <c r="M194">
        <v>493</v>
      </c>
      <c r="N194">
        <v>1800</v>
      </c>
      <c r="O194" s="106" t="s">
        <v>1682</v>
      </c>
      <c r="P194">
        <v>0.89492876683558398</v>
      </c>
      <c r="Q194">
        <v>0.91183763344375801</v>
      </c>
      <c r="R194">
        <v>4.9062691278563102E-2</v>
      </c>
      <c r="S194">
        <v>3.1497250994495102E-4</v>
      </c>
      <c r="T194">
        <v>3.4856783712669599</v>
      </c>
      <c r="U194">
        <v>3.4856783712669599</v>
      </c>
      <c r="V194">
        <v>3.85247415054658</v>
      </c>
      <c r="W194">
        <v>9.34</v>
      </c>
      <c r="X194">
        <v>1.62</v>
      </c>
      <c r="Y194">
        <v>304494</v>
      </c>
      <c r="Z194">
        <v>17911</v>
      </c>
      <c r="AA194">
        <v>0.98</v>
      </c>
      <c r="AB194">
        <v>17</v>
      </c>
      <c r="AC194">
        <v>10</v>
      </c>
      <c r="AD194">
        <v>7</v>
      </c>
      <c r="AE194">
        <v>58.82</v>
      </c>
      <c r="AF194">
        <v>13</v>
      </c>
      <c r="AG194">
        <v>7</v>
      </c>
      <c r="AH194">
        <v>1</v>
      </c>
      <c r="AI194">
        <v>9</v>
      </c>
    </row>
    <row r="195" spans="1:35" x14ac:dyDescent="0.2">
      <c r="A195" s="102">
        <v>1006</v>
      </c>
      <c r="B195">
        <v>3087</v>
      </c>
      <c r="C195" s="106" t="s">
        <v>1972</v>
      </c>
      <c r="D195" s="106" t="s">
        <v>1705</v>
      </c>
      <c r="E195">
        <v>2120</v>
      </c>
      <c r="F195">
        <v>2103</v>
      </c>
      <c r="G195">
        <v>500</v>
      </c>
      <c r="H195" s="106" t="s">
        <v>1679</v>
      </c>
      <c r="I195">
        <v>4634</v>
      </c>
      <c r="J195" s="106" t="s">
        <v>65</v>
      </c>
      <c r="K195" s="106" t="s">
        <v>1704</v>
      </c>
      <c r="L195">
        <v>2497</v>
      </c>
      <c r="M195">
        <v>2512</v>
      </c>
      <c r="N195">
        <v>400</v>
      </c>
      <c r="O195" s="106" t="s">
        <v>1682</v>
      </c>
      <c r="P195">
        <v>0.84253341179767705</v>
      </c>
      <c r="Q195">
        <v>0.83013457652145095</v>
      </c>
      <c r="R195" s="106">
        <v>0.37523655657626998</v>
      </c>
      <c r="S195">
        <v>3.3456652272764599E-2</v>
      </c>
      <c r="T195">
        <v>1.05190744005487</v>
      </c>
      <c r="U195">
        <v>1.05190744005487</v>
      </c>
      <c r="V195">
        <v>1.2268689128897601</v>
      </c>
      <c r="W195">
        <v>1.97</v>
      </c>
      <c r="X195">
        <v>4.6500000000000004</v>
      </c>
      <c r="Y195">
        <v>303258</v>
      </c>
      <c r="Z195">
        <v>20217</v>
      </c>
      <c r="AA195">
        <v>1.02</v>
      </c>
      <c r="AB195">
        <v>15</v>
      </c>
      <c r="AC195">
        <v>11</v>
      </c>
      <c r="AD195">
        <v>4</v>
      </c>
      <c r="AE195">
        <v>73.33</v>
      </c>
      <c r="AF195">
        <v>13</v>
      </c>
      <c r="AG195">
        <v>7</v>
      </c>
      <c r="AH195">
        <v>0</v>
      </c>
      <c r="AI195">
        <v>8</v>
      </c>
    </row>
    <row r="196" spans="1:35" x14ac:dyDescent="0.2">
      <c r="A196" s="102">
        <v>941</v>
      </c>
      <c r="B196">
        <v>6641</v>
      </c>
      <c r="C196" s="106" t="s">
        <v>810</v>
      </c>
      <c r="D196" s="106" t="s">
        <v>1684</v>
      </c>
      <c r="E196">
        <v>1186</v>
      </c>
      <c r="F196">
        <v>1180</v>
      </c>
      <c r="G196">
        <v>700</v>
      </c>
      <c r="H196" s="106" t="s">
        <v>1682</v>
      </c>
      <c r="I196">
        <v>6750</v>
      </c>
      <c r="J196" s="106" t="s">
        <v>1740</v>
      </c>
      <c r="K196" s="106" t="s">
        <v>1684</v>
      </c>
      <c r="L196">
        <v>4100</v>
      </c>
      <c r="M196">
        <v>4065</v>
      </c>
      <c r="N196">
        <v>200</v>
      </c>
      <c r="O196" s="106" t="s">
        <v>1679</v>
      </c>
      <c r="P196">
        <v>0.69749961568399999</v>
      </c>
      <c r="Q196">
        <v>0.83966009593485902</v>
      </c>
      <c r="R196" s="15">
        <v>0.35727615050592298</v>
      </c>
      <c r="S196">
        <v>4.7348123105063599E-3</v>
      </c>
      <c r="T196">
        <v>-0.406011783957271</v>
      </c>
      <c r="U196">
        <v>0.406011783957271</v>
      </c>
      <c r="V196">
        <v>0.37898068902173199</v>
      </c>
      <c r="W196">
        <v>-2.67</v>
      </c>
      <c r="X196">
        <v>1.6</v>
      </c>
      <c r="Y196">
        <v>302822</v>
      </c>
      <c r="Z196">
        <v>21630</v>
      </c>
      <c r="AA196">
        <v>1.25</v>
      </c>
      <c r="AB196">
        <v>14</v>
      </c>
      <c r="AC196">
        <v>9</v>
      </c>
      <c r="AD196">
        <v>5</v>
      </c>
      <c r="AE196">
        <v>64.290000000000006</v>
      </c>
      <c r="AF196">
        <v>11</v>
      </c>
      <c r="AG196">
        <v>6</v>
      </c>
      <c r="AH196">
        <v>2</v>
      </c>
      <c r="AI196">
        <v>6</v>
      </c>
    </row>
    <row r="197" spans="1:35" x14ac:dyDescent="0.2">
      <c r="A197" s="102">
        <v>135</v>
      </c>
      <c r="B197">
        <v>6479</v>
      </c>
      <c r="C197" s="106" t="s">
        <v>584</v>
      </c>
      <c r="D197" s="106" t="s">
        <v>1684</v>
      </c>
      <c r="E197">
        <v>2200</v>
      </c>
      <c r="F197">
        <v>2200</v>
      </c>
      <c r="G197">
        <v>500</v>
      </c>
      <c r="H197" s="106" t="s">
        <v>1682</v>
      </c>
      <c r="I197">
        <v>6967</v>
      </c>
      <c r="J197" s="106" t="s">
        <v>828</v>
      </c>
      <c r="K197" s="106" t="s">
        <v>1684</v>
      </c>
      <c r="L197">
        <v>1388</v>
      </c>
      <c r="M197">
        <v>1379</v>
      </c>
      <c r="N197">
        <v>800</v>
      </c>
      <c r="O197" s="106" t="s">
        <v>1679</v>
      </c>
      <c r="P197">
        <v>0.76120144340020202</v>
      </c>
      <c r="Q197">
        <v>0.93134593931156595</v>
      </c>
      <c r="R197" s="106">
        <v>5.12487289678554E-2</v>
      </c>
      <c r="S197" s="106">
        <v>1.3598096479621799E-2</v>
      </c>
      <c r="T197">
        <v>-2.0270003393490201</v>
      </c>
      <c r="U197">
        <v>2.0270003393490201</v>
      </c>
      <c r="V197">
        <v>2.1103313225807199</v>
      </c>
      <c r="W197">
        <v>-14.82</v>
      </c>
      <c r="X197">
        <v>0.28999999999999998</v>
      </c>
      <c r="Y197">
        <v>302263</v>
      </c>
      <c r="Z197">
        <v>13142</v>
      </c>
      <c r="AA197">
        <v>0.68</v>
      </c>
      <c r="AB197">
        <v>23</v>
      </c>
      <c r="AC197">
        <v>15</v>
      </c>
      <c r="AD197">
        <v>8</v>
      </c>
      <c r="AE197">
        <v>65.22</v>
      </c>
      <c r="AF197">
        <v>12</v>
      </c>
      <c r="AG197">
        <v>9</v>
      </c>
      <c r="AH197">
        <v>5</v>
      </c>
      <c r="AI197">
        <v>9</v>
      </c>
    </row>
    <row r="198" spans="1:35" x14ac:dyDescent="0.2">
      <c r="A198" s="102">
        <v>1149</v>
      </c>
      <c r="B198">
        <v>4061</v>
      </c>
      <c r="C198" s="106" t="s">
        <v>1936</v>
      </c>
      <c r="D198" s="106" t="s">
        <v>1704</v>
      </c>
      <c r="E198">
        <v>3045</v>
      </c>
      <c r="F198">
        <v>3035</v>
      </c>
      <c r="G198">
        <v>300</v>
      </c>
      <c r="H198" s="106" t="s">
        <v>1682</v>
      </c>
      <c r="I198">
        <v>7186</v>
      </c>
      <c r="J198" s="106" t="s">
        <v>579</v>
      </c>
      <c r="K198" s="106" t="s">
        <v>1737</v>
      </c>
      <c r="L198">
        <v>430</v>
      </c>
      <c r="M198">
        <v>434</v>
      </c>
      <c r="N198">
        <v>2100</v>
      </c>
      <c r="O198" s="106" t="s">
        <v>1679</v>
      </c>
      <c r="P198">
        <v>0.91842297155698005</v>
      </c>
      <c r="Q198">
        <v>0.805461500424274</v>
      </c>
      <c r="R198">
        <v>0.27136623409770699</v>
      </c>
      <c r="S198">
        <v>5.06378552469368E-2</v>
      </c>
      <c r="T198">
        <v>-1.7205828903406799</v>
      </c>
      <c r="U198">
        <v>1.7205828903406799</v>
      </c>
      <c r="V198">
        <v>1.3894256318379501</v>
      </c>
      <c r="W198">
        <v>-3.59</v>
      </c>
      <c r="X198">
        <v>0.1</v>
      </c>
      <c r="Y198">
        <v>301673</v>
      </c>
      <c r="Z198">
        <v>15878</v>
      </c>
      <c r="AA198">
        <v>0.92</v>
      </c>
      <c r="AB198">
        <v>19</v>
      </c>
      <c r="AC198">
        <v>14</v>
      </c>
      <c r="AD198">
        <v>5</v>
      </c>
      <c r="AE198">
        <v>73.680000000000007</v>
      </c>
      <c r="AF198">
        <v>11</v>
      </c>
      <c r="AG198">
        <v>9</v>
      </c>
      <c r="AH198">
        <v>2</v>
      </c>
      <c r="AI198">
        <v>8</v>
      </c>
    </row>
    <row r="199" spans="1:35" x14ac:dyDescent="0.2">
      <c r="A199" s="102">
        <v>910</v>
      </c>
      <c r="B199">
        <v>4204</v>
      </c>
      <c r="C199" s="106" t="s">
        <v>229</v>
      </c>
      <c r="D199" s="106" t="s">
        <v>1704</v>
      </c>
      <c r="E199">
        <v>1868</v>
      </c>
      <c r="F199">
        <v>1855</v>
      </c>
      <c r="G199">
        <v>600</v>
      </c>
      <c r="H199" s="106" t="s">
        <v>1679</v>
      </c>
      <c r="I199">
        <v>4917</v>
      </c>
      <c r="J199" s="106" t="s">
        <v>2050</v>
      </c>
      <c r="K199" s="106" t="s">
        <v>1704</v>
      </c>
      <c r="L199">
        <v>2628</v>
      </c>
      <c r="M199">
        <v>2633</v>
      </c>
      <c r="N199">
        <v>400</v>
      </c>
      <c r="O199" s="106" t="s">
        <v>1682</v>
      </c>
      <c r="P199">
        <v>0.64281493107688803</v>
      </c>
      <c r="Q199">
        <v>0.84341288106335299</v>
      </c>
      <c r="R199" s="15">
        <v>0.21015438869381201</v>
      </c>
      <c r="S199">
        <v>1.08743021477971E-2</v>
      </c>
      <c r="T199">
        <v>2.0286404543556502</v>
      </c>
      <c r="U199">
        <v>2.0286404543556502</v>
      </c>
      <c r="V199">
        <v>2.3733881799124901</v>
      </c>
      <c r="W199">
        <v>7.67</v>
      </c>
      <c r="X199">
        <v>5.68</v>
      </c>
      <c r="Y199">
        <v>300780</v>
      </c>
      <c r="Z199">
        <v>16710</v>
      </c>
      <c r="AA199">
        <v>0.82</v>
      </c>
      <c r="AB199">
        <v>18</v>
      </c>
      <c r="AC199">
        <v>11</v>
      </c>
      <c r="AD199">
        <v>7</v>
      </c>
      <c r="AE199">
        <v>61.11</v>
      </c>
      <c r="AF199">
        <v>12</v>
      </c>
      <c r="AG199">
        <v>8</v>
      </c>
      <c r="AH199">
        <v>2</v>
      </c>
      <c r="AI199">
        <v>8</v>
      </c>
    </row>
    <row r="200" spans="1:35" x14ac:dyDescent="0.2">
      <c r="A200" s="102">
        <v>373</v>
      </c>
      <c r="B200">
        <v>3099</v>
      </c>
      <c r="C200" s="106" t="s">
        <v>36</v>
      </c>
      <c r="D200" s="106" t="s">
        <v>1705</v>
      </c>
      <c r="E200">
        <v>853</v>
      </c>
      <c r="F200">
        <v>838</v>
      </c>
      <c r="G200">
        <v>1100</v>
      </c>
      <c r="H200" s="106" t="s">
        <v>1682</v>
      </c>
      <c r="I200">
        <v>5233</v>
      </c>
      <c r="J200" s="106" t="s">
        <v>1900</v>
      </c>
      <c r="K200" s="106" t="s">
        <v>1678</v>
      </c>
      <c r="L200">
        <v>2950</v>
      </c>
      <c r="M200">
        <v>2990</v>
      </c>
      <c r="N200">
        <v>300</v>
      </c>
      <c r="O200" s="106" t="s">
        <v>1679</v>
      </c>
      <c r="P200">
        <v>0.76632676519285603</v>
      </c>
      <c r="Q200">
        <v>0.903419230752464</v>
      </c>
      <c r="R200" s="15">
        <v>0.42770341589869099</v>
      </c>
      <c r="S200" s="15">
        <v>7.7507440880688602E-2</v>
      </c>
      <c r="T200">
        <v>-1.3979848244367601</v>
      </c>
      <c r="U200">
        <v>1.3979848244367601</v>
      </c>
      <c r="V200">
        <v>0.69403708288317001</v>
      </c>
      <c r="W200">
        <v>-6.9</v>
      </c>
      <c r="X200">
        <v>2.76</v>
      </c>
      <c r="Y200">
        <v>300652</v>
      </c>
      <c r="Z200">
        <v>15033</v>
      </c>
      <c r="AA200">
        <v>0.8</v>
      </c>
      <c r="AB200">
        <v>20</v>
      </c>
      <c r="AC200">
        <v>12</v>
      </c>
      <c r="AD200">
        <v>8</v>
      </c>
      <c r="AE200">
        <v>60</v>
      </c>
      <c r="AF200">
        <v>13</v>
      </c>
      <c r="AG200">
        <v>10</v>
      </c>
      <c r="AH200">
        <v>4</v>
      </c>
      <c r="AI200">
        <v>6</v>
      </c>
    </row>
    <row r="201" spans="1:35" x14ac:dyDescent="0.2">
      <c r="A201" s="102">
        <v>204</v>
      </c>
      <c r="B201">
        <v>2914</v>
      </c>
      <c r="C201" s="106" t="s">
        <v>1845</v>
      </c>
      <c r="D201" s="106" t="s">
        <v>1707</v>
      </c>
      <c r="E201">
        <v>2284.5</v>
      </c>
      <c r="F201">
        <v>2276.5</v>
      </c>
      <c r="G201">
        <v>400</v>
      </c>
      <c r="H201" s="106" t="s">
        <v>1682</v>
      </c>
      <c r="I201">
        <v>5233</v>
      </c>
      <c r="J201" s="106" t="s">
        <v>1900</v>
      </c>
      <c r="K201" s="106" t="s">
        <v>1678</v>
      </c>
      <c r="L201">
        <v>2950</v>
      </c>
      <c r="M201">
        <v>2990</v>
      </c>
      <c r="N201">
        <v>300</v>
      </c>
      <c r="O201" s="106" t="s">
        <v>1679</v>
      </c>
      <c r="P201">
        <v>0.87361425188700403</v>
      </c>
      <c r="Q201">
        <v>0.922313512032778</v>
      </c>
      <c r="R201" s="106">
        <v>0.246587083336271</v>
      </c>
      <c r="S201">
        <v>4.1559336164002501E-2</v>
      </c>
      <c r="T201">
        <v>-0.243725423941865</v>
      </c>
      <c r="U201">
        <v>0.243725423941865</v>
      </c>
      <c r="V201">
        <v>0.40374745474109303</v>
      </c>
      <c r="W201">
        <v>-0.55000000000000004</v>
      </c>
      <c r="X201">
        <v>1.52</v>
      </c>
      <c r="Y201">
        <v>299071</v>
      </c>
      <c r="Z201">
        <v>29907</v>
      </c>
      <c r="AA201">
        <v>1.61</v>
      </c>
      <c r="AB201">
        <v>10</v>
      </c>
      <c r="AC201">
        <v>8</v>
      </c>
      <c r="AD201">
        <v>2</v>
      </c>
      <c r="AE201">
        <v>80</v>
      </c>
      <c r="AF201">
        <v>12</v>
      </c>
      <c r="AG201">
        <v>6</v>
      </c>
      <c r="AH201">
        <v>1</v>
      </c>
      <c r="AI201">
        <v>3</v>
      </c>
    </row>
    <row r="202" spans="1:35" x14ac:dyDescent="0.2">
      <c r="A202" s="102">
        <v>165</v>
      </c>
      <c r="B202">
        <v>7012</v>
      </c>
      <c r="C202" s="106" t="s">
        <v>1921</v>
      </c>
      <c r="D202" s="106" t="s">
        <v>1697</v>
      </c>
      <c r="E202">
        <v>2203</v>
      </c>
      <c r="F202">
        <v>2236</v>
      </c>
      <c r="G202">
        <v>400</v>
      </c>
      <c r="H202" s="106" t="s">
        <v>1679</v>
      </c>
      <c r="I202">
        <v>7167</v>
      </c>
      <c r="J202" s="106" t="s">
        <v>1768</v>
      </c>
      <c r="K202" s="106" t="s">
        <v>1737</v>
      </c>
      <c r="L202">
        <v>246</v>
      </c>
      <c r="M202">
        <v>248</v>
      </c>
      <c r="N202">
        <v>3600</v>
      </c>
      <c r="O202" s="106" t="s">
        <v>1682</v>
      </c>
      <c r="P202">
        <v>0.90742624936554706</v>
      </c>
      <c r="Q202">
        <v>0.92748656015310404</v>
      </c>
      <c r="R202">
        <v>0.104443175037554</v>
      </c>
      <c r="S202">
        <v>1.6617593935773001E-2</v>
      </c>
      <c r="T202">
        <v>0.28846816104455603</v>
      </c>
      <c r="U202">
        <v>0.28846816104455603</v>
      </c>
      <c r="V202">
        <v>0.38309510611826703</v>
      </c>
      <c r="W202">
        <v>0.84</v>
      </c>
      <c r="X202">
        <v>0.18</v>
      </c>
      <c r="Y202">
        <v>298067</v>
      </c>
      <c r="Z202">
        <v>17533</v>
      </c>
      <c r="AA202">
        <v>0.88</v>
      </c>
      <c r="AB202">
        <v>17</v>
      </c>
      <c r="AC202">
        <v>12</v>
      </c>
      <c r="AD202">
        <v>5</v>
      </c>
      <c r="AE202">
        <v>70.59</v>
      </c>
      <c r="AF202">
        <v>14</v>
      </c>
      <c r="AG202">
        <v>5</v>
      </c>
      <c r="AH202">
        <v>3</v>
      </c>
      <c r="AI202">
        <v>9</v>
      </c>
    </row>
    <row r="203" spans="1:35" x14ac:dyDescent="0.2">
      <c r="A203" s="102">
        <v>656</v>
      </c>
      <c r="B203">
        <v>1969</v>
      </c>
      <c r="C203" s="106" t="s">
        <v>2084</v>
      </c>
      <c r="D203" s="106" t="s">
        <v>1689</v>
      </c>
      <c r="E203">
        <v>1871</v>
      </c>
      <c r="F203">
        <v>1887</v>
      </c>
      <c r="G203">
        <v>500</v>
      </c>
      <c r="H203" s="106" t="s">
        <v>1682</v>
      </c>
      <c r="I203">
        <v>8031</v>
      </c>
      <c r="J203" s="106" t="s">
        <v>890</v>
      </c>
      <c r="K203" s="106" t="s">
        <v>1686</v>
      </c>
      <c r="L203">
        <v>1951</v>
      </c>
      <c r="M203">
        <v>1943</v>
      </c>
      <c r="N203">
        <v>500</v>
      </c>
      <c r="O203" s="106" t="s">
        <v>1679</v>
      </c>
      <c r="P203">
        <v>0.53980068803994696</v>
      </c>
      <c r="Q203">
        <v>0.87432918687243699</v>
      </c>
      <c r="R203" s="15">
        <v>0.149885274897787</v>
      </c>
      <c r="S203" s="15">
        <v>8.63186389937948E-2</v>
      </c>
      <c r="T203">
        <v>-0.87157483809787495</v>
      </c>
      <c r="U203">
        <v>0.87157483809787495</v>
      </c>
      <c r="V203">
        <v>1.4607501275327399</v>
      </c>
      <c r="W203">
        <v>-2.76</v>
      </c>
      <c r="X203">
        <v>2.88</v>
      </c>
      <c r="Y203">
        <v>297631</v>
      </c>
      <c r="Z203">
        <v>22895</v>
      </c>
      <c r="AA203">
        <v>1.0900000000000001</v>
      </c>
      <c r="AB203">
        <v>13</v>
      </c>
      <c r="AC203">
        <v>8</v>
      </c>
      <c r="AD203">
        <v>5</v>
      </c>
      <c r="AE203">
        <v>61.54</v>
      </c>
      <c r="AF203">
        <v>16</v>
      </c>
      <c r="AG203">
        <v>2</v>
      </c>
      <c r="AH203">
        <v>1</v>
      </c>
      <c r="AI203">
        <v>10</v>
      </c>
    </row>
    <row r="204" spans="1:35" x14ac:dyDescent="0.2">
      <c r="A204" s="102">
        <v>920</v>
      </c>
      <c r="B204">
        <v>4471</v>
      </c>
      <c r="C204" s="106" t="s">
        <v>2209</v>
      </c>
      <c r="D204" s="106" t="s">
        <v>1704</v>
      </c>
      <c r="E204">
        <v>4915</v>
      </c>
      <c r="F204">
        <v>4935</v>
      </c>
      <c r="G204">
        <v>200</v>
      </c>
      <c r="H204" s="106" t="s">
        <v>1682</v>
      </c>
      <c r="I204">
        <v>8012</v>
      </c>
      <c r="J204" s="106" t="s">
        <v>1922</v>
      </c>
      <c r="K204" s="106" t="s">
        <v>1686</v>
      </c>
      <c r="L204">
        <v>1495</v>
      </c>
      <c r="M204">
        <v>1503</v>
      </c>
      <c r="N204">
        <v>700</v>
      </c>
      <c r="O204" s="106" t="s">
        <v>1679</v>
      </c>
      <c r="P204">
        <v>0.86116483942135003</v>
      </c>
      <c r="Q204">
        <v>0.84193799493330401</v>
      </c>
      <c r="R204">
        <v>6.1375282522601798E-2</v>
      </c>
      <c r="S204" s="106">
        <v>1.2396840757728201E-2</v>
      </c>
      <c r="T204">
        <v>-0.32644100248580199</v>
      </c>
      <c r="U204">
        <v>0.32644100248580199</v>
      </c>
      <c r="V204">
        <v>0.169047786809184</v>
      </c>
      <c r="W204">
        <v>-0.65</v>
      </c>
      <c r="X204">
        <v>6.6</v>
      </c>
      <c r="Y204">
        <v>296897</v>
      </c>
      <c r="Z204">
        <v>22838</v>
      </c>
      <c r="AA204">
        <v>1.24</v>
      </c>
      <c r="AB204">
        <v>13</v>
      </c>
      <c r="AC204">
        <v>9</v>
      </c>
      <c r="AD204">
        <v>4</v>
      </c>
      <c r="AE204">
        <v>69.23</v>
      </c>
      <c r="AF204">
        <v>13</v>
      </c>
      <c r="AG204">
        <v>7</v>
      </c>
      <c r="AH204">
        <v>2</v>
      </c>
      <c r="AI204">
        <v>4</v>
      </c>
    </row>
    <row r="205" spans="1:35" x14ac:dyDescent="0.2">
      <c r="A205" s="102">
        <v>709</v>
      </c>
      <c r="B205">
        <v>2127</v>
      </c>
      <c r="C205" s="106" t="s">
        <v>1882</v>
      </c>
      <c r="D205" s="106" t="s">
        <v>1694</v>
      </c>
      <c r="E205">
        <v>3945</v>
      </c>
      <c r="F205">
        <v>3930</v>
      </c>
      <c r="G205">
        <v>200</v>
      </c>
      <c r="H205" s="106" t="s">
        <v>1679</v>
      </c>
      <c r="I205">
        <v>6479</v>
      </c>
      <c r="J205" s="106" t="s">
        <v>584</v>
      </c>
      <c r="K205" s="106" t="s">
        <v>1684</v>
      </c>
      <c r="L205">
        <v>2200</v>
      </c>
      <c r="M205">
        <v>2200</v>
      </c>
      <c r="N205">
        <v>400</v>
      </c>
      <c r="O205" s="106" t="s">
        <v>1682</v>
      </c>
      <c r="P205">
        <v>0.69720146236008096</v>
      </c>
      <c r="Q205">
        <v>0.86750595053064705</v>
      </c>
      <c r="R205" s="106">
        <v>1.40781793528522E-2</v>
      </c>
      <c r="S205">
        <v>4.8689602842424302E-2</v>
      </c>
      <c r="T205">
        <v>1.91881922052592</v>
      </c>
      <c r="U205">
        <v>1.91881922052592</v>
      </c>
      <c r="V205">
        <v>1.9467104863717299</v>
      </c>
      <c r="W205">
        <v>7.83</v>
      </c>
      <c r="X205">
        <v>11.96</v>
      </c>
      <c r="Y205">
        <v>296672</v>
      </c>
      <c r="Z205">
        <v>18542</v>
      </c>
      <c r="AA205">
        <v>0.88</v>
      </c>
      <c r="AB205">
        <v>16</v>
      </c>
      <c r="AC205">
        <v>10</v>
      </c>
      <c r="AD205">
        <v>6</v>
      </c>
      <c r="AE205">
        <v>62.5</v>
      </c>
      <c r="AF205">
        <v>9</v>
      </c>
      <c r="AG205">
        <v>9</v>
      </c>
      <c r="AH205">
        <v>5</v>
      </c>
      <c r="AI205">
        <v>2</v>
      </c>
    </row>
    <row r="206" spans="1:35" x14ac:dyDescent="0.2">
      <c r="A206" s="102">
        <v>423</v>
      </c>
      <c r="B206">
        <v>3046</v>
      </c>
      <c r="C206" s="106" t="s">
        <v>654</v>
      </c>
      <c r="D206" s="106" t="s">
        <v>1705</v>
      </c>
      <c r="E206">
        <v>7850</v>
      </c>
      <c r="F206">
        <v>7680</v>
      </c>
      <c r="G206">
        <v>100</v>
      </c>
      <c r="H206" s="106" t="s">
        <v>1682</v>
      </c>
      <c r="I206">
        <v>8060</v>
      </c>
      <c r="J206" s="106" t="s">
        <v>1144</v>
      </c>
      <c r="K206" s="106" t="s">
        <v>1686</v>
      </c>
      <c r="L206">
        <v>2852</v>
      </c>
      <c r="M206">
        <v>2819</v>
      </c>
      <c r="N206">
        <v>300</v>
      </c>
      <c r="O206" s="106" t="s">
        <v>1679</v>
      </c>
      <c r="P206">
        <v>0.66022979438815699</v>
      </c>
      <c r="Q206">
        <v>0.898168474494356</v>
      </c>
      <c r="R206" s="106">
        <v>0.15680087831393399</v>
      </c>
      <c r="S206">
        <v>3.1990260709186799E-2</v>
      </c>
      <c r="T206">
        <v>-0.81060817716737998</v>
      </c>
      <c r="U206">
        <v>0.81060817716737998</v>
      </c>
      <c r="V206">
        <v>8.2078338401027406E-2</v>
      </c>
      <c r="W206">
        <v>-3.84</v>
      </c>
      <c r="X206">
        <v>10.119999999999999</v>
      </c>
      <c r="Y206">
        <v>296566</v>
      </c>
      <c r="Z206">
        <v>17445</v>
      </c>
      <c r="AA206">
        <v>0.96</v>
      </c>
      <c r="AB206">
        <v>17</v>
      </c>
      <c r="AC206">
        <v>12</v>
      </c>
      <c r="AD206">
        <v>5</v>
      </c>
      <c r="AE206">
        <v>70.59</v>
      </c>
      <c r="AF206">
        <v>10</v>
      </c>
      <c r="AG206">
        <v>10</v>
      </c>
      <c r="AH206">
        <v>4</v>
      </c>
      <c r="AI206">
        <v>3</v>
      </c>
    </row>
    <row r="207" spans="1:35" x14ac:dyDescent="0.2">
      <c r="A207" s="102">
        <v>884</v>
      </c>
      <c r="B207">
        <v>7458</v>
      </c>
      <c r="C207" s="106" t="s">
        <v>2196</v>
      </c>
      <c r="D207" s="106" t="s">
        <v>1686</v>
      </c>
      <c r="E207">
        <v>5050</v>
      </c>
      <c r="F207">
        <v>5060</v>
      </c>
      <c r="G207">
        <v>200</v>
      </c>
      <c r="H207" s="106" t="s">
        <v>1682</v>
      </c>
      <c r="I207">
        <v>9069</v>
      </c>
      <c r="J207" s="106" t="s">
        <v>1805</v>
      </c>
      <c r="K207" s="106" t="s">
        <v>1815</v>
      </c>
      <c r="L207">
        <v>886</v>
      </c>
      <c r="M207">
        <v>887</v>
      </c>
      <c r="N207">
        <v>1100</v>
      </c>
      <c r="O207" s="106" t="s">
        <v>1679</v>
      </c>
      <c r="P207">
        <v>0.67504620654257996</v>
      </c>
      <c r="Q207">
        <v>0.84708711976717899</v>
      </c>
      <c r="R207">
        <v>0.201387814243221</v>
      </c>
      <c r="S207">
        <v>2.9401709860463698E-2</v>
      </c>
      <c r="T207">
        <v>-2.0968250770924501</v>
      </c>
      <c r="U207">
        <v>2.0968250770924501</v>
      </c>
      <c r="V207">
        <v>2.4084998842351202</v>
      </c>
      <c r="W207">
        <v>-4.87</v>
      </c>
      <c r="X207">
        <v>3.59</v>
      </c>
      <c r="Y207">
        <v>296213</v>
      </c>
      <c r="Z207">
        <v>17424</v>
      </c>
      <c r="AA207">
        <v>0.79</v>
      </c>
      <c r="AB207">
        <v>17</v>
      </c>
      <c r="AC207">
        <v>11</v>
      </c>
      <c r="AD207">
        <v>6</v>
      </c>
      <c r="AE207">
        <v>64.709999999999994</v>
      </c>
      <c r="AF207">
        <v>12</v>
      </c>
      <c r="AG207">
        <v>6</v>
      </c>
      <c r="AH207">
        <v>3</v>
      </c>
      <c r="AI207">
        <v>8</v>
      </c>
    </row>
    <row r="208" spans="1:35" x14ac:dyDescent="0.2">
      <c r="A208" s="102">
        <v>101</v>
      </c>
      <c r="B208">
        <v>2267</v>
      </c>
      <c r="C208" s="106" t="s">
        <v>1944</v>
      </c>
      <c r="D208" s="106" t="s">
        <v>1707</v>
      </c>
      <c r="E208">
        <v>5450</v>
      </c>
      <c r="F208">
        <v>5370</v>
      </c>
      <c r="G208">
        <v>200</v>
      </c>
      <c r="H208" s="106" t="s">
        <v>1682</v>
      </c>
      <c r="I208">
        <v>7182</v>
      </c>
      <c r="J208" s="106" t="s">
        <v>1810</v>
      </c>
      <c r="K208" s="106" t="s">
        <v>1737</v>
      </c>
      <c r="L208">
        <v>1028</v>
      </c>
      <c r="M208">
        <v>1027</v>
      </c>
      <c r="N208">
        <v>1000</v>
      </c>
      <c r="O208" s="106" t="s">
        <v>1679</v>
      </c>
      <c r="P208">
        <v>0.72020106478652401</v>
      </c>
      <c r="Q208">
        <v>0.93823980416770503</v>
      </c>
      <c r="R208" s="106">
        <v>0.119470219394334</v>
      </c>
      <c r="S208">
        <v>3.4250253874636601E-2</v>
      </c>
      <c r="T208">
        <v>-3.0171351981882801</v>
      </c>
      <c r="U208">
        <v>3.0171351981882801</v>
      </c>
      <c r="V208">
        <v>2.6468406929909798</v>
      </c>
      <c r="W208">
        <v>-10.33</v>
      </c>
      <c r="X208">
        <v>4.38</v>
      </c>
      <c r="Y208">
        <v>295879</v>
      </c>
      <c r="Z208">
        <v>17405</v>
      </c>
      <c r="AA208">
        <v>1.19</v>
      </c>
      <c r="AB208">
        <v>17</v>
      </c>
      <c r="AC208">
        <v>13</v>
      </c>
      <c r="AD208">
        <v>4</v>
      </c>
      <c r="AE208">
        <v>76.47</v>
      </c>
      <c r="AF208">
        <v>13</v>
      </c>
      <c r="AG208">
        <v>9</v>
      </c>
      <c r="AH208">
        <v>2</v>
      </c>
      <c r="AI208">
        <v>6</v>
      </c>
    </row>
    <row r="209" spans="1:35" x14ac:dyDescent="0.2">
      <c r="A209" s="102">
        <v>889</v>
      </c>
      <c r="B209">
        <v>1963</v>
      </c>
      <c r="C209" s="106" t="s">
        <v>1949</v>
      </c>
      <c r="D209" s="106" t="s">
        <v>1689</v>
      </c>
      <c r="E209">
        <v>1517</v>
      </c>
      <c r="F209">
        <v>1590</v>
      </c>
      <c r="G209">
        <v>400</v>
      </c>
      <c r="H209" s="106" t="s">
        <v>1682</v>
      </c>
      <c r="I209">
        <v>7951</v>
      </c>
      <c r="J209" s="106" t="s">
        <v>2039</v>
      </c>
      <c r="K209" s="106" t="s">
        <v>1703</v>
      </c>
      <c r="L209">
        <v>5710</v>
      </c>
      <c r="M209">
        <v>5760</v>
      </c>
      <c r="N209">
        <v>100</v>
      </c>
      <c r="O209" s="106" t="s">
        <v>1679</v>
      </c>
      <c r="P209">
        <v>0.69922379542159896</v>
      </c>
      <c r="Q209">
        <v>0.84668364838153698</v>
      </c>
      <c r="R209">
        <v>0.330937789842771</v>
      </c>
      <c r="S209" s="106">
        <v>4.4746086880794698E-2</v>
      </c>
      <c r="T209">
        <v>-0.365451845599012</v>
      </c>
      <c r="U209">
        <v>0.365451845599012</v>
      </c>
      <c r="V209">
        <v>1.1391302668280701</v>
      </c>
      <c r="W209">
        <v>-1.85</v>
      </c>
      <c r="X209">
        <v>10.42</v>
      </c>
      <c r="Y209">
        <v>294645</v>
      </c>
      <c r="Z209">
        <v>15508</v>
      </c>
      <c r="AA209">
        <v>0.94</v>
      </c>
      <c r="AB209">
        <v>19</v>
      </c>
      <c r="AC209">
        <v>12</v>
      </c>
      <c r="AD209">
        <v>7</v>
      </c>
      <c r="AE209">
        <v>63.16</v>
      </c>
      <c r="AF209">
        <v>11</v>
      </c>
      <c r="AG209">
        <v>9</v>
      </c>
      <c r="AH209">
        <v>5</v>
      </c>
      <c r="AI209">
        <v>5</v>
      </c>
    </row>
    <row r="210" spans="1:35" x14ac:dyDescent="0.2">
      <c r="A210" s="102">
        <v>362</v>
      </c>
      <c r="B210">
        <v>6370</v>
      </c>
      <c r="C210" s="106" t="s">
        <v>1943</v>
      </c>
      <c r="D210" s="106" t="s">
        <v>1692</v>
      </c>
      <c r="E210">
        <v>3210</v>
      </c>
      <c r="F210">
        <v>3195</v>
      </c>
      <c r="G210">
        <v>300</v>
      </c>
      <c r="H210" s="106" t="s">
        <v>1682</v>
      </c>
      <c r="I210">
        <v>8591</v>
      </c>
      <c r="J210" s="106" t="s">
        <v>1869</v>
      </c>
      <c r="K210" s="106" t="s">
        <v>1685</v>
      </c>
      <c r="L210">
        <v>1924</v>
      </c>
      <c r="M210">
        <v>1918</v>
      </c>
      <c r="N210">
        <v>500</v>
      </c>
      <c r="O210" s="106" t="s">
        <v>1679</v>
      </c>
      <c r="P210">
        <v>0.71319362427502397</v>
      </c>
      <c r="Q210">
        <v>0.90451940377648499</v>
      </c>
      <c r="R210" s="15">
        <v>3.4900173257331198E-2</v>
      </c>
      <c r="S210" s="106">
        <v>5.8744940251310801E-2</v>
      </c>
      <c r="T210">
        <v>-2.0372955955809799</v>
      </c>
      <c r="U210">
        <v>2.0372955955809799</v>
      </c>
      <c r="V210">
        <v>1.8762143459285401</v>
      </c>
      <c r="W210">
        <v>-5.72</v>
      </c>
      <c r="X210">
        <v>0.05</v>
      </c>
      <c r="Y210">
        <v>291904</v>
      </c>
      <c r="Z210">
        <v>24325</v>
      </c>
      <c r="AA210">
        <v>1.26</v>
      </c>
      <c r="AB210">
        <v>12</v>
      </c>
      <c r="AC210">
        <v>10</v>
      </c>
      <c r="AD210">
        <v>2</v>
      </c>
      <c r="AE210">
        <v>83.33</v>
      </c>
      <c r="AF210">
        <v>14</v>
      </c>
      <c r="AG210">
        <v>5</v>
      </c>
      <c r="AH210">
        <v>2</v>
      </c>
      <c r="AI210">
        <v>5</v>
      </c>
    </row>
    <row r="211" spans="1:35" x14ac:dyDescent="0.2">
      <c r="A211" s="102">
        <v>1120</v>
      </c>
      <c r="B211">
        <v>7278</v>
      </c>
      <c r="C211" s="106" t="s">
        <v>45</v>
      </c>
      <c r="D211" s="106" t="s">
        <v>1697</v>
      </c>
      <c r="E211">
        <v>2261</v>
      </c>
      <c r="F211">
        <v>2255</v>
      </c>
      <c r="G211">
        <v>400</v>
      </c>
      <c r="H211" s="106" t="s">
        <v>1682</v>
      </c>
      <c r="I211">
        <v>8308</v>
      </c>
      <c r="J211" s="106" t="s">
        <v>51</v>
      </c>
      <c r="K211" s="106" t="s">
        <v>1737</v>
      </c>
      <c r="L211">
        <v>461.9</v>
      </c>
      <c r="M211">
        <v>456.8</v>
      </c>
      <c r="N211">
        <v>2000</v>
      </c>
      <c r="O211" s="106" t="s">
        <v>1679</v>
      </c>
      <c r="P211">
        <v>0.74960162873096903</v>
      </c>
      <c r="Q211">
        <v>0.81061459063617503</v>
      </c>
      <c r="R211">
        <v>0.40661825260309697</v>
      </c>
      <c r="S211">
        <v>7.0002117266242406E-2</v>
      </c>
      <c r="T211">
        <v>-1.0597509989696801</v>
      </c>
      <c r="U211">
        <v>1.0597509989696801</v>
      </c>
      <c r="V211">
        <v>1.3563405047488499</v>
      </c>
      <c r="W211">
        <v>-3.67</v>
      </c>
      <c r="X211">
        <v>1.29</v>
      </c>
      <c r="Y211">
        <v>289418</v>
      </c>
      <c r="Z211">
        <v>18089</v>
      </c>
      <c r="AA211">
        <v>0.93</v>
      </c>
      <c r="AB211">
        <v>16</v>
      </c>
      <c r="AC211">
        <v>10</v>
      </c>
      <c r="AD211">
        <v>6</v>
      </c>
      <c r="AE211">
        <v>62.5</v>
      </c>
      <c r="AF211">
        <v>12</v>
      </c>
      <c r="AG211">
        <v>8</v>
      </c>
      <c r="AH211">
        <v>3</v>
      </c>
      <c r="AI211">
        <v>5</v>
      </c>
    </row>
    <row r="212" spans="1:35" x14ac:dyDescent="0.2">
      <c r="A212" s="102">
        <v>967</v>
      </c>
      <c r="B212">
        <v>3865</v>
      </c>
      <c r="C212" s="106" t="s">
        <v>1626</v>
      </c>
      <c r="D212" s="106" t="s">
        <v>1916</v>
      </c>
      <c r="E212">
        <v>513</v>
      </c>
      <c r="F212">
        <v>504</v>
      </c>
      <c r="G212">
        <v>1200</v>
      </c>
      <c r="H212" s="106" t="s">
        <v>1682</v>
      </c>
      <c r="I212">
        <v>4114</v>
      </c>
      <c r="J212" s="106" t="s">
        <v>1848</v>
      </c>
      <c r="K212" s="106" t="s">
        <v>1704</v>
      </c>
      <c r="L212">
        <v>6130</v>
      </c>
      <c r="M212">
        <v>6200</v>
      </c>
      <c r="N212">
        <v>100</v>
      </c>
      <c r="O212" s="106" t="s">
        <v>1679</v>
      </c>
      <c r="P212">
        <v>0.823720743400292</v>
      </c>
      <c r="Q212">
        <v>0.836145995544197</v>
      </c>
      <c r="R212">
        <v>0.10553688384486599</v>
      </c>
      <c r="S212">
        <v>6.1479267150104802E-3</v>
      </c>
      <c r="T212">
        <v>-1.0451230255950801</v>
      </c>
      <c r="U212">
        <v>1.0451230255950801</v>
      </c>
      <c r="V212">
        <v>0.244438475164137</v>
      </c>
      <c r="W212">
        <v>-2.33</v>
      </c>
      <c r="X212">
        <v>2.4500000000000002</v>
      </c>
      <c r="Y212">
        <v>289407</v>
      </c>
      <c r="Z212">
        <v>20672</v>
      </c>
      <c r="AA212">
        <v>1.57</v>
      </c>
      <c r="AB212">
        <v>14</v>
      </c>
      <c r="AC212">
        <v>10</v>
      </c>
      <c r="AD212">
        <v>4</v>
      </c>
      <c r="AE212">
        <v>71.430000000000007</v>
      </c>
      <c r="AF212">
        <v>10</v>
      </c>
      <c r="AG212">
        <v>9</v>
      </c>
      <c r="AH212">
        <v>3</v>
      </c>
      <c r="AI212">
        <v>2</v>
      </c>
    </row>
    <row r="213" spans="1:35" x14ac:dyDescent="0.2">
      <c r="A213" s="102">
        <v>11</v>
      </c>
      <c r="B213">
        <v>6758</v>
      </c>
      <c r="C213" s="106" t="s">
        <v>1696</v>
      </c>
      <c r="D213" s="106" t="s">
        <v>1684</v>
      </c>
      <c r="E213">
        <v>7620</v>
      </c>
      <c r="F213">
        <v>7622</v>
      </c>
      <c r="G213">
        <v>100</v>
      </c>
      <c r="H213" s="106" t="s">
        <v>1682</v>
      </c>
      <c r="I213">
        <v>8036</v>
      </c>
      <c r="J213" s="106" t="s">
        <v>1693</v>
      </c>
      <c r="K213" s="106" t="s">
        <v>1686</v>
      </c>
      <c r="L213">
        <v>8030</v>
      </c>
      <c r="M213">
        <v>8030</v>
      </c>
      <c r="N213">
        <v>100</v>
      </c>
      <c r="O213" s="106" t="s">
        <v>1679</v>
      </c>
      <c r="P213">
        <v>0.92078875432837004</v>
      </c>
      <c r="Q213">
        <v>0.96227231373726496</v>
      </c>
      <c r="R213" s="15">
        <v>0.32441471526793503</v>
      </c>
      <c r="S213" s="106">
        <v>2.8324766783605199E-2</v>
      </c>
      <c r="T213">
        <v>-1.4071687796194099</v>
      </c>
      <c r="U213">
        <v>1.4071687796194099</v>
      </c>
      <c r="V213">
        <v>1.1523958601350399</v>
      </c>
      <c r="W213">
        <v>-3.16</v>
      </c>
      <c r="X213">
        <v>5.08</v>
      </c>
      <c r="Y213">
        <v>288964</v>
      </c>
      <c r="Z213">
        <v>28896</v>
      </c>
      <c r="AA213">
        <v>1.76</v>
      </c>
      <c r="AB213">
        <v>10</v>
      </c>
      <c r="AC213">
        <v>7</v>
      </c>
      <c r="AD213">
        <v>3</v>
      </c>
      <c r="AE213">
        <v>70</v>
      </c>
      <c r="AF213">
        <v>13</v>
      </c>
      <c r="AG213">
        <v>7</v>
      </c>
      <c r="AH213">
        <v>1</v>
      </c>
      <c r="AI213">
        <v>2</v>
      </c>
    </row>
    <row r="214" spans="1:35" x14ac:dyDescent="0.2">
      <c r="A214" s="102">
        <v>832</v>
      </c>
      <c r="B214">
        <v>6301</v>
      </c>
      <c r="C214" s="106" t="s">
        <v>55</v>
      </c>
      <c r="D214" s="106" t="s">
        <v>1692</v>
      </c>
      <c r="E214">
        <v>2320</v>
      </c>
      <c r="F214">
        <v>2336.5</v>
      </c>
      <c r="G214">
        <v>400</v>
      </c>
      <c r="H214" s="106" t="s">
        <v>1682</v>
      </c>
      <c r="I214">
        <v>9072</v>
      </c>
      <c r="J214" s="106" t="s">
        <v>1814</v>
      </c>
      <c r="K214" s="106" t="s">
        <v>1815</v>
      </c>
      <c r="L214">
        <v>2480</v>
      </c>
      <c r="M214">
        <v>2485</v>
      </c>
      <c r="N214">
        <v>400</v>
      </c>
      <c r="O214" s="106" t="s">
        <v>1679</v>
      </c>
      <c r="P214">
        <v>0.85336406043052404</v>
      </c>
      <c r="Q214">
        <v>0.85253321901455603</v>
      </c>
      <c r="R214">
        <v>1.20389316913018E-2</v>
      </c>
      <c r="S214">
        <v>5.3957059535480103E-3</v>
      </c>
      <c r="T214">
        <v>-1.26401029049104</v>
      </c>
      <c r="U214">
        <v>1.26401029049104</v>
      </c>
      <c r="V214">
        <v>1.6036689920730101</v>
      </c>
      <c r="W214">
        <v>-2.76</v>
      </c>
      <c r="X214">
        <v>5.98</v>
      </c>
      <c r="Y214">
        <v>288270</v>
      </c>
      <c r="Z214">
        <v>26206</v>
      </c>
      <c r="AA214">
        <v>1.35</v>
      </c>
      <c r="AB214">
        <v>11</v>
      </c>
      <c r="AC214">
        <v>8</v>
      </c>
      <c r="AD214">
        <v>3</v>
      </c>
      <c r="AE214">
        <v>72.73</v>
      </c>
      <c r="AF214">
        <v>15</v>
      </c>
      <c r="AG214">
        <v>5</v>
      </c>
      <c r="AH214">
        <v>1</v>
      </c>
      <c r="AI214">
        <v>5</v>
      </c>
    </row>
    <row r="215" spans="1:35" x14ac:dyDescent="0.2">
      <c r="A215" s="102">
        <v>1011</v>
      </c>
      <c r="B215">
        <v>8113</v>
      </c>
      <c r="C215" s="106" t="s">
        <v>2068</v>
      </c>
      <c r="D215" s="106" t="s">
        <v>1704</v>
      </c>
      <c r="E215">
        <v>3780</v>
      </c>
      <c r="F215">
        <v>3823</v>
      </c>
      <c r="G215">
        <v>200</v>
      </c>
      <c r="H215" s="106" t="s">
        <v>1679</v>
      </c>
      <c r="I215">
        <v>8601</v>
      </c>
      <c r="J215" s="106" t="s">
        <v>25</v>
      </c>
      <c r="K215" s="106" t="s">
        <v>1891</v>
      </c>
      <c r="L215">
        <v>560.6</v>
      </c>
      <c r="M215">
        <v>558</v>
      </c>
      <c r="N215">
        <v>1400</v>
      </c>
      <c r="O215" s="106" t="s">
        <v>1682</v>
      </c>
      <c r="P215">
        <v>0.74003333202781496</v>
      </c>
      <c r="Q215">
        <v>0.82862316035569705</v>
      </c>
      <c r="R215" s="106">
        <v>5.2267544773859198E-2</v>
      </c>
      <c r="S215">
        <v>9.1111338315550492E-3</v>
      </c>
      <c r="T215">
        <v>0.64565528735038902</v>
      </c>
      <c r="U215">
        <v>0.64565528735038902</v>
      </c>
      <c r="V215">
        <v>9.2883194081316706E-2</v>
      </c>
      <c r="W215">
        <v>2.59</v>
      </c>
      <c r="X215">
        <v>2.17</v>
      </c>
      <c r="Y215">
        <v>286715</v>
      </c>
      <c r="Z215">
        <v>15929</v>
      </c>
      <c r="AA215">
        <v>0.81</v>
      </c>
      <c r="AB215">
        <v>18</v>
      </c>
      <c r="AC215">
        <v>10</v>
      </c>
      <c r="AD215">
        <v>8</v>
      </c>
      <c r="AE215">
        <v>55.56</v>
      </c>
      <c r="AF215">
        <v>14</v>
      </c>
      <c r="AG215">
        <v>9</v>
      </c>
      <c r="AH215">
        <v>4</v>
      </c>
      <c r="AI215">
        <v>5</v>
      </c>
    </row>
    <row r="216" spans="1:35" x14ac:dyDescent="0.2">
      <c r="A216" s="102">
        <v>349</v>
      </c>
      <c r="B216">
        <v>6269</v>
      </c>
      <c r="C216" s="106" t="s">
        <v>2174</v>
      </c>
      <c r="D216" s="106" t="s">
        <v>1692</v>
      </c>
      <c r="E216">
        <v>2054</v>
      </c>
      <c r="F216">
        <v>2070</v>
      </c>
      <c r="G216">
        <v>500</v>
      </c>
      <c r="H216" s="106" t="s">
        <v>1682</v>
      </c>
      <c r="I216">
        <v>6302</v>
      </c>
      <c r="J216" s="106" t="s">
        <v>1959</v>
      </c>
      <c r="K216" s="106" t="s">
        <v>1692</v>
      </c>
      <c r="L216">
        <v>2754</v>
      </c>
      <c r="M216">
        <v>2726</v>
      </c>
      <c r="N216">
        <v>400</v>
      </c>
      <c r="O216" s="106" t="s">
        <v>1679</v>
      </c>
      <c r="P216">
        <v>0.75160911502644701</v>
      </c>
      <c r="Q216">
        <v>0.90531981777335802</v>
      </c>
      <c r="R216" s="15">
        <v>0.32036476133630698</v>
      </c>
      <c r="S216">
        <v>4.4098944921073698E-3</v>
      </c>
      <c r="T216">
        <v>-1.60864699633066</v>
      </c>
      <c r="U216">
        <v>1.60864699633066</v>
      </c>
      <c r="V216">
        <v>2.16999322568625</v>
      </c>
      <c r="W216">
        <v>-8.6999999999999993</v>
      </c>
      <c r="X216">
        <v>5.08</v>
      </c>
      <c r="Y216">
        <v>286490</v>
      </c>
      <c r="Z216">
        <v>17906</v>
      </c>
      <c r="AA216">
        <v>0.8</v>
      </c>
      <c r="AB216">
        <v>16</v>
      </c>
      <c r="AC216">
        <v>8</v>
      </c>
      <c r="AD216">
        <v>8</v>
      </c>
      <c r="AE216">
        <v>50</v>
      </c>
      <c r="AF216">
        <v>10</v>
      </c>
      <c r="AG216">
        <v>8</v>
      </c>
      <c r="AH216">
        <v>4</v>
      </c>
      <c r="AI216">
        <v>4</v>
      </c>
    </row>
    <row r="217" spans="1:35" x14ac:dyDescent="0.2">
      <c r="A217" s="102">
        <v>242</v>
      </c>
      <c r="B217">
        <v>2127</v>
      </c>
      <c r="C217" s="106" t="s">
        <v>1882</v>
      </c>
      <c r="D217" s="106" t="s">
        <v>1694</v>
      </c>
      <c r="E217">
        <v>3945</v>
      </c>
      <c r="F217">
        <v>3930</v>
      </c>
      <c r="G217">
        <v>200</v>
      </c>
      <c r="H217" s="106" t="s">
        <v>1679</v>
      </c>
      <c r="I217">
        <v>3003</v>
      </c>
      <c r="J217" s="106" t="s">
        <v>585</v>
      </c>
      <c r="K217" s="106" t="s">
        <v>1701</v>
      </c>
      <c r="L217">
        <v>1355</v>
      </c>
      <c r="M217">
        <v>1357</v>
      </c>
      <c r="N217">
        <v>600</v>
      </c>
      <c r="O217" s="106" t="s">
        <v>1682</v>
      </c>
      <c r="P217">
        <v>0.51033143101242495</v>
      </c>
      <c r="Q217">
        <v>0.91640226127517599</v>
      </c>
      <c r="R217">
        <v>0.12044753792075701</v>
      </c>
      <c r="S217" s="15">
        <v>6.1723173433156997E-3</v>
      </c>
      <c r="T217">
        <v>0.22141915909134999</v>
      </c>
      <c r="U217">
        <v>0.22141915909134999</v>
      </c>
      <c r="V217">
        <v>0.37526546660862198</v>
      </c>
      <c r="W217">
        <v>0.99</v>
      </c>
      <c r="X217">
        <v>3.59</v>
      </c>
      <c r="Y217">
        <v>286217</v>
      </c>
      <c r="Z217">
        <v>11008</v>
      </c>
      <c r="AA217">
        <v>0.66</v>
      </c>
      <c r="AB217">
        <v>26</v>
      </c>
      <c r="AC217">
        <v>16</v>
      </c>
      <c r="AD217">
        <v>10</v>
      </c>
      <c r="AE217">
        <v>61.54</v>
      </c>
      <c r="AF217">
        <v>9</v>
      </c>
      <c r="AG217">
        <v>13</v>
      </c>
      <c r="AH217">
        <v>9</v>
      </c>
      <c r="AI217">
        <v>4</v>
      </c>
    </row>
    <row r="218" spans="1:35" x14ac:dyDescent="0.2">
      <c r="A218" s="102">
        <v>1066</v>
      </c>
      <c r="B218">
        <v>2427</v>
      </c>
      <c r="C218" s="106" t="s">
        <v>1966</v>
      </c>
      <c r="D218" s="106" t="s">
        <v>1694</v>
      </c>
      <c r="E218">
        <v>985</v>
      </c>
      <c r="F218">
        <v>967</v>
      </c>
      <c r="G218">
        <v>1000</v>
      </c>
      <c r="H218" s="106" t="s">
        <v>1682</v>
      </c>
      <c r="I218">
        <v>4927</v>
      </c>
      <c r="J218" s="106" t="s">
        <v>1983</v>
      </c>
      <c r="K218" s="106" t="s">
        <v>1704</v>
      </c>
      <c r="L218">
        <v>2394</v>
      </c>
      <c r="M218">
        <v>2369</v>
      </c>
      <c r="N218">
        <v>400</v>
      </c>
      <c r="O218" s="106" t="s">
        <v>1679</v>
      </c>
      <c r="P218">
        <v>0.90720022652384003</v>
      </c>
      <c r="Q218">
        <v>0.82052313771232099</v>
      </c>
      <c r="R218">
        <v>0.124272937768565</v>
      </c>
      <c r="S218" s="15">
        <v>9.9585531505205993E-2</v>
      </c>
      <c r="T218">
        <v>-1.9665784649542399</v>
      </c>
      <c r="U218">
        <v>1.9665784649542399</v>
      </c>
      <c r="V218">
        <v>2.0057544738673099</v>
      </c>
      <c r="W218">
        <v>-8.4600000000000009</v>
      </c>
      <c r="X218">
        <v>2.0499999999999998</v>
      </c>
      <c r="Y218">
        <v>286084</v>
      </c>
      <c r="Z218">
        <v>12438</v>
      </c>
      <c r="AA218">
        <v>0.74</v>
      </c>
      <c r="AB218">
        <v>23</v>
      </c>
      <c r="AC218">
        <v>13</v>
      </c>
      <c r="AD218">
        <v>10</v>
      </c>
      <c r="AE218">
        <v>56.52</v>
      </c>
      <c r="AF218">
        <v>8</v>
      </c>
      <c r="AG218">
        <v>14</v>
      </c>
      <c r="AH218">
        <v>6</v>
      </c>
      <c r="AI218">
        <v>3</v>
      </c>
    </row>
    <row r="219" spans="1:35" x14ac:dyDescent="0.2">
      <c r="A219" s="102">
        <v>1102</v>
      </c>
      <c r="B219">
        <v>4917</v>
      </c>
      <c r="C219" s="106" t="s">
        <v>2050</v>
      </c>
      <c r="D219" s="106" t="s">
        <v>1704</v>
      </c>
      <c r="E219">
        <v>2628</v>
      </c>
      <c r="F219">
        <v>2633</v>
      </c>
      <c r="G219">
        <v>400</v>
      </c>
      <c r="H219" s="106" t="s">
        <v>1682</v>
      </c>
      <c r="I219">
        <v>9810</v>
      </c>
      <c r="J219" s="106" t="s">
        <v>1646</v>
      </c>
      <c r="K219" s="106" t="s">
        <v>1686</v>
      </c>
      <c r="L219">
        <v>4675</v>
      </c>
      <c r="M219">
        <v>4665</v>
      </c>
      <c r="N219">
        <v>200</v>
      </c>
      <c r="O219" s="106" t="s">
        <v>1679</v>
      </c>
      <c r="P219">
        <v>0.79688375160119296</v>
      </c>
      <c r="Q219">
        <v>0.81445729911349396</v>
      </c>
      <c r="R219">
        <v>0.35180697493478602</v>
      </c>
      <c r="S219">
        <v>5.0497101548013902E-3</v>
      </c>
      <c r="T219">
        <v>-0.64632418243988798</v>
      </c>
      <c r="U219">
        <v>0.64632418243988798</v>
      </c>
      <c r="V219">
        <v>0.73299372740949398</v>
      </c>
      <c r="W219">
        <v>-3.25</v>
      </c>
      <c r="X219">
        <v>12.88</v>
      </c>
      <c r="Y219">
        <v>285981</v>
      </c>
      <c r="Z219">
        <v>28598</v>
      </c>
      <c r="AA219">
        <v>1.56</v>
      </c>
      <c r="AB219">
        <v>10</v>
      </c>
      <c r="AC219">
        <v>8</v>
      </c>
      <c r="AD219">
        <v>2</v>
      </c>
      <c r="AE219">
        <v>80</v>
      </c>
      <c r="AF219">
        <v>13</v>
      </c>
      <c r="AG219">
        <v>5</v>
      </c>
      <c r="AH219">
        <v>0</v>
      </c>
      <c r="AI219">
        <v>5</v>
      </c>
    </row>
    <row r="220" spans="1:35" x14ac:dyDescent="0.2">
      <c r="A220" s="102">
        <v>124</v>
      </c>
      <c r="B220">
        <v>4536</v>
      </c>
      <c r="C220" s="106" t="s">
        <v>1987</v>
      </c>
      <c r="D220" s="106" t="s">
        <v>1702</v>
      </c>
      <c r="E220">
        <v>2064</v>
      </c>
      <c r="F220">
        <v>2034</v>
      </c>
      <c r="G220">
        <v>300</v>
      </c>
      <c r="H220" s="106" t="s">
        <v>1682</v>
      </c>
      <c r="I220">
        <v>6857</v>
      </c>
      <c r="J220" s="106" t="s">
        <v>1892</v>
      </c>
      <c r="K220" s="106" t="s">
        <v>1684</v>
      </c>
      <c r="L220">
        <v>5780</v>
      </c>
      <c r="M220">
        <v>5890</v>
      </c>
      <c r="N220">
        <v>100</v>
      </c>
      <c r="O220" s="106" t="s">
        <v>1679</v>
      </c>
      <c r="P220">
        <v>0.58743932415639399</v>
      </c>
      <c r="Q220">
        <v>0.932741698168016</v>
      </c>
      <c r="R220">
        <v>0.204989665794264</v>
      </c>
      <c r="S220" s="15">
        <v>3.5165389833470298E-2</v>
      </c>
      <c r="T220">
        <v>-0.70008818794472005</v>
      </c>
      <c r="U220">
        <v>0.70008818794472005</v>
      </c>
      <c r="V220">
        <v>2.82109401528178E-2</v>
      </c>
      <c r="W220">
        <v>-3.91</v>
      </c>
      <c r="X220">
        <v>3.6</v>
      </c>
      <c r="Y220">
        <v>285932</v>
      </c>
      <c r="Z220">
        <v>16820</v>
      </c>
      <c r="AA220">
        <v>0.86</v>
      </c>
      <c r="AB220">
        <v>17</v>
      </c>
      <c r="AC220">
        <v>11</v>
      </c>
      <c r="AD220">
        <v>6</v>
      </c>
      <c r="AE220">
        <v>64.709999999999994</v>
      </c>
      <c r="AF220">
        <v>9</v>
      </c>
      <c r="AG220">
        <v>11</v>
      </c>
      <c r="AH220">
        <v>6</v>
      </c>
      <c r="AI220">
        <v>0</v>
      </c>
    </row>
    <row r="221" spans="1:35" x14ac:dyDescent="0.2">
      <c r="A221" s="102">
        <v>826</v>
      </c>
      <c r="B221">
        <v>6481</v>
      </c>
      <c r="C221" s="106" t="s">
        <v>2173</v>
      </c>
      <c r="D221" s="106" t="s">
        <v>1692</v>
      </c>
      <c r="E221">
        <v>2903</v>
      </c>
      <c r="F221">
        <v>2871</v>
      </c>
      <c r="G221">
        <v>300</v>
      </c>
      <c r="H221" s="106" t="s">
        <v>1679</v>
      </c>
      <c r="I221">
        <v>6902</v>
      </c>
      <c r="J221" s="106" t="s">
        <v>823</v>
      </c>
      <c r="K221" s="106" t="s">
        <v>1697</v>
      </c>
      <c r="L221">
        <v>4462</v>
      </c>
      <c r="M221">
        <v>4481</v>
      </c>
      <c r="N221">
        <v>200</v>
      </c>
      <c r="O221" s="106" t="s">
        <v>1682</v>
      </c>
      <c r="P221">
        <v>0.62870902367094195</v>
      </c>
      <c r="Q221">
        <v>0.85322938310469798</v>
      </c>
      <c r="R221" s="106">
        <v>4.9329041698189802E-2</v>
      </c>
      <c r="S221">
        <v>2.29312508258184E-2</v>
      </c>
      <c r="T221">
        <v>1.1223337098595201</v>
      </c>
      <c r="U221">
        <v>1.1223337098595201</v>
      </c>
      <c r="V221">
        <v>0.969524461784808</v>
      </c>
      <c r="W221">
        <v>3.44</v>
      </c>
      <c r="X221">
        <v>3.89</v>
      </c>
      <c r="Y221">
        <v>285283</v>
      </c>
      <c r="Z221">
        <v>19019</v>
      </c>
      <c r="AA221">
        <v>0.98</v>
      </c>
      <c r="AB221">
        <v>15</v>
      </c>
      <c r="AC221">
        <v>10</v>
      </c>
      <c r="AD221">
        <v>5</v>
      </c>
      <c r="AE221">
        <v>66.67</v>
      </c>
      <c r="AF221">
        <v>13</v>
      </c>
      <c r="AG221">
        <v>7</v>
      </c>
      <c r="AH221">
        <v>1</v>
      </c>
      <c r="AI221">
        <v>7</v>
      </c>
    </row>
    <row r="222" spans="1:35" x14ac:dyDescent="0.2">
      <c r="A222" s="102">
        <v>1094</v>
      </c>
      <c r="B222">
        <v>4208</v>
      </c>
      <c r="C222" s="106" t="s">
        <v>1893</v>
      </c>
      <c r="D222" s="106" t="s">
        <v>1704</v>
      </c>
      <c r="E222">
        <v>2206</v>
      </c>
      <c r="F222">
        <v>2218</v>
      </c>
      <c r="G222">
        <v>400</v>
      </c>
      <c r="H222" s="106" t="s">
        <v>1679</v>
      </c>
      <c r="I222">
        <v>7453</v>
      </c>
      <c r="J222" s="106" t="s">
        <v>53</v>
      </c>
      <c r="K222" s="106" t="s">
        <v>1705</v>
      </c>
      <c r="L222">
        <v>1842</v>
      </c>
      <c r="M222">
        <v>1828</v>
      </c>
      <c r="N222">
        <v>500</v>
      </c>
      <c r="O222" s="106" t="s">
        <v>1682</v>
      </c>
      <c r="P222">
        <v>0.77645757958989003</v>
      </c>
      <c r="Q222">
        <v>0.81572696698607405</v>
      </c>
      <c r="R222" s="106">
        <v>6.6392788375692596E-2</v>
      </c>
      <c r="S222" s="106">
        <v>2.1722588971034799E-2</v>
      </c>
      <c r="T222">
        <v>1.8168516151430401</v>
      </c>
      <c r="U222">
        <v>1.8168516151430401</v>
      </c>
      <c r="V222">
        <v>1.6882019733006399</v>
      </c>
      <c r="W222">
        <v>16.190000000000001</v>
      </c>
      <c r="X222">
        <v>3.02</v>
      </c>
      <c r="Y222">
        <v>284005</v>
      </c>
      <c r="Z222">
        <v>21847</v>
      </c>
      <c r="AA222">
        <v>1.1599999999999999</v>
      </c>
      <c r="AB222">
        <v>13</v>
      </c>
      <c r="AC222">
        <v>8</v>
      </c>
      <c r="AD222">
        <v>5</v>
      </c>
      <c r="AE222">
        <v>61.54</v>
      </c>
      <c r="AF222">
        <v>11</v>
      </c>
      <c r="AG222">
        <v>8</v>
      </c>
      <c r="AH222">
        <v>3</v>
      </c>
      <c r="AI222">
        <v>2</v>
      </c>
    </row>
    <row r="223" spans="1:35" x14ac:dyDescent="0.2">
      <c r="A223" s="102">
        <v>753</v>
      </c>
      <c r="B223">
        <v>1824</v>
      </c>
      <c r="C223" s="106" t="s">
        <v>224</v>
      </c>
      <c r="D223" s="106" t="s">
        <v>1689</v>
      </c>
      <c r="E223">
        <v>1103</v>
      </c>
      <c r="F223">
        <v>1108</v>
      </c>
      <c r="G223">
        <v>900</v>
      </c>
      <c r="H223" s="106" t="s">
        <v>1679</v>
      </c>
      <c r="I223">
        <v>8697</v>
      </c>
      <c r="J223" s="106" t="s">
        <v>963</v>
      </c>
      <c r="K223" s="106" t="s">
        <v>1685</v>
      </c>
      <c r="L223">
        <v>2008</v>
      </c>
      <c r="M223">
        <v>2010</v>
      </c>
      <c r="N223">
        <v>500</v>
      </c>
      <c r="O223" s="106" t="s">
        <v>1682</v>
      </c>
      <c r="P223">
        <v>0.73994059258651201</v>
      </c>
      <c r="Q223">
        <v>0.86252967082038001</v>
      </c>
      <c r="R223" s="15">
        <v>4.7159854192163598E-4</v>
      </c>
      <c r="S223">
        <v>1.24626428754511E-2</v>
      </c>
      <c r="T223">
        <v>0.26733770452712002</v>
      </c>
      <c r="U223">
        <v>0.26733770452712002</v>
      </c>
      <c r="V223">
        <v>0.135281610628148</v>
      </c>
      <c r="W223">
        <v>0.93</v>
      </c>
      <c r="X223">
        <v>0.78</v>
      </c>
      <c r="Y223">
        <v>283927</v>
      </c>
      <c r="Z223">
        <v>15774</v>
      </c>
      <c r="AA223">
        <v>0.77</v>
      </c>
      <c r="AB223">
        <v>18</v>
      </c>
      <c r="AC223">
        <v>13</v>
      </c>
      <c r="AD223">
        <v>5</v>
      </c>
      <c r="AE223">
        <v>72.22</v>
      </c>
      <c r="AF223">
        <v>12</v>
      </c>
      <c r="AG223">
        <v>9</v>
      </c>
      <c r="AH223">
        <v>3</v>
      </c>
      <c r="AI223">
        <v>6</v>
      </c>
    </row>
    <row r="224" spans="1:35" x14ac:dyDescent="0.2">
      <c r="A224" s="102">
        <v>644</v>
      </c>
      <c r="B224">
        <v>4536</v>
      </c>
      <c r="C224" s="106" t="s">
        <v>1987</v>
      </c>
      <c r="D224" s="106" t="s">
        <v>1702</v>
      </c>
      <c r="E224">
        <v>2064</v>
      </c>
      <c r="F224">
        <v>2034</v>
      </c>
      <c r="G224">
        <v>400</v>
      </c>
      <c r="H224" s="106" t="s">
        <v>1679</v>
      </c>
      <c r="I224">
        <v>6750</v>
      </c>
      <c r="J224" s="106" t="s">
        <v>1740</v>
      </c>
      <c r="K224" s="106" t="s">
        <v>1684</v>
      </c>
      <c r="L224">
        <v>4100</v>
      </c>
      <c r="M224">
        <v>4065</v>
      </c>
      <c r="N224">
        <v>200</v>
      </c>
      <c r="O224" s="106" t="s">
        <v>1682</v>
      </c>
      <c r="P224">
        <v>0.66410330723855404</v>
      </c>
      <c r="Q224">
        <v>0.87584463315947902</v>
      </c>
      <c r="R224">
        <v>8.0378227020674098E-2</v>
      </c>
      <c r="S224">
        <v>5.4780802946718998E-2</v>
      </c>
      <c r="T224">
        <v>1.10684157935387</v>
      </c>
      <c r="U224">
        <v>1.10684157935387</v>
      </c>
      <c r="V224">
        <v>1.3698110574068301</v>
      </c>
      <c r="W224">
        <v>4.25</v>
      </c>
      <c r="X224">
        <v>7.0000000000000007E-2</v>
      </c>
      <c r="Y224">
        <v>283761</v>
      </c>
      <c r="Z224">
        <v>17735</v>
      </c>
      <c r="AA224">
        <v>0.94</v>
      </c>
      <c r="AB224">
        <v>16</v>
      </c>
      <c r="AC224">
        <v>10</v>
      </c>
      <c r="AD224">
        <v>6</v>
      </c>
      <c r="AE224">
        <v>62.5</v>
      </c>
      <c r="AF224">
        <v>11</v>
      </c>
      <c r="AG224">
        <v>9</v>
      </c>
      <c r="AH224">
        <v>3</v>
      </c>
      <c r="AI224">
        <v>4</v>
      </c>
    </row>
    <row r="225" spans="1:35" x14ac:dyDescent="0.2">
      <c r="A225" s="102">
        <v>650</v>
      </c>
      <c r="B225">
        <v>5991</v>
      </c>
      <c r="C225" s="106" t="s">
        <v>1163</v>
      </c>
      <c r="D225" s="106" t="s">
        <v>1899</v>
      </c>
      <c r="E225">
        <v>916</v>
      </c>
      <c r="F225">
        <v>925</v>
      </c>
      <c r="G225">
        <v>800</v>
      </c>
      <c r="H225" s="106" t="s">
        <v>1682</v>
      </c>
      <c r="I225">
        <v>9787</v>
      </c>
      <c r="J225" s="106" t="s">
        <v>2180</v>
      </c>
      <c r="K225" s="106" t="s">
        <v>1694</v>
      </c>
      <c r="L225">
        <v>3790</v>
      </c>
      <c r="M225">
        <v>3745</v>
      </c>
      <c r="N225">
        <v>200</v>
      </c>
      <c r="O225" s="106" t="s">
        <v>1679</v>
      </c>
      <c r="P225">
        <v>0.63171352764007904</v>
      </c>
      <c r="Q225">
        <v>0.87474441850029305</v>
      </c>
      <c r="R225" s="15">
        <v>0.48182080096181201</v>
      </c>
      <c r="S225" s="106">
        <v>1.91002330994096E-2</v>
      </c>
      <c r="T225">
        <v>-0.31047938034996497</v>
      </c>
      <c r="U225">
        <v>0.31047938034996497</v>
      </c>
      <c r="V225">
        <v>0.16796086924579401</v>
      </c>
      <c r="W225">
        <v>-1.06</v>
      </c>
      <c r="X225">
        <v>1.2</v>
      </c>
      <c r="Y225">
        <v>282803</v>
      </c>
      <c r="Z225">
        <v>15711</v>
      </c>
      <c r="AA225">
        <v>0.96</v>
      </c>
      <c r="AB225">
        <v>18</v>
      </c>
      <c r="AC225">
        <v>10</v>
      </c>
      <c r="AD225">
        <v>8</v>
      </c>
      <c r="AE225">
        <v>55.56</v>
      </c>
      <c r="AF225">
        <v>10</v>
      </c>
      <c r="AG225">
        <v>9</v>
      </c>
      <c r="AH225">
        <v>3</v>
      </c>
      <c r="AI225">
        <v>6</v>
      </c>
    </row>
    <row r="226" spans="1:35" x14ac:dyDescent="0.2">
      <c r="A226" s="102">
        <v>687</v>
      </c>
      <c r="B226">
        <v>1605</v>
      </c>
      <c r="C226" s="106" t="s">
        <v>1930</v>
      </c>
      <c r="D226" s="106" t="s">
        <v>1912</v>
      </c>
      <c r="E226">
        <v>1039.5</v>
      </c>
      <c r="F226">
        <v>1050.5</v>
      </c>
      <c r="G226">
        <v>1000</v>
      </c>
      <c r="H226" s="106" t="s">
        <v>1679</v>
      </c>
      <c r="I226">
        <v>9412</v>
      </c>
      <c r="J226" s="106" t="s">
        <v>589</v>
      </c>
      <c r="K226" s="106" t="s">
        <v>1681</v>
      </c>
      <c r="L226">
        <v>465</v>
      </c>
      <c r="M226">
        <v>459</v>
      </c>
      <c r="N226">
        <v>2300</v>
      </c>
      <c r="O226" s="106" t="s">
        <v>1682</v>
      </c>
      <c r="P226">
        <v>0.69897896101432799</v>
      </c>
      <c r="Q226">
        <v>0.87091432868902996</v>
      </c>
      <c r="R226">
        <v>0.27447127432823898</v>
      </c>
      <c r="S226">
        <v>5.7673304284772799E-3</v>
      </c>
      <c r="T226">
        <v>2.7566123096537001E-3</v>
      </c>
      <c r="U226">
        <v>2.7566123096537001E-3</v>
      </c>
      <c r="V226">
        <v>0.67109936258442204</v>
      </c>
      <c r="W226">
        <v>0.01</v>
      </c>
      <c r="X226">
        <v>0.5</v>
      </c>
      <c r="Y226">
        <v>282691</v>
      </c>
      <c r="Z226">
        <v>15705</v>
      </c>
      <c r="AA226">
        <v>0.72</v>
      </c>
      <c r="AB226">
        <v>18</v>
      </c>
      <c r="AC226">
        <v>10</v>
      </c>
      <c r="AD226">
        <v>8</v>
      </c>
      <c r="AE226">
        <v>55.56</v>
      </c>
      <c r="AF226">
        <v>12</v>
      </c>
      <c r="AG226">
        <v>9</v>
      </c>
      <c r="AH226">
        <v>4</v>
      </c>
      <c r="AI226">
        <v>5</v>
      </c>
    </row>
    <row r="227" spans="1:35" x14ac:dyDescent="0.2">
      <c r="A227" s="102">
        <v>1153</v>
      </c>
      <c r="B227">
        <v>6235</v>
      </c>
      <c r="C227" s="106" t="s">
        <v>2430</v>
      </c>
      <c r="D227" s="106" t="s">
        <v>1692</v>
      </c>
      <c r="E227">
        <v>3250</v>
      </c>
      <c r="F227">
        <v>3390</v>
      </c>
      <c r="G227">
        <v>300</v>
      </c>
      <c r="H227" s="106" t="s">
        <v>1679</v>
      </c>
      <c r="I227">
        <v>6641</v>
      </c>
      <c r="J227" s="106" t="s">
        <v>810</v>
      </c>
      <c r="K227" s="106" t="s">
        <v>1684</v>
      </c>
      <c r="L227">
        <v>1186</v>
      </c>
      <c r="M227">
        <v>1180</v>
      </c>
      <c r="N227">
        <v>900</v>
      </c>
      <c r="O227" s="106" t="s">
        <v>1682</v>
      </c>
      <c r="P227">
        <v>0.55014670148556</v>
      </c>
      <c r="Q227">
        <v>0.80429954962197203</v>
      </c>
      <c r="R227" s="106">
        <v>2.29986906633249E-4</v>
      </c>
      <c r="S227">
        <v>1.70521572560004E-2</v>
      </c>
      <c r="T227">
        <v>2.8109814642284601</v>
      </c>
      <c r="U227">
        <v>2.8109814642284601</v>
      </c>
      <c r="V227">
        <v>0.71807646277333703</v>
      </c>
      <c r="W227">
        <v>15.91</v>
      </c>
      <c r="X227">
        <v>4.42</v>
      </c>
      <c r="Y227">
        <v>282646</v>
      </c>
      <c r="Z227">
        <v>23554</v>
      </c>
      <c r="AA227">
        <v>1.19</v>
      </c>
      <c r="AB227">
        <v>12</v>
      </c>
      <c r="AC227">
        <v>7</v>
      </c>
      <c r="AD227">
        <v>5</v>
      </c>
      <c r="AE227">
        <v>58.33</v>
      </c>
      <c r="AF227">
        <v>8</v>
      </c>
      <c r="AG227">
        <v>6</v>
      </c>
      <c r="AH227">
        <v>4</v>
      </c>
      <c r="AI227">
        <v>2</v>
      </c>
    </row>
    <row r="228" spans="1:35" x14ac:dyDescent="0.2">
      <c r="A228" s="102">
        <v>479</v>
      </c>
      <c r="B228">
        <v>3635</v>
      </c>
      <c r="C228" s="106" t="s">
        <v>46</v>
      </c>
      <c r="D228" s="106" t="s">
        <v>1681</v>
      </c>
      <c r="E228">
        <v>3170</v>
      </c>
      <c r="F228">
        <v>3190</v>
      </c>
      <c r="G228">
        <v>200</v>
      </c>
      <c r="H228" s="106" t="s">
        <v>1679</v>
      </c>
      <c r="I228">
        <v>8766</v>
      </c>
      <c r="J228" s="106" t="s">
        <v>1873</v>
      </c>
      <c r="K228" s="106" t="s">
        <v>1881</v>
      </c>
      <c r="L228">
        <v>6114</v>
      </c>
      <c r="M228">
        <v>6140</v>
      </c>
      <c r="N228">
        <v>100</v>
      </c>
      <c r="O228" s="106" t="s">
        <v>1682</v>
      </c>
      <c r="P228">
        <v>0.60631964060233301</v>
      </c>
      <c r="Q228">
        <v>0.89193379101733805</v>
      </c>
      <c r="R228" s="106">
        <v>0.35816729626608601</v>
      </c>
      <c r="S228">
        <v>7.1328123896065099E-3</v>
      </c>
      <c r="T228">
        <v>2.3507678142024999</v>
      </c>
      <c r="U228">
        <v>2.3507678142024999</v>
      </c>
      <c r="V228">
        <v>2.3672525258179</v>
      </c>
      <c r="W228">
        <v>12.23</v>
      </c>
      <c r="X228">
        <v>3.91</v>
      </c>
      <c r="Y228">
        <v>282635</v>
      </c>
      <c r="Z228">
        <v>14876</v>
      </c>
      <c r="AA228">
        <v>0.62</v>
      </c>
      <c r="AB228">
        <v>19</v>
      </c>
      <c r="AC228">
        <v>11</v>
      </c>
      <c r="AD228">
        <v>8</v>
      </c>
      <c r="AE228">
        <v>57.89</v>
      </c>
      <c r="AF228">
        <v>13</v>
      </c>
      <c r="AG228">
        <v>9</v>
      </c>
      <c r="AH228">
        <v>2</v>
      </c>
      <c r="AI228">
        <v>8</v>
      </c>
    </row>
    <row r="229" spans="1:35" x14ac:dyDescent="0.2">
      <c r="A229" s="102">
        <v>664</v>
      </c>
      <c r="B229">
        <v>7211</v>
      </c>
      <c r="C229" s="106" t="s">
        <v>28</v>
      </c>
      <c r="D229" s="106" t="s">
        <v>1697</v>
      </c>
      <c r="E229">
        <v>415</v>
      </c>
      <c r="F229">
        <v>413</v>
      </c>
      <c r="G229">
        <v>2600</v>
      </c>
      <c r="H229" s="106" t="s">
        <v>1679</v>
      </c>
      <c r="I229">
        <v>7321</v>
      </c>
      <c r="J229" s="106" t="s">
        <v>1904</v>
      </c>
      <c r="K229" s="106" t="s">
        <v>1737</v>
      </c>
      <c r="L229">
        <v>595</v>
      </c>
      <c r="M229">
        <v>601</v>
      </c>
      <c r="N229">
        <v>1800</v>
      </c>
      <c r="O229" s="106" t="s">
        <v>1682</v>
      </c>
      <c r="P229">
        <v>0.936470494401482</v>
      </c>
      <c r="Q229">
        <v>0.87356629430563504</v>
      </c>
      <c r="R229" s="15">
        <v>0.41938196961836699</v>
      </c>
      <c r="S229" s="15">
        <v>3.0075237168179201E-2</v>
      </c>
      <c r="T229">
        <v>0.70189588434427097</v>
      </c>
      <c r="U229">
        <v>0.70189588434427097</v>
      </c>
      <c r="V229">
        <v>1.4493563022518099</v>
      </c>
      <c r="W229">
        <v>1.78</v>
      </c>
      <c r="X229">
        <v>0.74</v>
      </c>
      <c r="Y229">
        <v>280802</v>
      </c>
      <c r="Z229">
        <v>28080</v>
      </c>
      <c r="AA229">
        <v>1.33</v>
      </c>
      <c r="AB229">
        <v>10</v>
      </c>
      <c r="AC229">
        <v>7</v>
      </c>
      <c r="AD229">
        <v>3</v>
      </c>
      <c r="AE229">
        <v>70</v>
      </c>
      <c r="AF229">
        <v>10</v>
      </c>
      <c r="AG229">
        <v>5</v>
      </c>
      <c r="AH229">
        <v>2</v>
      </c>
      <c r="AI229">
        <v>3</v>
      </c>
    </row>
    <row r="230" spans="1:35" x14ac:dyDescent="0.2">
      <c r="A230" s="102">
        <v>760</v>
      </c>
      <c r="B230">
        <v>2175</v>
      </c>
      <c r="C230" s="106" t="s">
        <v>1926</v>
      </c>
      <c r="D230" s="106" t="s">
        <v>1694</v>
      </c>
      <c r="E230">
        <v>2420</v>
      </c>
      <c r="F230">
        <v>2456</v>
      </c>
      <c r="G230">
        <v>400</v>
      </c>
      <c r="H230" s="106" t="s">
        <v>1682</v>
      </c>
      <c r="I230">
        <v>3197</v>
      </c>
      <c r="J230" s="106" t="s">
        <v>667</v>
      </c>
      <c r="K230" s="106" t="s">
        <v>1705</v>
      </c>
      <c r="L230">
        <v>1998</v>
      </c>
      <c r="M230">
        <v>1962</v>
      </c>
      <c r="N230">
        <v>500</v>
      </c>
      <c r="O230" s="106" t="s">
        <v>1679</v>
      </c>
      <c r="P230">
        <v>0.83415151163724699</v>
      </c>
      <c r="Q230">
        <v>0.86193060112813003</v>
      </c>
      <c r="R230">
        <v>0.201892945030513</v>
      </c>
      <c r="S230">
        <v>7.2753666196612901E-2</v>
      </c>
      <c r="T230">
        <v>-1.3947547090203101</v>
      </c>
      <c r="U230">
        <v>1.3947547090203101</v>
      </c>
      <c r="V230">
        <v>2.3057247895320798</v>
      </c>
      <c r="W230">
        <v>-8.59</v>
      </c>
      <c r="X230">
        <v>0.14000000000000001</v>
      </c>
      <c r="Y230">
        <v>280418</v>
      </c>
      <c r="Z230">
        <v>15579</v>
      </c>
      <c r="AA230">
        <v>0.8</v>
      </c>
      <c r="AB230">
        <v>18</v>
      </c>
      <c r="AC230">
        <v>12</v>
      </c>
      <c r="AD230">
        <v>6</v>
      </c>
      <c r="AE230">
        <v>66.67</v>
      </c>
      <c r="AF230">
        <v>9</v>
      </c>
      <c r="AG230">
        <v>11</v>
      </c>
      <c r="AH230">
        <v>5</v>
      </c>
      <c r="AI230">
        <v>2</v>
      </c>
    </row>
    <row r="231" spans="1:35" x14ac:dyDescent="0.2">
      <c r="A231" s="102">
        <v>190</v>
      </c>
      <c r="B231">
        <v>6995</v>
      </c>
      <c r="C231" s="106" t="s">
        <v>50</v>
      </c>
      <c r="D231" s="106" t="s">
        <v>1697</v>
      </c>
      <c r="E231">
        <v>1855</v>
      </c>
      <c r="F231">
        <v>1855</v>
      </c>
      <c r="G231">
        <v>500</v>
      </c>
      <c r="H231" s="106" t="s">
        <v>1682</v>
      </c>
      <c r="I231">
        <v>8306</v>
      </c>
      <c r="J231" s="106" t="s">
        <v>1896</v>
      </c>
      <c r="K231" s="106" t="s">
        <v>1737</v>
      </c>
      <c r="L231">
        <v>569.70000000000005</v>
      </c>
      <c r="M231">
        <v>572.29999999999995</v>
      </c>
      <c r="N231">
        <v>1600</v>
      </c>
      <c r="O231" s="106" t="s">
        <v>1679</v>
      </c>
      <c r="P231">
        <v>0.80158682684174298</v>
      </c>
      <c r="Q231">
        <v>0.92402969241892996</v>
      </c>
      <c r="R231">
        <v>0.27537138352010698</v>
      </c>
      <c r="S231" s="15">
        <v>2.1887829195281299E-2</v>
      </c>
      <c r="T231">
        <v>-2.3358456952614</v>
      </c>
      <c r="U231">
        <v>2.3358456952614</v>
      </c>
      <c r="V231">
        <v>2.3336257842946999</v>
      </c>
      <c r="W231">
        <v>-10.54</v>
      </c>
      <c r="X231">
        <v>1.27</v>
      </c>
      <c r="Y231">
        <v>280262</v>
      </c>
      <c r="Z231">
        <v>17516</v>
      </c>
      <c r="AA231">
        <v>0.86</v>
      </c>
      <c r="AB231">
        <v>16</v>
      </c>
      <c r="AC231">
        <v>12</v>
      </c>
      <c r="AD231">
        <v>4</v>
      </c>
      <c r="AE231">
        <v>75</v>
      </c>
      <c r="AF231">
        <v>14</v>
      </c>
      <c r="AG231">
        <v>6</v>
      </c>
      <c r="AH231">
        <v>0</v>
      </c>
      <c r="AI231">
        <v>10</v>
      </c>
    </row>
    <row r="232" spans="1:35" x14ac:dyDescent="0.2">
      <c r="A232" s="102">
        <v>939</v>
      </c>
      <c r="B232">
        <v>1951</v>
      </c>
      <c r="C232" s="106" t="s">
        <v>2183</v>
      </c>
      <c r="D232" s="106" t="s">
        <v>1689</v>
      </c>
      <c r="E232">
        <v>2669</v>
      </c>
      <c r="F232">
        <v>2670</v>
      </c>
      <c r="G232">
        <v>400</v>
      </c>
      <c r="H232" s="106" t="s">
        <v>1679</v>
      </c>
      <c r="I232">
        <v>6471</v>
      </c>
      <c r="J232" s="106" t="s">
        <v>1191</v>
      </c>
      <c r="K232" s="106" t="s">
        <v>1692</v>
      </c>
      <c r="L232">
        <v>911</v>
      </c>
      <c r="M232">
        <v>919</v>
      </c>
      <c r="N232">
        <v>1200</v>
      </c>
      <c r="O232" s="106" t="s">
        <v>1682</v>
      </c>
      <c r="P232">
        <v>0.723074801399894</v>
      </c>
      <c r="Q232">
        <v>0.83983645264705298</v>
      </c>
      <c r="R232">
        <v>9.5378807376083397E-2</v>
      </c>
      <c r="S232">
        <v>3.1795901565402698E-2</v>
      </c>
      <c r="T232">
        <v>1.3868990949744999</v>
      </c>
      <c r="U232">
        <v>1.3868990949744999</v>
      </c>
      <c r="V232">
        <v>1.5382263144325501</v>
      </c>
      <c r="W232">
        <v>5.86</v>
      </c>
      <c r="X232">
        <v>3.26</v>
      </c>
      <c r="Y232">
        <v>279735</v>
      </c>
      <c r="Z232">
        <v>13987</v>
      </c>
      <c r="AA232">
        <v>0.72</v>
      </c>
      <c r="AB232">
        <v>20</v>
      </c>
      <c r="AC232">
        <v>12</v>
      </c>
      <c r="AD232">
        <v>8</v>
      </c>
      <c r="AE232">
        <v>60</v>
      </c>
      <c r="AF232">
        <v>12</v>
      </c>
      <c r="AG232">
        <v>11</v>
      </c>
      <c r="AH232">
        <v>4</v>
      </c>
      <c r="AI232">
        <v>5</v>
      </c>
    </row>
    <row r="233" spans="1:35" x14ac:dyDescent="0.2">
      <c r="A233" s="102">
        <v>745</v>
      </c>
      <c r="B233">
        <v>8309</v>
      </c>
      <c r="C233" s="106" t="s">
        <v>928</v>
      </c>
      <c r="D233" s="106" t="s">
        <v>1737</v>
      </c>
      <c r="E233">
        <v>4008</v>
      </c>
      <c r="F233">
        <v>4023</v>
      </c>
      <c r="G233">
        <v>200</v>
      </c>
      <c r="H233" s="106" t="s">
        <v>1682</v>
      </c>
      <c r="I233">
        <v>9069</v>
      </c>
      <c r="J233" s="106" t="s">
        <v>1805</v>
      </c>
      <c r="K233" s="106" t="s">
        <v>1815</v>
      </c>
      <c r="L233">
        <v>886</v>
      </c>
      <c r="M233">
        <v>887</v>
      </c>
      <c r="N233">
        <v>900</v>
      </c>
      <c r="O233" s="106" t="s">
        <v>1679</v>
      </c>
      <c r="P233">
        <v>0.88593736452092897</v>
      </c>
      <c r="Q233">
        <v>0.86297505100821803</v>
      </c>
      <c r="R233" s="106">
        <v>5.9952250165698799E-3</v>
      </c>
      <c r="S233">
        <v>9.5305817441046908E-3</v>
      </c>
      <c r="T233">
        <v>-1.2105017685897399</v>
      </c>
      <c r="U233">
        <v>1.2105017685897399</v>
      </c>
      <c r="V233">
        <v>1.3371097622038099</v>
      </c>
      <c r="W233">
        <v>-1.35</v>
      </c>
      <c r="X233">
        <v>0.78</v>
      </c>
      <c r="Y233">
        <v>279637</v>
      </c>
      <c r="Z233">
        <v>17477</v>
      </c>
      <c r="AA233">
        <v>1.04</v>
      </c>
      <c r="AB233">
        <v>16</v>
      </c>
      <c r="AC233">
        <v>11</v>
      </c>
      <c r="AD233">
        <v>5</v>
      </c>
      <c r="AE233">
        <v>68.75</v>
      </c>
      <c r="AF233">
        <v>12</v>
      </c>
      <c r="AG233">
        <v>7</v>
      </c>
      <c r="AH233">
        <v>1</v>
      </c>
      <c r="AI233">
        <v>8</v>
      </c>
    </row>
    <row r="234" spans="1:35" x14ac:dyDescent="0.2">
      <c r="A234" s="102">
        <v>577</v>
      </c>
      <c r="B234">
        <v>3101</v>
      </c>
      <c r="C234" s="106" t="s">
        <v>1985</v>
      </c>
      <c r="D234" s="106" t="s">
        <v>1979</v>
      </c>
      <c r="E234">
        <v>1532</v>
      </c>
      <c r="F234">
        <v>1545</v>
      </c>
      <c r="G234">
        <v>600</v>
      </c>
      <c r="H234" s="106" t="s">
        <v>1679</v>
      </c>
      <c r="I234">
        <v>6923</v>
      </c>
      <c r="J234" s="106" t="s">
        <v>57</v>
      </c>
      <c r="K234" s="106" t="s">
        <v>1684</v>
      </c>
      <c r="L234">
        <v>2905</v>
      </c>
      <c r="M234">
        <v>2924</v>
      </c>
      <c r="N234">
        <v>300</v>
      </c>
      <c r="O234" s="106" t="s">
        <v>1682</v>
      </c>
      <c r="P234">
        <v>0.75972422019841002</v>
      </c>
      <c r="Q234">
        <v>0.88233624474412997</v>
      </c>
      <c r="R234" s="106">
        <v>0.37376091380312199</v>
      </c>
      <c r="S234" s="106">
        <v>7.5620975748406302E-2</v>
      </c>
      <c r="T234">
        <v>0.79658665684868402</v>
      </c>
      <c r="U234">
        <v>0.79658665684868402</v>
      </c>
      <c r="V234">
        <v>0.84810843731179897</v>
      </c>
      <c r="W234">
        <v>2.2400000000000002</v>
      </c>
      <c r="X234">
        <v>5.68</v>
      </c>
      <c r="Y234">
        <v>279186</v>
      </c>
      <c r="Z234">
        <v>15510</v>
      </c>
      <c r="AA234">
        <v>0.7</v>
      </c>
      <c r="AB234">
        <v>18</v>
      </c>
      <c r="AC234">
        <v>11</v>
      </c>
      <c r="AD234">
        <v>7</v>
      </c>
      <c r="AE234">
        <v>61.11</v>
      </c>
      <c r="AF234">
        <v>11</v>
      </c>
      <c r="AG234">
        <v>8</v>
      </c>
      <c r="AH234">
        <v>4</v>
      </c>
      <c r="AI234">
        <v>6</v>
      </c>
    </row>
    <row r="235" spans="1:35" x14ac:dyDescent="0.2">
      <c r="A235" s="102">
        <v>455</v>
      </c>
      <c r="B235">
        <v>1414</v>
      </c>
      <c r="C235" s="106" t="s">
        <v>1880</v>
      </c>
      <c r="D235" s="106" t="s">
        <v>1689</v>
      </c>
      <c r="E235">
        <v>4555</v>
      </c>
      <c r="F235">
        <v>4550</v>
      </c>
      <c r="G235">
        <v>200</v>
      </c>
      <c r="H235" s="106" t="s">
        <v>1679</v>
      </c>
      <c r="I235">
        <v>7729</v>
      </c>
      <c r="J235" s="106" t="s">
        <v>580</v>
      </c>
      <c r="K235" s="106" t="s">
        <v>1688</v>
      </c>
      <c r="L235">
        <v>4060</v>
      </c>
      <c r="M235">
        <v>4040</v>
      </c>
      <c r="N235">
        <v>200</v>
      </c>
      <c r="O235" s="106" t="s">
        <v>1682</v>
      </c>
      <c r="P235">
        <v>0.735539446829923</v>
      </c>
      <c r="Q235">
        <v>0.89551097526912604</v>
      </c>
      <c r="R235">
        <v>0.15975827902574399</v>
      </c>
      <c r="S235">
        <v>3.7672464749178403E-2</v>
      </c>
      <c r="T235">
        <v>0.13342884521978399</v>
      </c>
      <c r="U235">
        <v>0.13342884521978399</v>
      </c>
      <c r="V235">
        <v>9.23252189816689E-2</v>
      </c>
      <c r="W235">
        <v>0.52</v>
      </c>
      <c r="X235">
        <v>11.21</v>
      </c>
      <c r="Y235">
        <v>278965</v>
      </c>
      <c r="Z235">
        <v>23247</v>
      </c>
      <c r="AA235">
        <v>1.18</v>
      </c>
      <c r="AB235">
        <v>12</v>
      </c>
      <c r="AC235">
        <v>9</v>
      </c>
      <c r="AD235">
        <v>3</v>
      </c>
      <c r="AE235">
        <v>75</v>
      </c>
      <c r="AF235">
        <v>13</v>
      </c>
      <c r="AG235">
        <v>5</v>
      </c>
      <c r="AH235">
        <v>2</v>
      </c>
      <c r="AI235">
        <v>5</v>
      </c>
    </row>
    <row r="236" spans="1:35" x14ac:dyDescent="0.2">
      <c r="A236" s="102">
        <v>573</v>
      </c>
      <c r="B236">
        <v>4324</v>
      </c>
      <c r="C236" s="106" t="s">
        <v>1934</v>
      </c>
      <c r="D236" s="106" t="s">
        <v>1694</v>
      </c>
      <c r="E236">
        <v>3550</v>
      </c>
      <c r="F236">
        <v>3525</v>
      </c>
      <c r="G236">
        <v>300</v>
      </c>
      <c r="H236" s="106" t="s">
        <v>1679</v>
      </c>
      <c r="I236">
        <v>7211</v>
      </c>
      <c r="J236" s="106" t="s">
        <v>28</v>
      </c>
      <c r="K236" s="106" t="s">
        <v>1697</v>
      </c>
      <c r="L236">
        <v>415</v>
      </c>
      <c r="M236">
        <v>413</v>
      </c>
      <c r="N236">
        <v>2600</v>
      </c>
      <c r="O236" s="106" t="s">
        <v>1682</v>
      </c>
      <c r="P236">
        <v>0.87978516439122301</v>
      </c>
      <c r="Q236">
        <v>0.88269473506665197</v>
      </c>
      <c r="R236">
        <v>7.3635248124345798E-2</v>
      </c>
      <c r="S236">
        <v>8.42212073502418E-2</v>
      </c>
      <c r="T236">
        <v>0.60761291073937396</v>
      </c>
      <c r="U236">
        <v>0.60761291073937396</v>
      </c>
      <c r="V236">
        <v>0.50474020924364105</v>
      </c>
      <c r="W236">
        <v>2.4900000000000002</v>
      </c>
      <c r="X236">
        <v>1.54</v>
      </c>
      <c r="Y236">
        <v>278319</v>
      </c>
      <c r="Z236">
        <v>16372</v>
      </c>
      <c r="AA236">
        <v>0.86</v>
      </c>
      <c r="AB236">
        <v>17</v>
      </c>
      <c r="AC236">
        <v>10</v>
      </c>
      <c r="AD236">
        <v>7</v>
      </c>
      <c r="AE236">
        <v>58.82</v>
      </c>
      <c r="AF236">
        <v>12</v>
      </c>
      <c r="AG236">
        <v>8</v>
      </c>
      <c r="AH236">
        <v>4</v>
      </c>
      <c r="AI236">
        <v>5</v>
      </c>
    </row>
    <row r="237" spans="1:35" x14ac:dyDescent="0.2">
      <c r="A237" s="102">
        <v>56</v>
      </c>
      <c r="B237">
        <v>4613</v>
      </c>
      <c r="C237" s="106" t="s">
        <v>226</v>
      </c>
      <c r="D237" s="106" t="s">
        <v>1704</v>
      </c>
      <c r="E237">
        <v>2562</v>
      </c>
      <c r="F237">
        <v>2565</v>
      </c>
      <c r="G237">
        <v>300</v>
      </c>
      <c r="H237" s="106" t="s">
        <v>1679</v>
      </c>
      <c r="I237">
        <v>6845</v>
      </c>
      <c r="J237" s="106" t="s">
        <v>1935</v>
      </c>
      <c r="K237" s="106" t="s">
        <v>1684</v>
      </c>
      <c r="L237">
        <v>2937</v>
      </c>
      <c r="M237">
        <v>2906</v>
      </c>
      <c r="N237">
        <v>300</v>
      </c>
      <c r="O237" s="106" t="s">
        <v>1682</v>
      </c>
      <c r="P237">
        <v>0.65120557143283797</v>
      </c>
      <c r="Q237">
        <v>0.94829159135000995</v>
      </c>
      <c r="R237" s="106">
        <v>0.14821326423665099</v>
      </c>
      <c r="S237" s="106">
        <v>2.8039185924348699E-2</v>
      </c>
      <c r="T237">
        <v>0.725863417333657</v>
      </c>
      <c r="U237">
        <v>0.725863417333657</v>
      </c>
      <c r="V237">
        <v>0.33050457639377701</v>
      </c>
      <c r="W237">
        <v>1.56</v>
      </c>
      <c r="X237">
        <v>11.73</v>
      </c>
      <c r="Y237">
        <v>277645</v>
      </c>
      <c r="Z237">
        <v>27764</v>
      </c>
      <c r="AA237">
        <v>1.39</v>
      </c>
      <c r="AB237">
        <v>10</v>
      </c>
      <c r="AC237">
        <v>8</v>
      </c>
      <c r="AD237">
        <v>2</v>
      </c>
      <c r="AE237">
        <v>80</v>
      </c>
      <c r="AF237">
        <v>12</v>
      </c>
      <c r="AG237">
        <v>5</v>
      </c>
      <c r="AH237">
        <v>1</v>
      </c>
      <c r="AI237">
        <v>4</v>
      </c>
    </row>
    <row r="238" spans="1:35" x14ac:dyDescent="0.2">
      <c r="A238" s="102">
        <v>827</v>
      </c>
      <c r="B238">
        <v>6183</v>
      </c>
      <c r="C238" s="106" t="s">
        <v>1928</v>
      </c>
      <c r="D238" s="106" t="s">
        <v>1694</v>
      </c>
      <c r="E238">
        <v>1555</v>
      </c>
      <c r="F238">
        <v>1548</v>
      </c>
      <c r="G238">
        <v>400</v>
      </c>
      <c r="H238" s="106" t="s">
        <v>1682</v>
      </c>
      <c r="I238">
        <v>7649</v>
      </c>
      <c r="J238" s="106" t="s">
        <v>1929</v>
      </c>
      <c r="K238" s="106" t="s">
        <v>1705</v>
      </c>
      <c r="L238">
        <v>5560</v>
      </c>
      <c r="M238">
        <v>5550</v>
      </c>
      <c r="N238">
        <v>100</v>
      </c>
      <c r="O238" s="106" t="s">
        <v>1679</v>
      </c>
      <c r="P238">
        <v>0.89249725925943202</v>
      </c>
      <c r="Q238">
        <v>0.85319128239590103</v>
      </c>
      <c r="R238">
        <v>2.5509351396914699E-2</v>
      </c>
      <c r="S238">
        <v>2.9024217903461902E-4</v>
      </c>
      <c r="T238">
        <v>-0.63902538169615597</v>
      </c>
      <c r="U238">
        <v>0.63902538169615597</v>
      </c>
      <c r="V238">
        <v>0.15548504194017501</v>
      </c>
      <c r="W238">
        <v>-1.42</v>
      </c>
      <c r="X238">
        <v>11.57</v>
      </c>
      <c r="Y238">
        <v>275770</v>
      </c>
      <c r="Z238">
        <v>15321</v>
      </c>
      <c r="AA238">
        <v>1.1000000000000001</v>
      </c>
      <c r="AB238">
        <v>18</v>
      </c>
      <c r="AC238">
        <v>13</v>
      </c>
      <c r="AD238">
        <v>5</v>
      </c>
      <c r="AE238">
        <v>72.22</v>
      </c>
      <c r="AF238">
        <v>10</v>
      </c>
      <c r="AG238">
        <v>11</v>
      </c>
      <c r="AH238">
        <v>3</v>
      </c>
      <c r="AI238">
        <v>4</v>
      </c>
    </row>
    <row r="239" spans="1:35" x14ac:dyDescent="0.2">
      <c r="A239" s="102">
        <v>559</v>
      </c>
      <c r="B239">
        <v>6370</v>
      </c>
      <c r="C239" s="106" t="s">
        <v>1943</v>
      </c>
      <c r="D239" s="106" t="s">
        <v>1692</v>
      </c>
      <c r="E239">
        <v>3210</v>
      </c>
      <c r="F239">
        <v>3195</v>
      </c>
      <c r="G239">
        <v>300</v>
      </c>
      <c r="H239" s="106" t="s">
        <v>1682</v>
      </c>
      <c r="I239">
        <v>8804</v>
      </c>
      <c r="J239" s="106" t="s">
        <v>969</v>
      </c>
      <c r="K239" s="106" t="s">
        <v>1701</v>
      </c>
      <c r="L239">
        <v>1798</v>
      </c>
      <c r="M239">
        <v>1797</v>
      </c>
      <c r="N239">
        <v>500</v>
      </c>
      <c r="O239" s="106" t="s">
        <v>1679</v>
      </c>
      <c r="P239">
        <v>0.71617424518730899</v>
      </c>
      <c r="Q239">
        <v>0.88442245768675798</v>
      </c>
      <c r="R239" s="106">
        <v>6.3688772690194101E-2</v>
      </c>
      <c r="S239" s="106">
        <v>8.0970531825754505E-2</v>
      </c>
      <c r="T239">
        <v>-1.8262176388233899</v>
      </c>
      <c r="U239">
        <v>1.8262176388233899</v>
      </c>
      <c r="V239">
        <v>1.5923573200527901</v>
      </c>
      <c r="W239">
        <v>-7.98</v>
      </c>
      <c r="X239">
        <v>6.26</v>
      </c>
      <c r="Y239">
        <v>274735</v>
      </c>
      <c r="Z239">
        <v>14460</v>
      </c>
      <c r="AA239">
        <v>0.77</v>
      </c>
      <c r="AB239">
        <v>19</v>
      </c>
      <c r="AC239">
        <v>11</v>
      </c>
      <c r="AD239">
        <v>8</v>
      </c>
      <c r="AE239">
        <v>57.89</v>
      </c>
      <c r="AF239">
        <v>14</v>
      </c>
      <c r="AG239">
        <v>10</v>
      </c>
      <c r="AH239">
        <v>4</v>
      </c>
      <c r="AI239">
        <v>5</v>
      </c>
    </row>
    <row r="240" spans="1:35" x14ac:dyDescent="0.2">
      <c r="A240" s="102">
        <v>203</v>
      </c>
      <c r="B240">
        <v>6460</v>
      </c>
      <c r="C240" s="106" t="s">
        <v>1980</v>
      </c>
      <c r="D240" s="106" t="s">
        <v>1692</v>
      </c>
      <c r="E240">
        <v>1579</v>
      </c>
      <c r="F240">
        <v>1591</v>
      </c>
      <c r="G240">
        <v>500</v>
      </c>
      <c r="H240" s="106" t="s">
        <v>1679</v>
      </c>
      <c r="I240">
        <v>6845</v>
      </c>
      <c r="J240" s="106" t="s">
        <v>1935</v>
      </c>
      <c r="K240" s="106" t="s">
        <v>1684</v>
      </c>
      <c r="L240">
        <v>2937</v>
      </c>
      <c r="M240">
        <v>2906</v>
      </c>
      <c r="N240">
        <v>300</v>
      </c>
      <c r="O240" s="106" t="s">
        <v>1682</v>
      </c>
      <c r="P240">
        <v>0.559744748220802</v>
      </c>
      <c r="Q240">
        <v>0.92235241460197603</v>
      </c>
      <c r="R240" s="106">
        <v>5.3448222960114297E-2</v>
      </c>
      <c r="S240">
        <v>4.9466975272615902E-3</v>
      </c>
      <c r="T240">
        <v>2.34459361948961</v>
      </c>
      <c r="U240">
        <v>2.34459361948961</v>
      </c>
      <c r="V240">
        <v>1.4458844924129299</v>
      </c>
      <c r="W240">
        <v>6.42</v>
      </c>
      <c r="X240">
        <v>8.75</v>
      </c>
      <c r="Y240">
        <v>274430</v>
      </c>
      <c r="Z240">
        <v>17152</v>
      </c>
      <c r="AA240">
        <v>0.93</v>
      </c>
      <c r="AB240">
        <v>16</v>
      </c>
      <c r="AC240">
        <v>11</v>
      </c>
      <c r="AD240">
        <v>5</v>
      </c>
      <c r="AE240">
        <v>68.75</v>
      </c>
      <c r="AF240">
        <v>12</v>
      </c>
      <c r="AG240">
        <v>8</v>
      </c>
      <c r="AH240">
        <v>4</v>
      </c>
      <c r="AI240">
        <v>4</v>
      </c>
    </row>
    <row r="241" spans="1:35" x14ac:dyDescent="0.2">
      <c r="A241" s="102">
        <v>300</v>
      </c>
      <c r="B241">
        <v>7751</v>
      </c>
      <c r="C241" s="106" t="s">
        <v>2192</v>
      </c>
      <c r="D241" s="106" t="s">
        <v>1684</v>
      </c>
      <c r="E241">
        <v>2841</v>
      </c>
      <c r="F241">
        <v>2830</v>
      </c>
      <c r="G241">
        <v>300</v>
      </c>
      <c r="H241" s="106" t="s">
        <v>1682</v>
      </c>
      <c r="I241">
        <v>8377</v>
      </c>
      <c r="J241" s="106" t="s">
        <v>1816</v>
      </c>
      <c r="K241" s="106" t="s">
        <v>1737</v>
      </c>
      <c r="L241">
        <v>1050</v>
      </c>
      <c r="M241">
        <v>1057</v>
      </c>
      <c r="N241">
        <v>800</v>
      </c>
      <c r="O241" s="106" t="s">
        <v>1679</v>
      </c>
      <c r="P241">
        <v>0.68342155467356702</v>
      </c>
      <c r="Q241">
        <v>0.91034989606302597</v>
      </c>
      <c r="R241">
        <v>0.115860274551373</v>
      </c>
      <c r="S241">
        <v>3.59835434268215E-4</v>
      </c>
      <c r="T241">
        <v>-0.51143188649814297</v>
      </c>
      <c r="U241">
        <v>0.51143188649814297</v>
      </c>
      <c r="V241">
        <v>0.182627486784944</v>
      </c>
      <c r="W241">
        <v>-1.1100000000000001</v>
      </c>
      <c r="X241">
        <v>0.4</v>
      </c>
      <c r="Y241">
        <v>274009</v>
      </c>
      <c r="Z241">
        <v>18267</v>
      </c>
      <c r="AA241">
        <v>0.96</v>
      </c>
      <c r="AB241">
        <v>15</v>
      </c>
      <c r="AC241">
        <v>12</v>
      </c>
      <c r="AD241">
        <v>3</v>
      </c>
      <c r="AE241">
        <v>80</v>
      </c>
      <c r="AF241">
        <v>12</v>
      </c>
      <c r="AG241">
        <v>6</v>
      </c>
      <c r="AH241">
        <v>2</v>
      </c>
      <c r="AI241">
        <v>7</v>
      </c>
    </row>
    <row r="242" spans="1:35" x14ac:dyDescent="0.2">
      <c r="A242" s="102">
        <v>858</v>
      </c>
      <c r="B242">
        <v>3116</v>
      </c>
      <c r="C242" s="106" t="s">
        <v>1889</v>
      </c>
      <c r="D242" s="106" t="s">
        <v>1697</v>
      </c>
      <c r="E242">
        <v>1616</v>
      </c>
      <c r="F242">
        <v>1621</v>
      </c>
      <c r="G242">
        <v>600</v>
      </c>
      <c r="H242" s="106" t="s">
        <v>1682</v>
      </c>
      <c r="I242">
        <v>8410</v>
      </c>
      <c r="J242" s="106" t="s">
        <v>1914</v>
      </c>
      <c r="K242" s="106" t="s">
        <v>1737</v>
      </c>
      <c r="L242">
        <v>317</v>
      </c>
      <c r="M242">
        <v>321</v>
      </c>
      <c r="N242">
        <v>3000</v>
      </c>
      <c r="O242" s="106" t="s">
        <v>1679</v>
      </c>
      <c r="P242">
        <v>0.84186023288039702</v>
      </c>
      <c r="Q242">
        <v>0.85006309734011898</v>
      </c>
      <c r="R242" s="15">
        <v>9.1998974292891902E-2</v>
      </c>
      <c r="S242" s="15">
        <v>4.0785702767150898E-2</v>
      </c>
      <c r="T242">
        <v>-6.27070573319011E-2</v>
      </c>
      <c r="U242">
        <v>6.27070573319011E-2</v>
      </c>
      <c r="V242">
        <v>0.416398063826381</v>
      </c>
      <c r="W242">
        <v>-0.14000000000000001</v>
      </c>
      <c r="X242">
        <v>0.99</v>
      </c>
      <c r="Y242">
        <v>273872</v>
      </c>
      <c r="Z242">
        <v>15215</v>
      </c>
      <c r="AA242">
        <v>0.74</v>
      </c>
      <c r="AB242">
        <v>18</v>
      </c>
      <c r="AC242">
        <v>10</v>
      </c>
      <c r="AD242">
        <v>8</v>
      </c>
      <c r="AE242">
        <v>55.56</v>
      </c>
      <c r="AF242">
        <v>12</v>
      </c>
      <c r="AG242">
        <v>8</v>
      </c>
      <c r="AH242">
        <v>2</v>
      </c>
      <c r="AI242">
        <v>8</v>
      </c>
    </row>
    <row r="243" spans="1:35" x14ac:dyDescent="0.2">
      <c r="A243" s="102">
        <v>1010</v>
      </c>
      <c r="B243">
        <v>1951</v>
      </c>
      <c r="C243" s="106" t="s">
        <v>2183</v>
      </c>
      <c r="D243" s="106" t="s">
        <v>1689</v>
      </c>
      <c r="E243">
        <v>2669</v>
      </c>
      <c r="F243">
        <v>2670</v>
      </c>
      <c r="G243">
        <v>400</v>
      </c>
      <c r="H243" s="106" t="s">
        <v>1679</v>
      </c>
      <c r="I243">
        <v>9076</v>
      </c>
      <c r="J243" s="106" t="s">
        <v>984</v>
      </c>
      <c r="K243" s="106" t="s">
        <v>1815</v>
      </c>
      <c r="L243">
        <v>1386</v>
      </c>
      <c r="M243">
        <v>1386</v>
      </c>
      <c r="N243">
        <v>800</v>
      </c>
      <c r="O243" s="106" t="s">
        <v>1682</v>
      </c>
      <c r="P243">
        <v>0.72925158256399603</v>
      </c>
      <c r="Q243">
        <v>0.82876113704809595</v>
      </c>
      <c r="R243" s="15">
        <v>0.49819365116283798</v>
      </c>
      <c r="S243" s="15">
        <v>2.7356713050299099E-2</v>
      </c>
      <c r="T243">
        <v>0.35168101731290002</v>
      </c>
      <c r="U243">
        <v>0.35168101731290002</v>
      </c>
      <c r="V243">
        <v>0.67180243703749598</v>
      </c>
      <c r="W243">
        <v>0.82</v>
      </c>
      <c r="X243">
        <v>3.82</v>
      </c>
      <c r="Y243">
        <v>273370</v>
      </c>
      <c r="Z243">
        <v>13668</v>
      </c>
      <c r="AA243">
        <v>0.61</v>
      </c>
      <c r="AB243">
        <v>20</v>
      </c>
      <c r="AC243">
        <v>14</v>
      </c>
      <c r="AD243">
        <v>6</v>
      </c>
      <c r="AE243">
        <v>70</v>
      </c>
      <c r="AF243">
        <v>12</v>
      </c>
      <c r="AG243">
        <v>8</v>
      </c>
      <c r="AH243">
        <v>3</v>
      </c>
      <c r="AI243">
        <v>9</v>
      </c>
    </row>
    <row r="244" spans="1:35" x14ac:dyDescent="0.2">
      <c r="A244" s="102">
        <v>1049</v>
      </c>
      <c r="B244">
        <v>8410</v>
      </c>
      <c r="C244" s="106" t="s">
        <v>1914</v>
      </c>
      <c r="D244" s="106" t="s">
        <v>1737</v>
      </c>
      <c r="E244">
        <v>317</v>
      </c>
      <c r="F244">
        <v>321</v>
      </c>
      <c r="G244">
        <v>3300</v>
      </c>
      <c r="H244" s="106" t="s">
        <v>1682</v>
      </c>
      <c r="I244">
        <v>9069</v>
      </c>
      <c r="J244" s="106" t="s">
        <v>1805</v>
      </c>
      <c r="K244" s="106" t="s">
        <v>1815</v>
      </c>
      <c r="L244">
        <v>886</v>
      </c>
      <c r="M244">
        <v>887</v>
      </c>
      <c r="N244">
        <v>1200</v>
      </c>
      <c r="O244" s="106" t="s">
        <v>1679</v>
      </c>
      <c r="P244">
        <v>0.76457053013454901</v>
      </c>
      <c r="Q244">
        <v>0.823634622458846</v>
      </c>
      <c r="R244" s="106">
        <v>0.36180572199477301</v>
      </c>
      <c r="S244" s="106">
        <v>5.9233525902099599E-2</v>
      </c>
      <c r="T244">
        <v>-0.94414080400685696</v>
      </c>
      <c r="U244">
        <v>0.94414080400685696</v>
      </c>
      <c r="V244">
        <v>1.51921753328418</v>
      </c>
      <c r="W244">
        <v>-2.5099999999999998</v>
      </c>
      <c r="X244">
        <v>0.48</v>
      </c>
      <c r="Y244">
        <v>270573</v>
      </c>
      <c r="Z244">
        <v>15032</v>
      </c>
      <c r="AA244">
        <v>0.71</v>
      </c>
      <c r="AB244">
        <v>18</v>
      </c>
      <c r="AC244">
        <v>11</v>
      </c>
      <c r="AD244">
        <v>7</v>
      </c>
      <c r="AE244">
        <v>61.11</v>
      </c>
      <c r="AF244">
        <v>10</v>
      </c>
      <c r="AG244">
        <v>8</v>
      </c>
      <c r="AH244">
        <v>3</v>
      </c>
      <c r="AI244">
        <v>7</v>
      </c>
    </row>
    <row r="245" spans="1:35" x14ac:dyDescent="0.2">
      <c r="A245" s="102">
        <v>631</v>
      </c>
      <c r="B245">
        <v>7202</v>
      </c>
      <c r="C245" s="106" t="s">
        <v>837</v>
      </c>
      <c r="D245" s="106" t="s">
        <v>1697</v>
      </c>
      <c r="E245">
        <v>1131</v>
      </c>
      <c r="F245">
        <v>1138</v>
      </c>
      <c r="G245">
        <v>900</v>
      </c>
      <c r="H245" s="106" t="s">
        <v>1679</v>
      </c>
      <c r="I245">
        <v>9474</v>
      </c>
      <c r="J245" s="106" t="s">
        <v>1913</v>
      </c>
      <c r="K245" s="106" t="s">
        <v>1681</v>
      </c>
      <c r="L245">
        <v>1544</v>
      </c>
      <c r="M245">
        <v>1508</v>
      </c>
      <c r="N245">
        <v>700</v>
      </c>
      <c r="O245" s="106" t="s">
        <v>1682</v>
      </c>
      <c r="P245">
        <v>0.94483320759360101</v>
      </c>
      <c r="Q245">
        <v>0.87697982793114004</v>
      </c>
      <c r="R245" s="106">
        <v>1.5359170804223801E-2</v>
      </c>
      <c r="S245">
        <v>9.5585665233090394E-2</v>
      </c>
      <c r="T245">
        <v>2.3606821939302001</v>
      </c>
      <c r="U245">
        <v>2.3606821939302001</v>
      </c>
      <c r="V245">
        <v>1.63966282222805</v>
      </c>
      <c r="W245">
        <v>8.23</v>
      </c>
      <c r="X245">
        <v>2.97</v>
      </c>
      <c r="Y245">
        <v>269688</v>
      </c>
      <c r="Z245">
        <v>13484</v>
      </c>
      <c r="AA245">
        <v>0.66</v>
      </c>
      <c r="AB245">
        <v>20</v>
      </c>
      <c r="AC245">
        <v>13</v>
      </c>
      <c r="AD245">
        <v>7</v>
      </c>
      <c r="AE245">
        <v>65</v>
      </c>
      <c r="AF245">
        <v>11</v>
      </c>
      <c r="AG245">
        <v>10</v>
      </c>
      <c r="AH245">
        <v>5</v>
      </c>
      <c r="AI245">
        <v>5</v>
      </c>
    </row>
    <row r="246" spans="1:35" x14ac:dyDescent="0.2">
      <c r="A246" s="102">
        <v>216</v>
      </c>
      <c r="B246">
        <v>6744</v>
      </c>
      <c r="C246" s="106" t="s">
        <v>2198</v>
      </c>
      <c r="D246" s="106" t="s">
        <v>1684</v>
      </c>
      <c r="E246">
        <v>2441</v>
      </c>
      <c r="F246">
        <v>2477</v>
      </c>
      <c r="G246">
        <v>400</v>
      </c>
      <c r="H246" s="106" t="s">
        <v>1682</v>
      </c>
      <c r="I246">
        <v>9746</v>
      </c>
      <c r="J246" s="106" t="s">
        <v>1905</v>
      </c>
      <c r="K246" s="106" t="s">
        <v>1681</v>
      </c>
      <c r="L246">
        <v>5450</v>
      </c>
      <c r="M246">
        <v>5450</v>
      </c>
      <c r="N246">
        <v>200</v>
      </c>
      <c r="O246" s="106" t="s">
        <v>1679</v>
      </c>
      <c r="P246">
        <v>0.75903771800584297</v>
      </c>
      <c r="Q246">
        <v>0.92092004361992896</v>
      </c>
      <c r="R246">
        <v>0.246172261606107</v>
      </c>
      <c r="S246">
        <v>6.1339817031706399E-2</v>
      </c>
      <c r="T246">
        <v>-0.77306277514004296</v>
      </c>
      <c r="U246">
        <v>0.77306277514004296</v>
      </c>
      <c r="V246">
        <v>1.2694951687290901</v>
      </c>
      <c r="W246">
        <v>-2.12</v>
      </c>
      <c r="X246">
        <v>9.1</v>
      </c>
      <c r="Y246">
        <v>268884</v>
      </c>
      <c r="Z246">
        <v>15817</v>
      </c>
      <c r="AA246">
        <v>0.91</v>
      </c>
      <c r="AB246">
        <v>17</v>
      </c>
      <c r="AC246">
        <v>12</v>
      </c>
      <c r="AD246">
        <v>5</v>
      </c>
      <c r="AE246">
        <v>70.59</v>
      </c>
      <c r="AF246">
        <v>10</v>
      </c>
      <c r="AG246">
        <v>8</v>
      </c>
      <c r="AH246">
        <v>4</v>
      </c>
      <c r="AI246">
        <v>5</v>
      </c>
    </row>
    <row r="247" spans="1:35" x14ac:dyDescent="0.2">
      <c r="A247" s="102">
        <v>267</v>
      </c>
      <c r="B247">
        <v>2331</v>
      </c>
      <c r="C247" s="106" t="s">
        <v>1843</v>
      </c>
      <c r="D247" s="106" t="s">
        <v>1694</v>
      </c>
      <c r="E247">
        <v>5790</v>
      </c>
      <c r="F247">
        <v>5790</v>
      </c>
      <c r="G247">
        <v>100</v>
      </c>
      <c r="H247" s="106" t="s">
        <v>1682</v>
      </c>
      <c r="I247">
        <v>6857</v>
      </c>
      <c r="J247" s="106" t="s">
        <v>1892</v>
      </c>
      <c r="K247" s="106" t="s">
        <v>1684</v>
      </c>
      <c r="L247">
        <v>5780</v>
      </c>
      <c r="M247">
        <v>5890</v>
      </c>
      <c r="N247">
        <v>100</v>
      </c>
      <c r="O247" s="106" t="s">
        <v>1679</v>
      </c>
      <c r="P247">
        <v>0.68685585526454795</v>
      </c>
      <c r="Q247">
        <v>0.913699049691998</v>
      </c>
      <c r="R247">
        <v>0.270967846468747</v>
      </c>
      <c r="S247">
        <v>3.5525826890850501E-2</v>
      </c>
      <c r="T247">
        <v>-0.62002409731277897</v>
      </c>
      <c r="U247">
        <v>0.62002409731277897</v>
      </c>
      <c r="V247">
        <v>0.31381570971973999</v>
      </c>
      <c r="W247">
        <v>-3.65</v>
      </c>
      <c r="X247">
        <v>1.7</v>
      </c>
      <c r="Y247">
        <v>268187</v>
      </c>
      <c r="Z247">
        <v>22349</v>
      </c>
      <c r="AA247">
        <v>1.41</v>
      </c>
      <c r="AB247">
        <v>12</v>
      </c>
      <c r="AC247">
        <v>9</v>
      </c>
      <c r="AD247">
        <v>3</v>
      </c>
      <c r="AE247">
        <v>75</v>
      </c>
      <c r="AF247">
        <v>9</v>
      </c>
      <c r="AG247">
        <v>7</v>
      </c>
      <c r="AH247">
        <v>3</v>
      </c>
      <c r="AI247">
        <v>2</v>
      </c>
    </row>
    <row r="248" spans="1:35" x14ac:dyDescent="0.2">
      <c r="A248" s="102">
        <v>411</v>
      </c>
      <c r="B248">
        <v>1944</v>
      </c>
      <c r="C248" s="106" t="s">
        <v>2020</v>
      </c>
      <c r="D248" s="106" t="s">
        <v>1689</v>
      </c>
      <c r="E248">
        <v>1813</v>
      </c>
      <c r="F248">
        <v>1814</v>
      </c>
      <c r="G248">
        <v>500</v>
      </c>
      <c r="H248" s="106" t="s">
        <v>1682</v>
      </c>
      <c r="I248">
        <v>4569</v>
      </c>
      <c r="J248" s="106" t="s">
        <v>1967</v>
      </c>
      <c r="K248" s="106" t="s">
        <v>1702</v>
      </c>
      <c r="L248">
        <v>2520</v>
      </c>
      <c r="M248">
        <v>2317</v>
      </c>
      <c r="N248">
        <v>400</v>
      </c>
      <c r="O248" s="106" t="s">
        <v>1679</v>
      </c>
      <c r="P248">
        <v>0.803782832541027</v>
      </c>
      <c r="Q248">
        <v>0.89904185782901702</v>
      </c>
      <c r="R248">
        <v>1.34753378259509E-2</v>
      </c>
      <c r="S248" s="15">
        <v>3.3498921414905201E-5</v>
      </c>
      <c r="T248">
        <v>-3.5216073261793399</v>
      </c>
      <c r="U248">
        <v>3.5216073261793399</v>
      </c>
      <c r="V248">
        <v>1.44895582044831</v>
      </c>
      <c r="W248">
        <v>-12.87</v>
      </c>
      <c r="X248">
        <v>2.14</v>
      </c>
      <c r="Y248">
        <v>267788</v>
      </c>
      <c r="Z248">
        <v>14094</v>
      </c>
      <c r="AA248">
        <v>0.65</v>
      </c>
      <c r="AB248">
        <v>19</v>
      </c>
      <c r="AC248">
        <v>12</v>
      </c>
      <c r="AD248">
        <v>7</v>
      </c>
      <c r="AE248">
        <v>63.16</v>
      </c>
      <c r="AF248">
        <v>13</v>
      </c>
      <c r="AG248">
        <v>8</v>
      </c>
      <c r="AH248">
        <v>3</v>
      </c>
      <c r="AI248">
        <v>8</v>
      </c>
    </row>
    <row r="249" spans="1:35" x14ac:dyDescent="0.2">
      <c r="A249" s="102">
        <v>667</v>
      </c>
      <c r="B249">
        <v>1881</v>
      </c>
      <c r="C249" s="106" t="s">
        <v>607</v>
      </c>
      <c r="D249" s="106" t="s">
        <v>1689</v>
      </c>
      <c r="E249">
        <v>2682</v>
      </c>
      <c r="F249">
        <v>2727</v>
      </c>
      <c r="G249">
        <v>300</v>
      </c>
      <c r="H249" s="106" t="s">
        <v>1679</v>
      </c>
      <c r="I249">
        <v>8586</v>
      </c>
      <c r="J249" s="106" t="s">
        <v>1809</v>
      </c>
      <c r="K249" s="106" t="s">
        <v>1685</v>
      </c>
      <c r="L249">
        <v>3075</v>
      </c>
      <c r="M249">
        <v>3070</v>
      </c>
      <c r="N249">
        <v>300</v>
      </c>
      <c r="O249" s="106" t="s">
        <v>1682</v>
      </c>
      <c r="P249">
        <v>0.79581544041422603</v>
      </c>
      <c r="Q249">
        <v>0.87343965902142195</v>
      </c>
      <c r="R249" s="106">
        <v>0.37050965675703201</v>
      </c>
      <c r="S249" s="106">
        <v>3.0661446947151599E-2</v>
      </c>
      <c r="T249">
        <v>0.65352168989950299</v>
      </c>
      <c r="U249">
        <v>0.65352168989950299</v>
      </c>
      <c r="V249">
        <v>0.49864193742605201</v>
      </c>
      <c r="W249">
        <v>2.82</v>
      </c>
      <c r="X249">
        <v>11.17</v>
      </c>
      <c r="Y249">
        <v>267750</v>
      </c>
      <c r="Z249">
        <v>12750</v>
      </c>
      <c r="AA249">
        <v>0.62</v>
      </c>
      <c r="AB249">
        <v>21</v>
      </c>
      <c r="AC249">
        <v>12</v>
      </c>
      <c r="AD249">
        <v>9</v>
      </c>
      <c r="AE249">
        <v>57.14</v>
      </c>
      <c r="AF249">
        <v>12</v>
      </c>
      <c r="AG249">
        <v>9</v>
      </c>
      <c r="AH249">
        <v>5</v>
      </c>
      <c r="AI249">
        <v>7</v>
      </c>
    </row>
    <row r="250" spans="1:35" x14ac:dyDescent="0.2">
      <c r="A250" s="102">
        <v>152</v>
      </c>
      <c r="B250">
        <v>4208</v>
      </c>
      <c r="C250" s="106" t="s">
        <v>1893</v>
      </c>
      <c r="D250" s="106" t="s">
        <v>1704</v>
      </c>
      <c r="E250">
        <v>2206</v>
      </c>
      <c r="F250">
        <v>2218</v>
      </c>
      <c r="G250">
        <v>400</v>
      </c>
      <c r="H250" s="106" t="s">
        <v>1679</v>
      </c>
      <c r="I250">
        <v>6301</v>
      </c>
      <c r="J250" s="106" t="s">
        <v>55</v>
      </c>
      <c r="K250" s="106" t="s">
        <v>1692</v>
      </c>
      <c r="L250">
        <v>2320</v>
      </c>
      <c r="M250">
        <v>2336.5</v>
      </c>
      <c r="N250">
        <v>400</v>
      </c>
      <c r="O250" s="106" t="s">
        <v>1682</v>
      </c>
      <c r="P250">
        <v>0.89247580728282006</v>
      </c>
      <c r="Q250">
        <v>0.92903689390071698</v>
      </c>
      <c r="R250" s="15">
        <v>0.108735504874151</v>
      </c>
      <c r="S250">
        <v>4.7229057247231098E-4</v>
      </c>
      <c r="T250">
        <v>2.7852259997048101</v>
      </c>
      <c r="U250">
        <v>2.7852259997048101</v>
      </c>
      <c r="V250">
        <v>3.2072800363933802</v>
      </c>
      <c r="W250">
        <v>4.9400000000000004</v>
      </c>
      <c r="X250">
        <v>5.07</v>
      </c>
      <c r="Y250">
        <v>267339</v>
      </c>
      <c r="Z250">
        <v>22278</v>
      </c>
      <c r="AA250">
        <v>1.1200000000000001</v>
      </c>
      <c r="AB250">
        <v>12</v>
      </c>
      <c r="AC250">
        <v>8</v>
      </c>
      <c r="AD250">
        <v>4</v>
      </c>
      <c r="AE250">
        <v>66.67</v>
      </c>
      <c r="AF250">
        <v>12</v>
      </c>
      <c r="AG250">
        <v>6</v>
      </c>
      <c r="AH250">
        <v>1</v>
      </c>
      <c r="AI250">
        <v>5</v>
      </c>
    </row>
    <row r="251" spans="1:35" x14ac:dyDescent="0.2">
      <c r="A251" s="102">
        <v>622</v>
      </c>
      <c r="B251">
        <v>1333</v>
      </c>
      <c r="C251" s="106" t="s">
        <v>1812</v>
      </c>
      <c r="D251" s="106" t="s">
        <v>1813</v>
      </c>
      <c r="E251">
        <v>2560</v>
      </c>
      <c r="F251">
        <v>2542</v>
      </c>
      <c r="G251">
        <v>400</v>
      </c>
      <c r="H251" s="106" t="s">
        <v>1682</v>
      </c>
      <c r="I251">
        <v>4004</v>
      </c>
      <c r="J251" s="106" t="s">
        <v>1894</v>
      </c>
      <c r="K251" s="106" t="s">
        <v>1704</v>
      </c>
      <c r="L251">
        <v>2664</v>
      </c>
      <c r="M251">
        <v>2737</v>
      </c>
      <c r="N251">
        <v>400</v>
      </c>
      <c r="O251" s="106" t="s">
        <v>1679</v>
      </c>
      <c r="P251">
        <v>0.84846728425634499</v>
      </c>
      <c r="Q251">
        <v>0.87838480479180803</v>
      </c>
      <c r="R251">
        <v>6.4745334463588294E-2</v>
      </c>
      <c r="S251">
        <v>3.1695464630282499E-2</v>
      </c>
      <c r="T251">
        <v>-0.81902370008801495</v>
      </c>
      <c r="U251">
        <v>0.81902370008801495</v>
      </c>
      <c r="V251">
        <v>0.66488258118870402</v>
      </c>
      <c r="W251">
        <v>-2.68</v>
      </c>
      <c r="X251">
        <v>7.12</v>
      </c>
      <c r="Y251">
        <v>266861</v>
      </c>
      <c r="Z251">
        <v>19062</v>
      </c>
      <c r="AA251">
        <v>0.84</v>
      </c>
      <c r="AB251">
        <v>14</v>
      </c>
      <c r="AC251">
        <v>10</v>
      </c>
      <c r="AD251">
        <v>4</v>
      </c>
      <c r="AE251">
        <v>71.430000000000007</v>
      </c>
      <c r="AF251">
        <v>10</v>
      </c>
      <c r="AG251">
        <v>8</v>
      </c>
      <c r="AH251">
        <v>4</v>
      </c>
      <c r="AI251">
        <v>2</v>
      </c>
    </row>
    <row r="252" spans="1:35" x14ac:dyDescent="0.2">
      <c r="A252" s="102">
        <v>427</v>
      </c>
      <c r="B252">
        <v>2127</v>
      </c>
      <c r="C252" s="106" t="s">
        <v>1882</v>
      </c>
      <c r="D252" s="106" t="s">
        <v>1694</v>
      </c>
      <c r="E252">
        <v>3945</v>
      </c>
      <c r="F252">
        <v>3930</v>
      </c>
      <c r="G252">
        <v>200</v>
      </c>
      <c r="H252" s="106" t="s">
        <v>1682</v>
      </c>
      <c r="I252">
        <v>5486</v>
      </c>
      <c r="J252" s="106" t="s">
        <v>755</v>
      </c>
      <c r="K252" s="106" t="s">
        <v>1735</v>
      </c>
      <c r="L252">
        <v>1746</v>
      </c>
      <c r="M252">
        <v>1714</v>
      </c>
      <c r="N252">
        <v>500</v>
      </c>
      <c r="O252" s="106" t="s">
        <v>1679</v>
      </c>
      <c r="P252">
        <v>0.54353546622517701</v>
      </c>
      <c r="Q252">
        <v>0.89769965764952098</v>
      </c>
      <c r="R252" s="106">
        <v>0.115861950668205</v>
      </c>
      <c r="S252">
        <v>7.2964772907063297E-2</v>
      </c>
      <c r="T252">
        <v>-0.43660925824122998</v>
      </c>
      <c r="U252">
        <v>0.43660925824122998</v>
      </c>
      <c r="V252">
        <v>0.73433741957746901</v>
      </c>
      <c r="W252">
        <v>-2.23</v>
      </c>
      <c r="X252">
        <v>9.0299999999999994</v>
      </c>
      <c r="Y252">
        <v>265895</v>
      </c>
      <c r="Z252">
        <v>13295</v>
      </c>
      <c r="AA252">
        <v>0.8</v>
      </c>
      <c r="AB252">
        <v>20</v>
      </c>
      <c r="AC252">
        <v>13</v>
      </c>
      <c r="AD252">
        <v>7</v>
      </c>
      <c r="AE252">
        <v>65</v>
      </c>
      <c r="AF252">
        <v>10</v>
      </c>
      <c r="AG252">
        <v>10</v>
      </c>
      <c r="AH252">
        <v>6</v>
      </c>
      <c r="AI252">
        <v>4</v>
      </c>
    </row>
    <row r="253" spans="1:35" x14ac:dyDescent="0.2">
      <c r="A253" s="102">
        <v>646</v>
      </c>
      <c r="B253">
        <v>4631</v>
      </c>
      <c r="C253" s="106" t="s">
        <v>1962</v>
      </c>
      <c r="D253" s="106" t="s">
        <v>1704</v>
      </c>
      <c r="E253">
        <v>2926</v>
      </c>
      <c r="F253">
        <v>3125</v>
      </c>
      <c r="G253">
        <v>300</v>
      </c>
      <c r="H253" s="106" t="s">
        <v>1679</v>
      </c>
      <c r="I253">
        <v>9507</v>
      </c>
      <c r="J253" s="106" t="s">
        <v>1821</v>
      </c>
      <c r="K253" s="106" t="s">
        <v>1739</v>
      </c>
      <c r="L253">
        <v>888</v>
      </c>
      <c r="M253">
        <v>889</v>
      </c>
      <c r="N253">
        <v>1100</v>
      </c>
      <c r="O253" s="106" t="s">
        <v>1682</v>
      </c>
      <c r="P253">
        <v>0.60553137715744898</v>
      </c>
      <c r="Q253">
        <v>0.87538213912309004</v>
      </c>
      <c r="R253" s="106">
        <v>5.2815401956906101E-2</v>
      </c>
      <c r="S253">
        <v>7.2901355919050698E-3</v>
      </c>
      <c r="T253">
        <v>3.7711325461473</v>
      </c>
      <c r="U253">
        <v>3.7711325461473</v>
      </c>
      <c r="V253">
        <v>2.8004840562576399</v>
      </c>
      <c r="W253">
        <v>16.22</v>
      </c>
      <c r="X253">
        <v>4.3099999999999996</v>
      </c>
      <c r="Y253">
        <v>265469</v>
      </c>
      <c r="Z253">
        <v>22122</v>
      </c>
      <c r="AA253">
        <v>1.29</v>
      </c>
      <c r="AB253">
        <v>12</v>
      </c>
      <c r="AC253">
        <v>9</v>
      </c>
      <c r="AD253">
        <v>3</v>
      </c>
      <c r="AE253">
        <v>75</v>
      </c>
      <c r="AF253">
        <v>11</v>
      </c>
      <c r="AG253">
        <v>7</v>
      </c>
      <c r="AH253">
        <v>2</v>
      </c>
      <c r="AI253">
        <v>3</v>
      </c>
    </row>
    <row r="254" spans="1:35" x14ac:dyDescent="0.2">
      <c r="A254" s="102">
        <v>123</v>
      </c>
      <c r="B254">
        <v>4208</v>
      </c>
      <c r="C254" s="106" t="s">
        <v>1893</v>
      </c>
      <c r="D254" s="106" t="s">
        <v>1704</v>
      </c>
      <c r="E254">
        <v>2206</v>
      </c>
      <c r="F254">
        <v>2218</v>
      </c>
      <c r="G254">
        <v>400</v>
      </c>
      <c r="H254" s="106" t="s">
        <v>1679</v>
      </c>
      <c r="I254">
        <v>7762</v>
      </c>
      <c r="J254" s="106" t="s">
        <v>1907</v>
      </c>
      <c r="K254" s="106" t="s">
        <v>1688</v>
      </c>
      <c r="L254">
        <v>490</v>
      </c>
      <c r="M254">
        <v>493</v>
      </c>
      <c r="N254">
        <v>1800</v>
      </c>
      <c r="O254" s="106" t="s">
        <v>1682</v>
      </c>
      <c r="P254">
        <v>0.89366149499592296</v>
      </c>
      <c r="Q254">
        <v>0.93286455113431899</v>
      </c>
      <c r="R254">
        <v>2.6286544914794801E-2</v>
      </c>
      <c r="S254" s="15">
        <v>1.15147622226114E-5</v>
      </c>
      <c r="T254">
        <v>3.88540868159442</v>
      </c>
      <c r="U254">
        <v>3.88540868159442</v>
      </c>
      <c r="V254">
        <v>4.4239397297143199</v>
      </c>
      <c r="W254">
        <v>10.85</v>
      </c>
      <c r="X254">
        <v>0.02</v>
      </c>
      <c r="Y254">
        <v>264335</v>
      </c>
      <c r="Z254">
        <v>17622</v>
      </c>
      <c r="AA254">
        <v>0.89</v>
      </c>
      <c r="AB254">
        <v>15</v>
      </c>
      <c r="AC254">
        <v>10</v>
      </c>
      <c r="AD254">
        <v>5</v>
      </c>
      <c r="AE254">
        <v>66.67</v>
      </c>
      <c r="AF254">
        <v>13</v>
      </c>
      <c r="AG254">
        <v>5</v>
      </c>
      <c r="AH254">
        <v>2</v>
      </c>
      <c r="AI254">
        <v>8</v>
      </c>
    </row>
    <row r="255" spans="1:35" x14ac:dyDescent="0.2">
      <c r="A255" s="102">
        <v>102</v>
      </c>
      <c r="B255">
        <v>6028</v>
      </c>
      <c r="C255" s="106" t="s">
        <v>588</v>
      </c>
      <c r="D255" s="106" t="s">
        <v>1694</v>
      </c>
      <c r="E255">
        <v>8070</v>
      </c>
      <c r="F255">
        <v>7950</v>
      </c>
      <c r="G255">
        <v>100</v>
      </c>
      <c r="H255" s="106" t="s">
        <v>1679</v>
      </c>
      <c r="I255">
        <v>7729</v>
      </c>
      <c r="J255" s="106" t="s">
        <v>580</v>
      </c>
      <c r="K255" s="106" t="s">
        <v>1688</v>
      </c>
      <c r="L255">
        <v>4060</v>
      </c>
      <c r="M255">
        <v>4040</v>
      </c>
      <c r="N255">
        <v>200</v>
      </c>
      <c r="O255" s="106" t="s">
        <v>1682</v>
      </c>
      <c r="P255">
        <v>0.58624130675316499</v>
      </c>
      <c r="Q255">
        <v>0.93762873741021902</v>
      </c>
      <c r="R255">
        <v>0.22417915144811301</v>
      </c>
      <c r="S255">
        <v>1.57992754728701E-3</v>
      </c>
      <c r="T255">
        <v>1.5999366440910501</v>
      </c>
      <c r="U255">
        <v>1.5999366440910501</v>
      </c>
      <c r="V255">
        <v>1.88086391890616</v>
      </c>
      <c r="W255">
        <v>5.54</v>
      </c>
      <c r="X255">
        <v>1.64</v>
      </c>
      <c r="Y255">
        <v>262712</v>
      </c>
      <c r="Z255">
        <v>23883</v>
      </c>
      <c r="AA255">
        <v>1.52</v>
      </c>
      <c r="AB255">
        <v>11</v>
      </c>
      <c r="AC255">
        <v>9</v>
      </c>
      <c r="AD255">
        <v>2</v>
      </c>
      <c r="AE255">
        <v>81.819999999999993</v>
      </c>
      <c r="AF255">
        <v>8</v>
      </c>
      <c r="AG255">
        <v>8</v>
      </c>
      <c r="AH255">
        <v>2</v>
      </c>
      <c r="AI255">
        <v>1</v>
      </c>
    </row>
    <row r="256" spans="1:35" x14ac:dyDescent="0.2">
      <c r="A256" s="102">
        <v>887</v>
      </c>
      <c r="B256">
        <v>1820</v>
      </c>
      <c r="C256" s="106" t="s">
        <v>61</v>
      </c>
      <c r="D256" s="106" t="s">
        <v>1689</v>
      </c>
      <c r="E256">
        <v>2478</v>
      </c>
      <c r="F256">
        <v>2487</v>
      </c>
      <c r="G256">
        <v>400</v>
      </c>
      <c r="H256" s="106" t="s">
        <v>1682</v>
      </c>
      <c r="I256">
        <v>6752</v>
      </c>
      <c r="J256" s="106" t="s">
        <v>54</v>
      </c>
      <c r="K256" s="106" t="s">
        <v>1684</v>
      </c>
      <c r="L256">
        <v>1221</v>
      </c>
      <c r="M256">
        <v>1207.5</v>
      </c>
      <c r="N256">
        <v>800</v>
      </c>
      <c r="O256" s="106" t="s">
        <v>1679</v>
      </c>
      <c r="P256">
        <v>0.58199489769105595</v>
      </c>
      <c r="Q256">
        <v>0.84682530328912498</v>
      </c>
      <c r="R256" s="106">
        <v>0.41175699783457398</v>
      </c>
      <c r="S256">
        <v>7.1925525206115004E-2</v>
      </c>
      <c r="T256">
        <v>-2.18380787427719</v>
      </c>
      <c r="U256">
        <v>2.18380787427719</v>
      </c>
      <c r="V256">
        <v>2.4651609117383599</v>
      </c>
      <c r="W256">
        <v>-12.7</v>
      </c>
      <c r="X256">
        <v>2.9</v>
      </c>
      <c r="Y256">
        <v>262315</v>
      </c>
      <c r="Z256">
        <v>17488</v>
      </c>
      <c r="AA256">
        <v>0.85</v>
      </c>
      <c r="AB256">
        <v>15</v>
      </c>
      <c r="AC256">
        <v>11</v>
      </c>
      <c r="AD256">
        <v>4</v>
      </c>
      <c r="AE256">
        <v>73.33</v>
      </c>
      <c r="AF256">
        <v>13</v>
      </c>
      <c r="AG256">
        <v>7</v>
      </c>
      <c r="AH256">
        <v>3</v>
      </c>
      <c r="AI256">
        <v>5</v>
      </c>
    </row>
    <row r="257" spans="1:35" x14ac:dyDescent="0.2">
      <c r="A257" s="102">
        <v>311</v>
      </c>
      <c r="B257">
        <v>6471</v>
      </c>
      <c r="C257" s="106" t="s">
        <v>1191</v>
      </c>
      <c r="D257" s="106" t="s">
        <v>1692</v>
      </c>
      <c r="E257">
        <v>911</v>
      </c>
      <c r="F257">
        <v>919</v>
      </c>
      <c r="G257">
        <v>800</v>
      </c>
      <c r="H257" s="106" t="s">
        <v>1682</v>
      </c>
      <c r="I257">
        <v>7259</v>
      </c>
      <c r="J257" s="106" t="s">
        <v>27</v>
      </c>
      <c r="K257" s="106" t="s">
        <v>1697</v>
      </c>
      <c r="L257">
        <v>3675</v>
      </c>
      <c r="M257">
        <v>3705</v>
      </c>
      <c r="N257">
        <v>200</v>
      </c>
      <c r="O257" s="106" t="s">
        <v>1679</v>
      </c>
      <c r="P257">
        <v>0.95228138401893403</v>
      </c>
      <c r="Q257">
        <v>0.90934754471688095</v>
      </c>
      <c r="R257" s="106">
        <v>2.5830576730241899E-2</v>
      </c>
      <c r="S257">
        <v>6.8805439958959996E-3</v>
      </c>
      <c r="T257">
        <v>-0.98675597444315799</v>
      </c>
      <c r="U257">
        <v>0.98675597444315799</v>
      </c>
      <c r="V257">
        <v>1.03099017179539</v>
      </c>
      <c r="W257">
        <v>-2.75</v>
      </c>
      <c r="X257">
        <v>0.78</v>
      </c>
      <c r="Y257">
        <v>261673</v>
      </c>
      <c r="Z257">
        <v>13772</v>
      </c>
      <c r="AA257">
        <v>0.96</v>
      </c>
      <c r="AB257">
        <v>19</v>
      </c>
      <c r="AC257">
        <v>14</v>
      </c>
      <c r="AD257">
        <v>5</v>
      </c>
      <c r="AE257">
        <v>73.680000000000007</v>
      </c>
      <c r="AF257">
        <v>13</v>
      </c>
      <c r="AG257">
        <v>8</v>
      </c>
      <c r="AH257">
        <v>2</v>
      </c>
      <c r="AI257">
        <v>9</v>
      </c>
    </row>
    <row r="258" spans="1:35" x14ac:dyDescent="0.2">
      <c r="A258" s="102">
        <v>229</v>
      </c>
      <c r="B258">
        <v>4005</v>
      </c>
      <c r="C258" s="106" t="s">
        <v>1942</v>
      </c>
      <c r="D258" s="106" t="s">
        <v>1704</v>
      </c>
      <c r="E258">
        <v>455</v>
      </c>
      <c r="F258">
        <v>454</v>
      </c>
      <c r="G258">
        <v>2100</v>
      </c>
      <c r="H258" s="106" t="s">
        <v>1679</v>
      </c>
      <c r="I258">
        <v>7276</v>
      </c>
      <c r="J258" s="106" t="s">
        <v>1733</v>
      </c>
      <c r="K258" s="106" t="s">
        <v>1684</v>
      </c>
      <c r="L258">
        <v>4690</v>
      </c>
      <c r="M258">
        <v>4770</v>
      </c>
      <c r="N258">
        <v>200</v>
      </c>
      <c r="O258" s="106" t="s">
        <v>1682</v>
      </c>
      <c r="P258">
        <v>0.85437466578346699</v>
      </c>
      <c r="Q258">
        <v>0.91900498438625799</v>
      </c>
      <c r="R258">
        <v>0.21854719014896301</v>
      </c>
      <c r="S258">
        <v>1.3913071873972799E-2</v>
      </c>
      <c r="T258">
        <v>0.76387604322510205</v>
      </c>
      <c r="U258">
        <v>0.76387604322510205</v>
      </c>
      <c r="V258">
        <v>1.4274072312021699</v>
      </c>
      <c r="W258">
        <v>3.1</v>
      </c>
      <c r="X258">
        <v>0.06</v>
      </c>
      <c r="Y258">
        <v>260895</v>
      </c>
      <c r="Z258">
        <v>13731</v>
      </c>
      <c r="AA258">
        <v>0.75</v>
      </c>
      <c r="AB258">
        <v>19</v>
      </c>
      <c r="AC258">
        <v>13</v>
      </c>
      <c r="AD258">
        <v>6</v>
      </c>
      <c r="AE258">
        <v>68.42</v>
      </c>
      <c r="AF258">
        <v>13</v>
      </c>
      <c r="AG258">
        <v>6</v>
      </c>
      <c r="AH258">
        <v>4</v>
      </c>
      <c r="AI258">
        <v>9</v>
      </c>
    </row>
    <row r="259" spans="1:35" x14ac:dyDescent="0.2">
      <c r="A259" s="102">
        <v>227</v>
      </c>
      <c r="B259">
        <v>2371</v>
      </c>
      <c r="C259" s="106" t="s">
        <v>628</v>
      </c>
      <c r="D259" s="106" t="s">
        <v>1694</v>
      </c>
      <c r="E259">
        <v>3040</v>
      </c>
      <c r="F259">
        <v>3010</v>
      </c>
      <c r="G259">
        <v>300</v>
      </c>
      <c r="H259" s="106" t="s">
        <v>1679</v>
      </c>
      <c r="I259">
        <v>2413</v>
      </c>
      <c r="J259" s="106" t="s">
        <v>1699</v>
      </c>
      <c r="K259" s="106" t="s">
        <v>1694</v>
      </c>
      <c r="L259">
        <v>3270</v>
      </c>
      <c r="M259">
        <v>3260</v>
      </c>
      <c r="N259">
        <v>300</v>
      </c>
      <c r="O259" s="106" t="s">
        <v>1682</v>
      </c>
      <c r="P259">
        <v>0.823224865552309</v>
      </c>
      <c r="Q259">
        <v>0.91902495929443895</v>
      </c>
      <c r="R259" s="106">
        <v>0.20654795270905099</v>
      </c>
      <c r="S259" s="106">
        <v>7.2782873571720502E-2</v>
      </c>
      <c r="T259" s="106">
        <v>0.72207665751211803</v>
      </c>
      <c r="U259" s="106">
        <v>0.72207665751211803</v>
      </c>
      <c r="V259">
        <v>0.49772509410985299</v>
      </c>
      <c r="W259">
        <v>2.41</v>
      </c>
      <c r="X259">
        <v>7.67</v>
      </c>
      <c r="Y259">
        <v>260271</v>
      </c>
      <c r="Z259">
        <v>11830</v>
      </c>
      <c r="AA259">
        <v>0.59</v>
      </c>
      <c r="AB259">
        <v>22</v>
      </c>
      <c r="AC259">
        <v>14</v>
      </c>
      <c r="AD259">
        <v>8</v>
      </c>
      <c r="AE259">
        <v>63.64</v>
      </c>
      <c r="AF259">
        <v>10</v>
      </c>
      <c r="AG259">
        <v>11</v>
      </c>
      <c r="AH259">
        <v>6</v>
      </c>
      <c r="AI259">
        <v>5</v>
      </c>
    </row>
    <row r="260" spans="1:35" x14ac:dyDescent="0.2">
      <c r="A260" s="102">
        <v>271</v>
      </c>
      <c r="B260">
        <v>7202</v>
      </c>
      <c r="C260" s="106" t="s">
        <v>837</v>
      </c>
      <c r="D260" s="106" t="s">
        <v>1697</v>
      </c>
      <c r="E260">
        <v>1131</v>
      </c>
      <c r="F260">
        <v>1138</v>
      </c>
      <c r="G260">
        <v>900</v>
      </c>
      <c r="H260" s="106" t="s">
        <v>1679</v>
      </c>
      <c r="I260">
        <v>9603</v>
      </c>
      <c r="J260" s="106" t="s">
        <v>1875</v>
      </c>
      <c r="K260" s="106" t="s">
        <v>1694</v>
      </c>
      <c r="L260">
        <v>2643</v>
      </c>
      <c r="M260">
        <v>2601</v>
      </c>
      <c r="N260">
        <v>400</v>
      </c>
      <c r="O260" s="106" t="s">
        <v>1682</v>
      </c>
      <c r="P260">
        <v>0.92656779232542297</v>
      </c>
      <c r="Q260">
        <v>0.91309933663908205</v>
      </c>
      <c r="R260">
        <v>0.184244880062962</v>
      </c>
      <c r="S260">
        <v>1.1048305097700399E-2</v>
      </c>
      <c r="T260">
        <v>0.41120092143085601</v>
      </c>
      <c r="U260">
        <v>0.41120092143085601</v>
      </c>
      <c r="V260">
        <v>0.47997415377143099</v>
      </c>
      <c r="W260">
        <v>1.34</v>
      </c>
      <c r="X260">
        <v>1.56</v>
      </c>
      <c r="Y260">
        <v>259047</v>
      </c>
      <c r="Z260">
        <v>11263</v>
      </c>
      <c r="AA260">
        <v>0.52</v>
      </c>
      <c r="AB260">
        <v>23</v>
      </c>
      <c r="AC260">
        <v>13</v>
      </c>
      <c r="AD260">
        <v>10</v>
      </c>
      <c r="AE260">
        <v>56.52</v>
      </c>
      <c r="AF260">
        <v>10</v>
      </c>
      <c r="AG260">
        <v>12</v>
      </c>
      <c r="AH260">
        <v>7</v>
      </c>
      <c r="AI260">
        <v>4</v>
      </c>
    </row>
    <row r="261" spans="1:35" x14ac:dyDescent="0.2">
      <c r="A261" s="102">
        <v>992</v>
      </c>
      <c r="B261">
        <v>2220</v>
      </c>
      <c r="C261" s="106" t="s">
        <v>2021</v>
      </c>
      <c r="D261" s="106" t="s">
        <v>1707</v>
      </c>
      <c r="E261">
        <v>4900</v>
      </c>
      <c r="F261">
        <v>4875</v>
      </c>
      <c r="G261">
        <v>200</v>
      </c>
      <c r="H261" s="106" t="s">
        <v>1679</v>
      </c>
      <c r="I261">
        <v>7459</v>
      </c>
      <c r="J261" s="106" t="s">
        <v>851</v>
      </c>
      <c r="K261" s="106" t="s">
        <v>1686</v>
      </c>
      <c r="L261">
        <v>2263</v>
      </c>
      <c r="M261">
        <v>2280</v>
      </c>
      <c r="N261">
        <v>400</v>
      </c>
      <c r="O261" s="106" t="s">
        <v>1682</v>
      </c>
      <c r="P261">
        <v>0.61880001436771703</v>
      </c>
      <c r="Q261">
        <v>0.83201317788533102</v>
      </c>
      <c r="R261">
        <v>2.1507343793429799E-2</v>
      </c>
      <c r="S261">
        <v>4.5375591825216801E-4</v>
      </c>
      <c r="T261">
        <v>1.5237635292559799</v>
      </c>
      <c r="U261">
        <v>1.5237635292559799</v>
      </c>
      <c r="V261">
        <v>1.6536309633756601</v>
      </c>
      <c r="W261">
        <v>3.62</v>
      </c>
      <c r="X261">
        <v>6.46</v>
      </c>
      <c r="Y261">
        <v>258584</v>
      </c>
      <c r="Z261">
        <v>23508</v>
      </c>
      <c r="AA261">
        <v>1.43</v>
      </c>
      <c r="AB261">
        <v>11</v>
      </c>
      <c r="AC261">
        <v>10</v>
      </c>
      <c r="AD261">
        <v>1</v>
      </c>
      <c r="AE261">
        <v>90.91</v>
      </c>
      <c r="AF261">
        <v>13</v>
      </c>
      <c r="AG261">
        <v>6</v>
      </c>
      <c r="AH261">
        <v>0</v>
      </c>
      <c r="AI261">
        <v>5</v>
      </c>
    </row>
    <row r="262" spans="1:35" x14ac:dyDescent="0.2">
      <c r="A262" s="102">
        <v>230</v>
      </c>
      <c r="B262">
        <v>4324</v>
      </c>
      <c r="C262" s="106" t="s">
        <v>1934</v>
      </c>
      <c r="D262" s="106" t="s">
        <v>1694</v>
      </c>
      <c r="E262">
        <v>3550</v>
      </c>
      <c r="F262">
        <v>3525</v>
      </c>
      <c r="G262">
        <v>300</v>
      </c>
      <c r="H262" s="106" t="s">
        <v>1682</v>
      </c>
      <c r="I262">
        <v>9506</v>
      </c>
      <c r="J262" s="106" t="s">
        <v>1738</v>
      </c>
      <c r="K262" s="106" t="s">
        <v>1739</v>
      </c>
      <c r="L262">
        <v>1032</v>
      </c>
      <c r="M262">
        <v>1042</v>
      </c>
      <c r="N262">
        <v>1000</v>
      </c>
      <c r="O262" s="106" t="s">
        <v>1679</v>
      </c>
      <c r="P262">
        <v>0.60956709794057495</v>
      </c>
      <c r="Q262">
        <v>0.91884781409068095</v>
      </c>
      <c r="R262" s="106">
        <v>0.38514282765796598</v>
      </c>
      <c r="S262">
        <v>2.55634954437443E-2</v>
      </c>
      <c r="T262">
        <v>-1.7253916574142001</v>
      </c>
      <c r="U262">
        <v>1.7253916574142001</v>
      </c>
      <c r="V262">
        <v>0.98558502050415098</v>
      </c>
      <c r="W262">
        <v>-6.61</v>
      </c>
      <c r="X262">
        <v>1.47</v>
      </c>
      <c r="Y262">
        <v>257640</v>
      </c>
      <c r="Z262">
        <v>21470</v>
      </c>
      <c r="AA262">
        <v>1.18</v>
      </c>
      <c r="AB262">
        <v>12</v>
      </c>
      <c r="AC262">
        <v>9</v>
      </c>
      <c r="AD262">
        <v>3</v>
      </c>
      <c r="AE262">
        <v>75</v>
      </c>
      <c r="AF262">
        <v>15</v>
      </c>
      <c r="AG262">
        <v>4</v>
      </c>
      <c r="AH262">
        <v>0</v>
      </c>
      <c r="AI262">
        <v>8</v>
      </c>
    </row>
    <row r="263" spans="1:35" x14ac:dyDescent="0.2">
      <c r="A263" s="102">
        <v>705</v>
      </c>
      <c r="B263">
        <v>4681</v>
      </c>
      <c r="C263" s="106" t="s">
        <v>1141</v>
      </c>
      <c r="D263" s="106" t="s">
        <v>1694</v>
      </c>
      <c r="E263">
        <v>1676</v>
      </c>
      <c r="F263">
        <v>1678</v>
      </c>
      <c r="G263">
        <v>500</v>
      </c>
      <c r="H263" s="106" t="s">
        <v>1682</v>
      </c>
      <c r="I263">
        <v>9715</v>
      </c>
      <c r="J263" s="106" t="s">
        <v>2048</v>
      </c>
      <c r="K263" s="106" t="s">
        <v>1694</v>
      </c>
      <c r="L263">
        <v>2808</v>
      </c>
      <c r="M263">
        <v>2784</v>
      </c>
      <c r="N263">
        <v>300</v>
      </c>
      <c r="O263" s="106" t="s">
        <v>1679</v>
      </c>
      <c r="P263">
        <v>0.72400408232870495</v>
      </c>
      <c r="Q263">
        <v>0.86819608974505402</v>
      </c>
      <c r="R263">
        <v>1.5616980904187399E-2</v>
      </c>
      <c r="S263" s="106">
        <v>6.8329977791299103E-4</v>
      </c>
      <c r="T263">
        <v>-1.54406490412068</v>
      </c>
      <c r="U263">
        <v>1.54406490412068</v>
      </c>
      <c r="V263">
        <v>2.0384346356402601</v>
      </c>
      <c r="W263">
        <v>-4.0199999999999996</v>
      </c>
      <c r="X263">
        <v>0.45</v>
      </c>
      <c r="Y263">
        <v>257201</v>
      </c>
      <c r="Z263">
        <v>25720</v>
      </c>
      <c r="AA263">
        <v>1.22</v>
      </c>
      <c r="AB263">
        <v>10</v>
      </c>
      <c r="AC263">
        <v>8</v>
      </c>
      <c r="AD263">
        <v>2</v>
      </c>
      <c r="AE263">
        <v>80</v>
      </c>
      <c r="AF263">
        <v>9</v>
      </c>
      <c r="AG263">
        <v>7</v>
      </c>
      <c r="AH263">
        <v>2</v>
      </c>
      <c r="AI263">
        <v>1</v>
      </c>
    </row>
    <row r="264" spans="1:35" x14ac:dyDescent="0.2">
      <c r="A264" s="102">
        <v>563</v>
      </c>
      <c r="B264">
        <v>4062</v>
      </c>
      <c r="C264" s="106" t="s">
        <v>231</v>
      </c>
      <c r="D264" s="106" t="s">
        <v>1684</v>
      </c>
      <c r="E264">
        <v>2760</v>
      </c>
      <c r="F264">
        <v>2749</v>
      </c>
      <c r="G264">
        <v>400</v>
      </c>
      <c r="H264" s="106" t="s">
        <v>1682</v>
      </c>
      <c r="I264">
        <v>4739</v>
      </c>
      <c r="J264" s="106" t="s">
        <v>1734</v>
      </c>
      <c r="K264" s="106" t="s">
        <v>1681</v>
      </c>
      <c r="L264">
        <v>3390</v>
      </c>
      <c r="M264">
        <v>3365</v>
      </c>
      <c r="N264">
        <v>300</v>
      </c>
      <c r="O264" s="106" t="s">
        <v>1679</v>
      </c>
      <c r="P264">
        <v>0.70560118842633401</v>
      </c>
      <c r="Q264">
        <v>0.88406211995327899</v>
      </c>
      <c r="R264" s="15">
        <v>5.3823124641065902E-2</v>
      </c>
      <c r="S264" s="15">
        <v>9.0119822933544202E-2</v>
      </c>
      <c r="T264">
        <v>-0.751739399252358</v>
      </c>
      <c r="U264">
        <v>0.751739399252358</v>
      </c>
      <c r="V264">
        <v>0.64161413796359401</v>
      </c>
      <c r="W264">
        <v>-2.59</v>
      </c>
      <c r="X264">
        <v>8.93</v>
      </c>
      <c r="Y264">
        <v>256759</v>
      </c>
      <c r="Z264">
        <v>14264</v>
      </c>
      <c r="AA264">
        <v>0.64</v>
      </c>
      <c r="AB264">
        <v>18</v>
      </c>
      <c r="AC264">
        <v>10</v>
      </c>
      <c r="AD264">
        <v>8</v>
      </c>
      <c r="AE264">
        <v>55.56</v>
      </c>
      <c r="AF264">
        <v>11</v>
      </c>
      <c r="AG264">
        <v>9</v>
      </c>
      <c r="AH264">
        <v>4</v>
      </c>
      <c r="AI264">
        <v>5</v>
      </c>
    </row>
    <row r="265" spans="1:35" x14ac:dyDescent="0.2">
      <c r="A265" s="102">
        <v>526</v>
      </c>
      <c r="B265">
        <v>7202</v>
      </c>
      <c r="C265" s="106" t="s">
        <v>837</v>
      </c>
      <c r="D265" s="106" t="s">
        <v>1697</v>
      </c>
      <c r="E265">
        <v>1131</v>
      </c>
      <c r="F265">
        <v>1138</v>
      </c>
      <c r="G265">
        <v>800</v>
      </c>
      <c r="H265" s="106" t="s">
        <v>1682</v>
      </c>
      <c r="I265">
        <v>9201</v>
      </c>
      <c r="J265" s="106" t="s">
        <v>1960</v>
      </c>
      <c r="K265" s="106" t="s">
        <v>1961</v>
      </c>
      <c r="L265">
        <v>3105</v>
      </c>
      <c r="M265">
        <v>3099</v>
      </c>
      <c r="N265">
        <v>300</v>
      </c>
      <c r="O265" s="106" t="s">
        <v>1679</v>
      </c>
      <c r="P265">
        <v>0.861484970987759</v>
      </c>
      <c r="Q265">
        <v>0.88733640294638105</v>
      </c>
      <c r="R265">
        <v>0.29870075219158299</v>
      </c>
      <c r="S265">
        <v>6.5327334769756606E-2</v>
      </c>
      <c r="T265">
        <v>-0.64980261422035102</v>
      </c>
      <c r="U265">
        <v>0.64980261422035102</v>
      </c>
      <c r="V265">
        <v>1.01537124956175</v>
      </c>
      <c r="W265">
        <v>-2.66</v>
      </c>
      <c r="X265">
        <v>2.08</v>
      </c>
      <c r="Y265">
        <v>256653</v>
      </c>
      <c r="Z265">
        <v>17110</v>
      </c>
      <c r="AA265">
        <v>0.96</v>
      </c>
      <c r="AB265">
        <v>15</v>
      </c>
      <c r="AC265">
        <v>10</v>
      </c>
      <c r="AD265">
        <v>5</v>
      </c>
      <c r="AE265">
        <v>66.67</v>
      </c>
      <c r="AF265">
        <v>15</v>
      </c>
      <c r="AG265">
        <v>4</v>
      </c>
      <c r="AH265">
        <v>0</v>
      </c>
      <c r="AI265">
        <v>11</v>
      </c>
    </row>
    <row r="266" spans="1:35" x14ac:dyDescent="0.2">
      <c r="A266" s="102">
        <v>788</v>
      </c>
      <c r="B266">
        <v>1820</v>
      </c>
      <c r="C266" s="106" t="s">
        <v>61</v>
      </c>
      <c r="D266" s="106" t="s">
        <v>1689</v>
      </c>
      <c r="E266">
        <v>2478</v>
      </c>
      <c r="F266">
        <v>2487</v>
      </c>
      <c r="G266">
        <v>400</v>
      </c>
      <c r="H266" s="106" t="s">
        <v>1679</v>
      </c>
      <c r="I266">
        <v>7984</v>
      </c>
      <c r="J266" s="106" t="s">
        <v>883</v>
      </c>
      <c r="K266" s="106" t="s">
        <v>1703</v>
      </c>
      <c r="L266">
        <v>1600</v>
      </c>
      <c r="M266">
        <v>1578</v>
      </c>
      <c r="N266">
        <v>600</v>
      </c>
      <c r="O266" s="106" t="s">
        <v>1682</v>
      </c>
      <c r="P266">
        <v>0.55876434992401902</v>
      </c>
      <c r="Q266">
        <v>0.85824482956324599</v>
      </c>
      <c r="R266" s="15">
        <v>0.29536374145331601</v>
      </c>
      <c r="S266" s="106">
        <v>6.03897405535768E-2</v>
      </c>
      <c r="T266">
        <v>2.6835678100509699</v>
      </c>
      <c r="U266">
        <v>2.6835678100509699</v>
      </c>
      <c r="V266">
        <v>2.0107595588005802</v>
      </c>
      <c r="W266">
        <v>6.13</v>
      </c>
      <c r="X266">
        <v>4.83</v>
      </c>
      <c r="Y266">
        <v>256091</v>
      </c>
      <c r="Z266">
        <v>18292</v>
      </c>
      <c r="AA266">
        <v>0.99</v>
      </c>
      <c r="AB266">
        <v>14</v>
      </c>
      <c r="AC266">
        <v>7</v>
      </c>
      <c r="AD266">
        <v>7</v>
      </c>
      <c r="AE266">
        <v>50</v>
      </c>
      <c r="AF266">
        <v>15</v>
      </c>
      <c r="AG266">
        <v>6</v>
      </c>
      <c r="AH266">
        <v>0</v>
      </c>
      <c r="AI266">
        <v>8</v>
      </c>
    </row>
    <row r="267" spans="1:35" x14ac:dyDescent="0.2">
      <c r="A267" s="102">
        <v>87</v>
      </c>
      <c r="B267">
        <v>1719</v>
      </c>
      <c r="C267" s="106" t="s">
        <v>581</v>
      </c>
      <c r="D267" s="106" t="s">
        <v>1689</v>
      </c>
      <c r="E267">
        <v>888</v>
      </c>
      <c r="F267">
        <v>881</v>
      </c>
      <c r="G267">
        <v>1200</v>
      </c>
      <c r="H267" s="106" t="s">
        <v>1682</v>
      </c>
      <c r="I267">
        <v>6952</v>
      </c>
      <c r="J267" s="106" t="s">
        <v>468</v>
      </c>
      <c r="K267" s="106" t="s">
        <v>1684</v>
      </c>
      <c r="L267">
        <v>2050</v>
      </c>
      <c r="M267">
        <v>2055</v>
      </c>
      <c r="N267">
        <v>500</v>
      </c>
      <c r="O267" s="106" t="s">
        <v>1679</v>
      </c>
      <c r="P267">
        <v>0.664086569263588</v>
      </c>
      <c r="Q267">
        <v>0.94045224743975397</v>
      </c>
      <c r="R267">
        <v>0.117336834444875</v>
      </c>
      <c r="S267" s="15">
        <v>4.64586566535563E-2</v>
      </c>
      <c r="T267">
        <v>-0.73843157136575299</v>
      </c>
      <c r="U267">
        <v>0.73843157136575299</v>
      </c>
      <c r="V267">
        <v>0.59115246492442897</v>
      </c>
      <c r="W267">
        <v>-3.3</v>
      </c>
      <c r="X267">
        <v>2.89</v>
      </c>
      <c r="Y267">
        <v>255047</v>
      </c>
      <c r="Z267">
        <v>11593</v>
      </c>
      <c r="AA267">
        <v>0.53</v>
      </c>
      <c r="AB267">
        <v>22</v>
      </c>
      <c r="AC267">
        <v>13</v>
      </c>
      <c r="AD267">
        <v>9</v>
      </c>
      <c r="AE267">
        <v>59.09</v>
      </c>
      <c r="AF267">
        <v>10</v>
      </c>
      <c r="AG267">
        <v>9</v>
      </c>
      <c r="AH267">
        <v>7</v>
      </c>
      <c r="AI267">
        <v>6</v>
      </c>
    </row>
    <row r="268" spans="1:35" x14ac:dyDescent="0.2">
      <c r="A268" s="102">
        <v>551</v>
      </c>
      <c r="B268">
        <v>6028</v>
      </c>
      <c r="C268" s="106" t="s">
        <v>588</v>
      </c>
      <c r="D268" s="106" t="s">
        <v>1694</v>
      </c>
      <c r="E268">
        <v>8070</v>
      </c>
      <c r="F268">
        <v>7950</v>
      </c>
      <c r="G268">
        <v>100</v>
      </c>
      <c r="H268" s="106" t="s">
        <v>1679</v>
      </c>
      <c r="I268">
        <v>9934</v>
      </c>
      <c r="J268" s="106" t="s">
        <v>1898</v>
      </c>
      <c r="K268" s="106" t="s">
        <v>1686</v>
      </c>
      <c r="L268">
        <v>2680</v>
      </c>
      <c r="M268">
        <v>2698</v>
      </c>
      <c r="N268">
        <v>300</v>
      </c>
      <c r="O268" s="106" t="s">
        <v>1682</v>
      </c>
      <c r="P268">
        <v>0.77406153543715095</v>
      </c>
      <c r="Q268">
        <v>0.88505871022211802</v>
      </c>
      <c r="R268">
        <v>3.0726085815830199E-2</v>
      </c>
      <c r="S268">
        <v>6.8687260812522702E-2</v>
      </c>
      <c r="T268">
        <v>2.9080836318398799</v>
      </c>
      <c r="U268">
        <v>2.9080836318398799</v>
      </c>
      <c r="V268">
        <v>4.2845534765080897</v>
      </c>
      <c r="W268">
        <v>6.42</v>
      </c>
      <c r="X268">
        <v>1.81</v>
      </c>
      <c r="Y268">
        <v>254342</v>
      </c>
      <c r="Z268">
        <v>16956</v>
      </c>
      <c r="AA268">
        <v>1.02</v>
      </c>
      <c r="AB268">
        <v>15</v>
      </c>
      <c r="AC268">
        <v>11</v>
      </c>
      <c r="AD268">
        <v>4</v>
      </c>
      <c r="AE268">
        <v>73.33</v>
      </c>
      <c r="AF268">
        <v>11</v>
      </c>
      <c r="AG268">
        <v>6</v>
      </c>
      <c r="AH268">
        <v>3</v>
      </c>
      <c r="AI268">
        <v>6</v>
      </c>
    </row>
    <row r="269" spans="1:35" x14ac:dyDescent="0.2">
      <c r="A269" s="102">
        <v>1133</v>
      </c>
      <c r="B269">
        <v>4321</v>
      </c>
      <c r="C269" s="106" t="s">
        <v>2212</v>
      </c>
      <c r="D269" s="106" t="s">
        <v>1694</v>
      </c>
      <c r="E269">
        <v>636</v>
      </c>
      <c r="F269">
        <v>637</v>
      </c>
      <c r="G269">
        <v>1600</v>
      </c>
      <c r="H269" s="106" t="s">
        <v>1679</v>
      </c>
      <c r="I269">
        <v>8750</v>
      </c>
      <c r="J269" s="106" t="s">
        <v>30</v>
      </c>
      <c r="K269" s="106" t="s">
        <v>1881</v>
      </c>
      <c r="L269">
        <v>1741</v>
      </c>
      <c r="M269">
        <v>1732</v>
      </c>
      <c r="N269">
        <v>600</v>
      </c>
      <c r="O269" s="106" t="s">
        <v>1682</v>
      </c>
      <c r="P269">
        <v>0.50877580792203803</v>
      </c>
      <c r="Q269">
        <v>0.80799323934384804</v>
      </c>
      <c r="R269" s="15">
        <v>8.8396644410002394E-8</v>
      </c>
      <c r="S269" s="15">
        <v>4.0831007233302998E-6</v>
      </c>
      <c r="T269">
        <v>4.1874696772078304</v>
      </c>
      <c r="U269">
        <v>4.1874696772078304</v>
      </c>
      <c r="V269">
        <v>4.5099295825698604</v>
      </c>
      <c r="W269">
        <v>11.53</v>
      </c>
      <c r="X269">
        <v>1.92</v>
      </c>
      <c r="Y269">
        <v>253083</v>
      </c>
      <c r="Z269">
        <v>19468</v>
      </c>
      <c r="AA269">
        <v>1.01</v>
      </c>
      <c r="AB269">
        <v>13</v>
      </c>
      <c r="AC269">
        <v>9</v>
      </c>
      <c r="AD269">
        <v>4</v>
      </c>
      <c r="AE269">
        <v>69.23</v>
      </c>
      <c r="AF269">
        <v>11</v>
      </c>
      <c r="AG269">
        <v>7</v>
      </c>
      <c r="AH269">
        <v>3</v>
      </c>
      <c r="AI269">
        <v>3</v>
      </c>
    </row>
    <row r="270" spans="1:35" x14ac:dyDescent="0.2">
      <c r="A270" s="102">
        <v>824</v>
      </c>
      <c r="B270">
        <v>6302</v>
      </c>
      <c r="C270" s="106" t="s">
        <v>1959</v>
      </c>
      <c r="D270" s="106" t="s">
        <v>1692</v>
      </c>
      <c r="E270">
        <v>2754</v>
      </c>
      <c r="F270">
        <v>2726</v>
      </c>
      <c r="G270">
        <v>400</v>
      </c>
      <c r="H270" s="106" t="s">
        <v>1682</v>
      </c>
      <c r="I270">
        <v>9143</v>
      </c>
      <c r="J270" s="106" t="s">
        <v>1903</v>
      </c>
      <c r="K270" s="106" t="s">
        <v>1815</v>
      </c>
      <c r="L270">
        <v>2367</v>
      </c>
      <c r="M270">
        <v>2344</v>
      </c>
      <c r="N270">
        <v>500</v>
      </c>
      <c r="O270" s="106" t="s">
        <v>1679</v>
      </c>
      <c r="P270">
        <v>0.64812069764325697</v>
      </c>
      <c r="Q270">
        <v>0.85346354378056599</v>
      </c>
      <c r="R270">
        <v>0.16050828157988301</v>
      </c>
      <c r="S270" s="15">
        <v>1.34786170810921E-2</v>
      </c>
      <c r="T270">
        <v>-1.4653777359656099</v>
      </c>
      <c r="U270">
        <v>1.4653777359656099</v>
      </c>
      <c r="V270">
        <v>1.3361015119203401</v>
      </c>
      <c r="W270">
        <v>-6.02</v>
      </c>
      <c r="X270">
        <v>7.48</v>
      </c>
      <c r="Y270">
        <v>252771</v>
      </c>
      <c r="Z270">
        <v>42128</v>
      </c>
      <c r="AA270">
        <v>2.2599999999999998</v>
      </c>
      <c r="AB270">
        <v>6</v>
      </c>
      <c r="AC270">
        <v>5</v>
      </c>
      <c r="AD270">
        <v>1</v>
      </c>
      <c r="AE270">
        <v>83.33</v>
      </c>
      <c r="AF270">
        <v>9</v>
      </c>
      <c r="AG270">
        <v>5</v>
      </c>
      <c r="AH270">
        <v>0</v>
      </c>
      <c r="AI270">
        <v>1</v>
      </c>
    </row>
    <row r="271" spans="1:35" x14ac:dyDescent="0.2">
      <c r="A271" s="102">
        <v>1160</v>
      </c>
      <c r="B271">
        <v>3407</v>
      </c>
      <c r="C271" s="106" t="s">
        <v>1822</v>
      </c>
      <c r="D271" s="106" t="s">
        <v>1704</v>
      </c>
      <c r="E271">
        <v>1055</v>
      </c>
      <c r="F271">
        <v>1053</v>
      </c>
      <c r="G271">
        <v>1000</v>
      </c>
      <c r="H271" s="106" t="s">
        <v>1682</v>
      </c>
      <c r="I271">
        <v>4917</v>
      </c>
      <c r="J271" s="106" t="s">
        <v>2050</v>
      </c>
      <c r="K271" s="106" t="s">
        <v>1704</v>
      </c>
      <c r="L271">
        <v>2628</v>
      </c>
      <c r="M271">
        <v>2633</v>
      </c>
      <c r="N271">
        <v>400</v>
      </c>
      <c r="O271" s="106" t="s">
        <v>1679</v>
      </c>
      <c r="P271">
        <v>0.76746026726261696</v>
      </c>
      <c r="Q271">
        <v>0.80361827807978803</v>
      </c>
      <c r="R271">
        <v>0.18930716098221601</v>
      </c>
      <c r="S271" s="106">
        <v>8.04088125073186E-2</v>
      </c>
      <c r="T271">
        <v>-0.97590603662723696</v>
      </c>
      <c r="U271">
        <v>0.97590603662723696</v>
      </c>
      <c r="V271">
        <v>0.72111906957725802</v>
      </c>
      <c r="W271">
        <v>-3.45</v>
      </c>
      <c r="X271">
        <v>0.02</v>
      </c>
      <c r="Y271">
        <v>252679</v>
      </c>
      <c r="Z271">
        <v>13299</v>
      </c>
      <c r="AA271">
        <v>0.64</v>
      </c>
      <c r="AB271">
        <v>19</v>
      </c>
      <c r="AC271">
        <v>9</v>
      </c>
      <c r="AD271">
        <v>10</v>
      </c>
      <c r="AE271">
        <v>47.37</v>
      </c>
      <c r="AF271">
        <v>12</v>
      </c>
      <c r="AG271">
        <v>7</v>
      </c>
      <c r="AH271">
        <v>3</v>
      </c>
      <c r="AI271">
        <v>9</v>
      </c>
    </row>
    <row r="272" spans="1:35" x14ac:dyDescent="0.2">
      <c r="A272" s="102">
        <v>694</v>
      </c>
      <c r="B272">
        <v>4689</v>
      </c>
      <c r="C272" s="106" t="s">
        <v>1878</v>
      </c>
      <c r="D272" s="106" t="s">
        <v>1681</v>
      </c>
      <c r="E272">
        <v>452</v>
      </c>
      <c r="F272">
        <v>452</v>
      </c>
      <c r="G272">
        <v>2300</v>
      </c>
      <c r="H272" s="106" t="s">
        <v>1682</v>
      </c>
      <c r="I272">
        <v>5486</v>
      </c>
      <c r="J272" s="106" t="s">
        <v>755</v>
      </c>
      <c r="K272" s="106" t="s">
        <v>1735</v>
      </c>
      <c r="L272">
        <v>1746</v>
      </c>
      <c r="M272">
        <v>1714</v>
      </c>
      <c r="N272">
        <v>600</v>
      </c>
      <c r="O272" s="106" t="s">
        <v>1679</v>
      </c>
      <c r="P272">
        <v>0.67828379856936705</v>
      </c>
      <c r="Q272">
        <v>0.870095368152771</v>
      </c>
      <c r="R272" s="106">
        <v>0.22958533773384601</v>
      </c>
      <c r="S272">
        <v>4.3743604495360897E-2</v>
      </c>
      <c r="T272">
        <v>-7.2409892847339098E-3</v>
      </c>
      <c r="U272">
        <v>7.2409892847339098E-3</v>
      </c>
      <c r="V272">
        <v>0.37026854859063202</v>
      </c>
      <c r="W272">
        <v>-0.04</v>
      </c>
      <c r="X272">
        <v>1.0900000000000001</v>
      </c>
      <c r="Y272">
        <v>252235</v>
      </c>
      <c r="Z272">
        <v>16816</v>
      </c>
      <c r="AA272">
        <v>0.84</v>
      </c>
      <c r="AB272">
        <v>15</v>
      </c>
      <c r="AC272">
        <v>10</v>
      </c>
      <c r="AD272">
        <v>5</v>
      </c>
      <c r="AE272">
        <v>66.67</v>
      </c>
      <c r="AF272">
        <v>13</v>
      </c>
      <c r="AG272">
        <v>6</v>
      </c>
      <c r="AH272">
        <v>2</v>
      </c>
      <c r="AI272">
        <v>7</v>
      </c>
    </row>
    <row r="273" spans="1:35" x14ac:dyDescent="0.2">
      <c r="A273" s="102">
        <v>440</v>
      </c>
      <c r="B273">
        <v>4061</v>
      </c>
      <c r="C273" s="106" t="s">
        <v>1936</v>
      </c>
      <c r="D273" s="106" t="s">
        <v>1704</v>
      </c>
      <c r="E273">
        <v>3045</v>
      </c>
      <c r="F273">
        <v>3035</v>
      </c>
      <c r="G273">
        <v>300</v>
      </c>
      <c r="H273" s="106" t="s">
        <v>1682</v>
      </c>
      <c r="I273">
        <v>4401</v>
      </c>
      <c r="J273" s="106" t="s">
        <v>225</v>
      </c>
      <c r="K273" s="106" t="s">
        <v>1704</v>
      </c>
      <c r="L273">
        <v>1595</v>
      </c>
      <c r="M273">
        <v>1604</v>
      </c>
      <c r="N273">
        <v>600</v>
      </c>
      <c r="O273" s="106" t="s">
        <v>1679</v>
      </c>
      <c r="P273">
        <v>0.75450251525546297</v>
      </c>
      <c r="Q273">
        <v>0.89671100644430701</v>
      </c>
      <c r="R273">
        <v>0.49850704660852901</v>
      </c>
      <c r="S273">
        <v>9.7260908415742998E-4</v>
      </c>
      <c r="T273">
        <v>-1.2565202594036899</v>
      </c>
      <c r="U273">
        <v>1.2565202594036899</v>
      </c>
      <c r="V273">
        <v>1.12332002658903</v>
      </c>
      <c r="W273">
        <v>-4</v>
      </c>
      <c r="X273">
        <v>5.7</v>
      </c>
      <c r="Y273">
        <v>252162</v>
      </c>
      <c r="Z273">
        <v>15760</v>
      </c>
      <c r="AA273">
        <v>0.9</v>
      </c>
      <c r="AB273">
        <v>16</v>
      </c>
      <c r="AC273">
        <v>9</v>
      </c>
      <c r="AD273">
        <v>7</v>
      </c>
      <c r="AE273">
        <v>56.25</v>
      </c>
      <c r="AF273">
        <v>12</v>
      </c>
      <c r="AG273">
        <v>7</v>
      </c>
      <c r="AH273">
        <v>1</v>
      </c>
      <c r="AI273">
        <v>8</v>
      </c>
    </row>
    <row r="274" spans="1:35" x14ac:dyDescent="0.2">
      <c r="A274" s="102">
        <v>4</v>
      </c>
      <c r="B274">
        <v>4062</v>
      </c>
      <c r="C274" s="106" t="s">
        <v>231</v>
      </c>
      <c r="D274" s="106" t="s">
        <v>1684</v>
      </c>
      <c r="E274">
        <v>2760</v>
      </c>
      <c r="F274">
        <v>2749</v>
      </c>
      <c r="G274">
        <v>200</v>
      </c>
      <c r="H274" s="106" t="s">
        <v>1679</v>
      </c>
      <c r="I274">
        <v>6857</v>
      </c>
      <c r="J274" s="106" t="s">
        <v>1892</v>
      </c>
      <c r="K274" s="106" t="s">
        <v>1684</v>
      </c>
      <c r="L274">
        <v>5780</v>
      </c>
      <c r="M274">
        <v>5890</v>
      </c>
      <c r="N274">
        <v>100</v>
      </c>
      <c r="O274" s="106" t="s">
        <v>1682</v>
      </c>
      <c r="P274">
        <v>0.57872913429428097</v>
      </c>
      <c r="Q274">
        <v>0.97039513429889401</v>
      </c>
      <c r="R274">
        <v>0.18467302900955301</v>
      </c>
      <c r="S274">
        <v>1.9582531404777399E-2</v>
      </c>
      <c r="T274">
        <v>0.56363266009728397</v>
      </c>
      <c r="U274">
        <v>0.56363266009728397</v>
      </c>
      <c r="V274">
        <v>1.11430243987507</v>
      </c>
      <c r="W274">
        <v>2.87</v>
      </c>
      <c r="X274">
        <v>6.66</v>
      </c>
      <c r="Y274">
        <v>251473</v>
      </c>
      <c r="Z274">
        <v>16765</v>
      </c>
      <c r="AA274">
        <v>0.73</v>
      </c>
      <c r="AB274">
        <v>15</v>
      </c>
      <c r="AC274">
        <v>10</v>
      </c>
      <c r="AD274">
        <v>5</v>
      </c>
      <c r="AE274">
        <v>66.67</v>
      </c>
      <c r="AF274">
        <v>10</v>
      </c>
      <c r="AG274">
        <v>8</v>
      </c>
      <c r="AH274">
        <v>5</v>
      </c>
      <c r="AI274">
        <v>2</v>
      </c>
    </row>
    <row r="275" spans="1:35" x14ac:dyDescent="0.2">
      <c r="A275" s="102">
        <v>434</v>
      </c>
      <c r="B275">
        <v>7205</v>
      </c>
      <c r="C275" s="106" t="s">
        <v>59</v>
      </c>
      <c r="D275" s="106" t="s">
        <v>1697</v>
      </c>
      <c r="E275">
        <v>1030</v>
      </c>
      <c r="F275">
        <v>1030</v>
      </c>
      <c r="G275">
        <v>1000</v>
      </c>
      <c r="H275" s="106" t="s">
        <v>1682</v>
      </c>
      <c r="I275">
        <v>8410</v>
      </c>
      <c r="J275" s="106" t="s">
        <v>1914</v>
      </c>
      <c r="K275" s="106" t="s">
        <v>1737</v>
      </c>
      <c r="L275">
        <v>317</v>
      </c>
      <c r="M275">
        <v>321</v>
      </c>
      <c r="N275">
        <v>3200</v>
      </c>
      <c r="O275" s="106" t="s">
        <v>1679</v>
      </c>
      <c r="P275">
        <v>0.88565414867266301</v>
      </c>
      <c r="Q275">
        <v>0.89709456758127404</v>
      </c>
      <c r="R275">
        <v>0.11835483588550499</v>
      </c>
      <c r="S275">
        <v>5.0015341503705901E-2</v>
      </c>
      <c r="T275">
        <v>-0.41070941837755898</v>
      </c>
      <c r="U275">
        <v>0.41070941837755898</v>
      </c>
      <c r="V275">
        <v>0.19928687297250799</v>
      </c>
      <c r="W275">
        <v>-0.94</v>
      </c>
      <c r="X275">
        <v>0.27</v>
      </c>
      <c r="Y275">
        <v>251441</v>
      </c>
      <c r="Z275">
        <v>13234</v>
      </c>
      <c r="AA275">
        <v>0.62</v>
      </c>
      <c r="AB275">
        <v>19</v>
      </c>
      <c r="AC275">
        <v>10</v>
      </c>
      <c r="AD275">
        <v>9</v>
      </c>
      <c r="AE275">
        <v>52.63</v>
      </c>
      <c r="AF275">
        <v>13</v>
      </c>
      <c r="AG275">
        <v>8</v>
      </c>
      <c r="AH275">
        <v>3</v>
      </c>
      <c r="AI275">
        <v>8</v>
      </c>
    </row>
    <row r="276" spans="1:35" x14ac:dyDescent="0.2">
      <c r="A276" s="102">
        <v>609</v>
      </c>
      <c r="B276">
        <v>6923</v>
      </c>
      <c r="C276" s="106" t="s">
        <v>57</v>
      </c>
      <c r="D276" s="106" t="s">
        <v>1684</v>
      </c>
      <c r="E276">
        <v>2905</v>
      </c>
      <c r="F276">
        <v>2924</v>
      </c>
      <c r="G276">
        <v>300</v>
      </c>
      <c r="H276" s="106" t="s">
        <v>1682</v>
      </c>
      <c r="I276">
        <v>9787</v>
      </c>
      <c r="J276" s="106" t="s">
        <v>2180</v>
      </c>
      <c r="K276" s="106" t="s">
        <v>1694</v>
      </c>
      <c r="L276">
        <v>3790</v>
      </c>
      <c r="M276">
        <v>3745</v>
      </c>
      <c r="N276">
        <v>200</v>
      </c>
      <c r="O276" s="106" t="s">
        <v>1679</v>
      </c>
      <c r="P276">
        <v>0.57634675820176295</v>
      </c>
      <c r="Q276">
        <v>0.87906954315896801</v>
      </c>
      <c r="R276">
        <v>0.284069378235773</v>
      </c>
      <c r="S276">
        <v>1.03399426771081E-2</v>
      </c>
      <c r="T276">
        <v>-0.86762561838877905</v>
      </c>
      <c r="U276">
        <v>0.86762561838877905</v>
      </c>
      <c r="V276">
        <v>0.62337298494470905</v>
      </c>
      <c r="W276">
        <v>-2.1</v>
      </c>
      <c r="X276">
        <v>17.12</v>
      </c>
      <c r="Y276">
        <v>250526</v>
      </c>
      <c r="Z276">
        <v>25053</v>
      </c>
      <c r="AA276">
        <v>1.58</v>
      </c>
      <c r="AB276">
        <v>10</v>
      </c>
      <c r="AC276">
        <v>7</v>
      </c>
      <c r="AD276">
        <v>3</v>
      </c>
      <c r="AE276">
        <v>70</v>
      </c>
      <c r="AF276">
        <v>14</v>
      </c>
      <c r="AG276">
        <v>6</v>
      </c>
      <c r="AH276">
        <v>1</v>
      </c>
      <c r="AI276">
        <v>3</v>
      </c>
    </row>
    <row r="277" spans="1:35" x14ac:dyDescent="0.2">
      <c r="A277" s="102">
        <v>456</v>
      </c>
      <c r="B277">
        <v>5463</v>
      </c>
      <c r="C277" s="106" t="s">
        <v>66</v>
      </c>
      <c r="D277" s="106" t="s">
        <v>1735</v>
      </c>
      <c r="E277">
        <v>2853</v>
      </c>
      <c r="F277">
        <v>2881</v>
      </c>
      <c r="G277">
        <v>300</v>
      </c>
      <c r="H277" s="106" t="s">
        <v>1679</v>
      </c>
      <c r="I277">
        <v>9072</v>
      </c>
      <c r="J277" s="106" t="s">
        <v>1814</v>
      </c>
      <c r="K277" s="106" t="s">
        <v>1815</v>
      </c>
      <c r="L277">
        <v>2480</v>
      </c>
      <c r="M277">
        <v>2485</v>
      </c>
      <c r="N277">
        <v>300</v>
      </c>
      <c r="O277" s="106" t="s">
        <v>1682</v>
      </c>
      <c r="P277">
        <v>0.64104779790971</v>
      </c>
      <c r="Q277">
        <v>0.89508295823777595</v>
      </c>
      <c r="R277" s="106">
        <v>0.27613986602239698</v>
      </c>
      <c r="S277" s="106">
        <v>1.14363946007427E-3</v>
      </c>
      <c r="T277">
        <v>0.151100624158573</v>
      </c>
      <c r="U277">
        <v>0.151100624158573</v>
      </c>
      <c r="V277">
        <v>0.40773092730053401</v>
      </c>
      <c r="W277">
        <v>0.35</v>
      </c>
      <c r="X277">
        <v>13.75</v>
      </c>
      <c r="Y277">
        <v>250117</v>
      </c>
      <c r="Z277">
        <v>27791</v>
      </c>
      <c r="AA277">
        <v>1.45</v>
      </c>
      <c r="AB277">
        <v>9</v>
      </c>
      <c r="AC277">
        <v>7</v>
      </c>
      <c r="AD277">
        <v>2</v>
      </c>
      <c r="AE277">
        <v>77.78</v>
      </c>
      <c r="AF277">
        <v>14</v>
      </c>
      <c r="AG277">
        <v>4</v>
      </c>
      <c r="AH277">
        <v>1</v>
      </c>
      <c r="AI277">
        <v>4</v>
      </c>
    </row>
    <row r="278" spans="1:35" x14ac:dyDescent="0.2">
      <c r="A278" s="102">
        <v>270</v>
      </c>
      <c r="B278">
        <v>6301</v>
      </c>
      <c r="C278" s="106" t="s">
        <v>55</v>
      </c>
      <c r="D278" s="106" t="s">
        <v>1692</v>
      </c>
      <c r="E278">
        <v>2320</v>
      </c>
      <c r="F278">
        <v>2336.5</v>
      </c>
      <c r="G278">
        <v>400</v>
      </c>
      <c r="H278" s="106" t="s">
        <v>1682</v>
      </c>
      <c r="I278">
        <v>7278</v>
      </c>
      <c r="J278" s="106" t="s">
        <v>45</v>
      </c>
      <c r="K278" s="106" t="s">
        <v>1697</v>
      </c>
      <c r="L278">
        <v>2261</v>
      </c>
      <c r="M278">
        <v>2255</v>
      </c>
      <c r="N278">
        <v>400</v>
      </c>
      <c r="O278" s="106" t="s">
        <v>1679</v>
      </c>
      <c r="P278">
        <v>0.77186176307971399</v>
      </c>
      <c r="Q278">
        <v>0.91315689092155905</v>
      </c>
      <c r="R278" s="106">
        <v>0.38764009685371698</v>
      </c>
      <c r="S278" s="15">
        <v>2.72921441919396E-5</v>
      </c>
      <c r="T278">
        <v>-1.0406085822512601</v>
      </c>
      <c r="U278">
        <v>1.0406085822512601</v>
      </c>
      <c r="V278">
        <v>1.16701988499159</v>
      </c>
      <c r="W278">
        <v>-3.5</v>
      </c>
      <c r="X278">
        <v>3.49</v>
      </c>
      <c r="Y278">
        <v>250054</v>
      </c>
      <c r="Z278">
        <v>20838</v>
      </c>
      <c r="AA278">
        <v>1.0900000000000001</v>
      </c>
      <c r="AB278">
        <v>12</v>
      </c>
      <c r="AC278">
        <v>7</v>
      </c>
      <c r="AD278">
        <v>5</v>
      </c>
      <c r="AE278">
        <v>58.33</v>
      </c>
      <c r="AF278">
        <v>14</v>
      </c>
      <c r="AG278">
        <v>4</v>
      </c>
      <c r="AH278">
        <v>1</v>
      </c>
      <c r="AI278">
        <v>7</v>
      </c>
    </row>
    <row r="279" spans="1:35" x14ac:dyDescent="0.2">
      <c r="A279" s="102">
        <v>1127</v>
      </c>
      <c r="B279">
        <v>4471</v>
      </c>
      <c r="C279" s="106" t="s">
        <v>2209</v>
      </c>
      <c r="D279" s="106" t="s">
        <v>1704</v>
      </c>
      <c r="E279">
        <v>4915</v>
      </c>
      <c r="F279">
        <v>4935</v>
      </c>
      <c r="G279">
        <v>200</v>
      </c>
      <c r="H279" s="106" t="s">
        <v>1682</v>
      </c>
      <c r="I279">
        <v>5703</v>
      </c>
      <c r="J279" s="106" t="s">
        <v>221</v>
      </c>
      <c r="K279" s="106" t="s">
        <v>1695</v>
      </c>
      <c r="L279">
        <v>214</v>
      </c>
      <c r="M279">
        <v>212</v>
      </c>
      <c r="N279">
        <v>4700</v>
      </c>
      <c r="O279" s="106" t="s">
        <v>1679</v>
      </c>
      <c r="P279">
        <v>0.78580992009803996</v>
      </c>
      <c r="Q279">
        <v>0.80951496625684605</v>
      </c>
      <c r="R279" s="106">
        <v>8.0582896078929198E-2</v>
      </c>
      <c r="S279" s="106">
        <v>5.1702145235223103E-2</v>
      </c>
      <c r="T279">
        <v>-0.68930773689810299</v>
      </c>
      <c r="U279">
        <v>0.68930773689810299</v>
      </c>
      <c r="V279">
        <v>1.32212613930568</v>
      </c>
      <c r="W279">
        <v>-1.91</v>
      </c>
      <c r="X279">
        <v>0.95</v>
      </c>
      <c r="Y279">
        <v>249331</v>
      </c>
      <c r="Z279">
        <v>17809</v>
      </c>
      <c r="AA279">
        <v>0.78</v>
      </c>
      <c r="AB279">
        <v>14</v>
      </c>
      <c r="AC279">
        <v>9</v>
      </c>
      <c r="AD279">
        <v>5</v>
      </c>
      <c r="AE279">
        <v>64.290000000000006</v>
      </c>
      <c r="AF279">
        <v>11</v>
      </c>
      <c r="AG279">
        <v>6</v>
      </c>
      <c r="AH279">
        <v>2</v>
      </c>
      <c r="AI279">
        <v>6</v>
      </c>
    </row>
    <row r="280" spans="1:35" x14ac:dyDescent="0.2">
      <c r="A280" s="102">
        <v>693</v>
      </c>
      <c r="B280">
        <v>7321</v>
      </c>
      <c r="C280" s="106" t="s">
        <v>1904</v>
      </c>
      <c r="D280" s="106" t="s">
        <v>1737</v>
      </c>
      <c r="E280">
        <v>595</v>
      </c>
      <c r="F280">
        <v>601</v>
      </c>
      <c r="G280">
        <v>1800</v>
      </c>
      <c r="H280" s="106" t="s">
        <v>1679</v>
      </c>
      <c r="I280">
        <v>9507</v>
      </c>
      <c r="J280" s="106" t="s">
        <v>1821</v>
      </c>
      <c r="K280" s="106" t="s">
        <v>1739</v>
      </c>
      <c r="L280">
        <v>888</v>
      </c>
      <c r="M280">
        <v>889</v>
      </c>
      <c r="N280">
        <v>1200</v>
      </c>
      <c r="O280" s="106" t="s">
        <v>1682</v>
      </c>
      <c r="P280">
        <v>0.92035533962350602</v>
      </c>
      <c r="Q280">
        <v>0.87009754594084299</v>
      </c>
      <c r="R280" s="15">
        <v>0.429182333805261</v>
      </c>
      <c r="S280">
        <v>5.525279917568E-3</v>
      </c>
      <c r="T280">
        <v>0.49390927340288798</v>
      </c>
      <c r="U280">
        <v>0.49390927340288798</v>
      </c>
      <c r="V280">
        <v>0.59369704907416898</v>
      </c>
      <c r="W280">
        <v>1.25</v>
      </c>
      <c r="X280">
        <v>1.41</v>
      </c>
      <c r="Y280">
        <v>248059</v>
      </c>
      <c r="Z280">
        <v>24806</v>
      </c>
      <c r="AA280">
        <v>1.19</v>
      </c>
      <c r="AB280">
        <v>10</v>
      </c>
      <c r="AC280">
        <v>6</v>
      </c>
      <c r="AD280">
        <v>4</v>
      </c>
      <c r="AE280">
        <v>60</v>
      </c>
      <c r="AF280">
        <v>12</v>
      </c>
      <c r="AG280">
        <v>6</v>
      </c>
      <c r="AH280">
        <v>1</v>
      </c>
      <c r="AI280">
        <v>3</v>
      </c>
    </row>
    <row r="281" spans="1:35" x14ac:dyDescent="0.2">
      <c r="A281" s="102">
        <v>374</v>
      </c>
      <c r="B281">
        <v>6361</v>
      </c>
      <c r="C281" s="106" t="s">
        <v>794</v>
      </c>
      <c r="D281" s="106" t="s">
        <v>1692</v>
      </c>
      <c r="E281">
        <v>3030</v>
      </c>
      <c r="F281">
        <v>2914</v>
      </c>
      <c r="G281">
        <v>300</v>
      </c>
      <c r="H281" s="106" t="s">
        <v>1682</v>
      </c>
      <c r="I281">
        <v>8316</v>
      </c>
      <c r="J281" s="106" t="s">
        <v>1918</v>
      </c>
      <c r="K281" s="106" t="s">
        <v>1737</v>
      </c>
      <c r="L281">
        <v>3859</v>
      </c>
      <c r="M281">
        <v>3867</v>
      </c>
      <c r="N281">
        <v>200</v>
      </c>
      <c r="O281" s="106" t="s">
        <v>1679</v>
      </c>
      <c r="P281">
        <v>0.70244441204765995</v>
      </c>
      <c r="Q281">
        <v>0.90340928213080396</v>
      </c>
      <c r="R281" s="15">
        <v>5.5776466279987202E-3</v>
      </c>
      <c r="S281">
        <v>1.2534785836460199E-2</v>
      </c>
      <c r="T281">
        <v>-3.6595118116040899</v>
      </c>
      <c r="U281">
        <v>3.6595118116040899</v>
      </c>
      <c r="V281">
        <v>1.8392458034138199</v>
      </c>
      <c r="W281">
        <v>-10.49</v>
      </c>
      <c r="X281">
        <v>13.03</v>
      </c>
      <c r="Y281">
        <v>246322</v>
      </c>
      <c r="Z281">
        <v>27369</v>
      </c>
      <c r="AA281">
        <v>1.59</v>
      </c>
      <c r="AB281">
        <v>9</v>
      </c>
      <c r="AC281">
        <v>7</v>
      </c>
      <c r="AD281">
        <v>2</v>
      </c>
      <c r="AE281">
        <v>77.78</v>
      </c>
      <c r="AF281">
        <v>10</v>
      </c>
      <c r="AG281">
        <v>5</v>
      </c>
      <c r="AH281">
        <v>2</v>
      </c>
      <c r="AI281">
        <v>2</v>
      </c>
    </row>
    <row r="282" spans="1:35" x14ac:dyDescent="0.2">
      <c r="A282" s="102">
        <v>524</v>
      </c>
      <c r="B282">
        <v>8020</v>
      </c>
      <c r="C282" s="106" t="s">
        <v>1811</v>
      </c>
      <c r="D282" s="106" t="s">
        <v>1686</v>
      </c>
      <c r="E282">
        <v>1358</v>
      </c>
      <c r="F282">
        <v>1339</v>
      </c>
      <c r="G282">
        <v>800</v>
      </c>
      <c r="H282" s="106" t="s">
        <v>1682</v>
      </c>
      <c r="I282">
        <v>8410</v>
      </c>
      <c r="J282" s="106" t="s">
        <v>1914</v>
      </c>
      <c r="K282" s="106" t="s">
        <v>1737</v>
      </c>
      <c r="L282">
        <v>317</v>
      </c>
      <c r="M282">
        <v>321</v>
      </c>
      <c r="N282">
        <v>3300</v>
      </c>
      <c r="O282" s="106" t="s">
        <v>1679</v>
      </c>
      <c r="P282">
        <v>0.74730060934935805</v>
      </c>
      <c r="Q282">
        <v>0.88760352520605901</v>
      </c>
      <c r="R282">
        <v>0.17059875611175401</v>
      </c>
      <c r="S282">
        <v>5.9620222240963999E-2</v>
      </c>
      <c r="T282">
        <v>-0.46521650805572801</v>
      </c>
      <c r="U282">
        <v>0.46521650805572801</v>
      </c>
      <c r="V282">
        <v>0.95663690274771296</v>
      </c>
      <c r="W282">
        <v>-1.18</v>
      </c>
      <c r="X282">
        <v>1.1100000000000001</v>
      </c>
      <c r="Y282">
        <v>246057</v>
      </c>
      <c r="Z282">
        <v>11184</v>
      </c>
      <c r="AA282">
        <v>0.56999999999999995</v>
      </c>
      <c r="AB282">
        <v>22</v>
      </c>
      <c r="AC282">
        <v>14</v>
      </c>
      <c r="AD282">
        <v>8</v>
      </c>
      <c r="AE282">
        <v>63.64</v>
      </c>
      <c r="AF282">
        <v>12</v>
      </c>
      <c r="AG282">
        <v>9</v>
      </c>
      <c r="AH282">
        <v>5</v>
      </c>
      <c r="AI282">
        <v>8</v>
      </c>
    </row>
    <row r="283" spans="1:35" x14ac:dyDescent="0.2">
      <c r="A283" s="102">
        <v>96</v>
      </c>
      <c r="B283">
        <v>5802</v>
      </c>
      <c r="C283" s="106" t="s">
        <v>1923</v>
      </c>
      <c r="D283" s="106" t="s">
        <v>1695</v>
      </c>
      <c r="E283">
        <v>1474</v>
      </c>
      <c r="F283">
        <v>1469</v>
      </c>
      <c r="G283">
        <v>700</v>
      </c>
      <c r="H283" s="106" t="s">
        <v>1682</v>
      </c>
      <c r="I283">
        <v>7205</v>
      </c>
      <c r="J283" s="106" t="s">
        <v>59</v>
      </c>
      <c r="K283" s="106" t="s">
        <v>1697</v>
      </c>
      <c r="L283">
        <v>1030</v>
      </c>
      <c r="M283">
        <v>1030</v>
      </c>
      <c r="N283">
        <v>1000</v>
      </c>
      <c r="O283" s="106" t="s">
        <v>1679</v>
      </c>
      <c r="P283">
        <v>0.894500173766965</v>
      </c>
      <c r="Q283">
        <v>0.93885953391266597</v>
      </c>
      <c r="R283">
        <v>0.300340010049998</v>
      </c>
      <c r="S283">
        <v>9.6895598110920703E-2</v>
      </c>
      <c r="T283">
        <v>-0.78754170686544001</v>
      </c>
      <c r="U283">
        <v>0.78754170686544001</v>
      </c>
      <c r="V283">
        <v>0.365198477606268</v>
      </c>
      <c r="W283">
        <v>-1.74</v>
      </c>
      <c r="X283">
        <v>0.17</v>
      </c>
      <c r="Y283">
        <v>245787</v>
      </c>
      <c r="Z283">
        <v>16386</v>
      </c>
      <c r="AA283">
        <v>0.75</v>
      </c>
      <c r="AB283">
        <v>15</v>
      </c>
      <c r="AC283">
        <v>9</v>
      </c>
      <c r="AD283">
        <v>6</v>
      </c>
      <c r="AE283">
        <v>60</v>
      </c>
      <c r="AF283">
        <v>14</v>
      </c>
      <c r="AG283">
        <v>5</v>
      </c>
      <c r="AH283">
        <v>2</v>
      </c>
      <c r="AI283">
        <v>8</v>
      </c>
    </row>
    <row r="284" spans="1:35" x14ac:dyDescent="0.2">
      <c r="A284" s="102">
        <v>225</v>
      </c>
      <c r="B284">
        <v>6976</v>
      </c>
      <c r="C284" s="106" t="s">
        <v>830</v>
      </c>
      <c r="D284" s="106" t="s">
        <v>1684</v>
      </c>
      <c r="E284">
        <v>3490</v>
      </c>
      <c r="F284">
        <v>3550</v>
      </c>
      <c r="G284">
        <v>300</v>
      </c>
      <c r="H284" s="106" t="s">
        <v>1679</v>
      </c>
      <c r="I284">
        <v>8425</v>
      </c>
      <c r="J284" s="106" t="s">
        <v>1879</v>
      </c>
      <c r="K284" s="106" t="s">
        <v>1685</v>
      </c>
      <c r="L284">
        <v>3350</v>
      </c>
      <c r="M284">
        <v>3360</v>
      </c>
      <c r="N284">
        <v>300</v>
      </c>
      <c r="O284" s="106" t="s">
        <v>1682</v>
      </c>
      <c r="P284">
        <v>0.72396938367550701</v>
      </c>
      <c r="Q284">
        <v>0.91960152883594704</v>
      </c>
      <c r="R284" s="15">
        <v>0.30275674663329</v>
      </c>
      <c r="S284" s="106">
        <v>5.2950374975396598E-2</v>
      </c>
      <c r="T284">
        <v>1.7493807576420799</v>
      </c>
      <c r="U284">
        <v>1.7493807576420799</v>
      </c>
      <c r="V284">
        <v>1.47652895485339</v>
      </c>
      <c r="W284">
        <v>9</v>
      </c>
      <c r="X284">
        <v>5.35</v>
      </c>
      <c r="Y284">
        <v>243097</v>
      </c>
      <c r="Z284">
        <v>10569</v>
      </c>
      <c r="AA284">
        <v>0.44</v>
      </c>
      <c r="AB284">
        <v>23</v>
      </c>
      <c r="AC284">
        <v>15</v>
      </c>
      <c r="AD284">
        <v>8</v>
      </c>
      <c r="AE284">
        <v>65.22</v>
      </c>
      <c r="AF284">
        <v>10</v>
      </c>
      <c r="AG284">
        <v>12</v>
      </c>
      <c r="AH284">
        <v>7</v>
      </c>
      <c r="AI284">
        <v>4</v>
      </c>
    </row>
    <row r="285" spans="1:35" x14ac:dyDescent="0.2">
      <c r="A285" s="102">
        <v>155</v>
      </c>
      <c r="B285">
        <v>3038</v>
      </c>
      <c r="C285" s="106" t="s">
        <v>1164</v>
      </c>
      <c r="D285" s="106" t="s">
        <v>1686</v>
      </c>
      <c r="E285">
        <v>4600</v>
      </c>
      <c r="F285">
        <v>4575</v>
      </c>
      <c r="G285">
        <v>200</v>
      </c>
      <c r="H285" s="106" t="s">
        <v>1679</v>
      </c>
      <c r="I285">
        <v>4739</v>
      </c>
      <c r="J285" s="106" t="s">
        <v>1734</v>
      </c>
      <c r="K285" s="106" t="s">
        <v>1681</v>
      </c>
      <c r="L285">
        <v>3390</v>
      </c>
      <c r="M285">
        <v>3365</v>
      </c>
      <c r="N285">
        <v>300</v>
      </c>
      <c r="O285" s="106" t="s">
        <v>1682</v>
      </c>
      <c r="P285">
        <v>0.96502053653294295</v>
      </c>
      <c r="Q285">
        <v>0.92845413719394698</v>
      </c>
      <c r="R285" s="15">
        <v>4.8188357670223198E-4</v>
      </c>
      <c r="S285">
        <v>9.7906729219948505E-3</v>
      </c>
      <c r="T285">
        <v>1.89792582519415</v>
      </c>
      <c r="U285">
        <v>1.89792582519415</v>
      </c>
      <c r="V285">
        <v>1.9600934369863401</v>
      </c>
      <c r="W285">
        <v>12.59</v>
      </c>
      <c r="X285">
        <v>10.33</v>
      </c>
      <c r="Y285">
        <v>243062</v>
      </c>
      <c r="Z285">
        <v>12153</v>
      </c>
      <c r="AA285">
        <v>0.6</v>
      </c>
      <c r="AB285">
        <v>20</v>
      </c>
      <c r="AC285">
        <v>12</v>
      </c>
      <c r="AD285">
        <v>8</v>
      </c>
      <c r="AE285">
        <v>60</v>
      </c>
      <c r="AF285">
        <v>12</v>
      </c>
      <c r="AG285">
        <v>8</v>
      </c>
      <c r="AH285">
        <v>6</v>
      </c>
      <c r="AI285">
        <v>6</v>
      </c>
    </row>
    <row r="286" spans="1:35" x14ac:dyDescent="0.2">
      <c r="A286" s="102">
        <v>845</v>
      </c>
      <c r="B286">
        <v>2502</v>
      </c>
      <c r="C286" s="106" t="s">
        <v>1790</v>
      </c>
      <c r="D286" s="106" t="s">
        <v>1707</v>
      </c>
      <c r="E286">
        <v>5086</v>
      </c>
      <c r="F286">
        <v>5011</v>
      </c>
      <c r="G286">
        <v>200</v>
      </c>
      <c r="H286" s="106" t="s">
        <v>1679</v>
      </c>
      <c r="I286">
        <v>4612</v>
      </c>
      <c r="J286" s="106" t="s">
        <v>723</v>
      </c>
      <c r="K286" s="106" t="s">
        <v>1704</v>
      </c>
      <c r="L286">
        <v>5190</v>
      </c>
      <c r="M286">
        <v>5180</v>
      </c>
      <c r="N286">
        <v>200</v>
      </c>
      <c r="O286" s="106" t="s">
        <v>1682</v>
      </c>
      <c r="P286">
        <v>0.61196293709072602</v>
      </c>
      <c r="Q286">
        <v>0.85123739648568297</v>
      </c>
      <c r="R286" s="15">
        <v>0.41006799197614702</v>
      </c>
      <c r="S286" s="15">
        <v>1.3329914210226299E-3</v>
      </c>
      <c r="T286">
        <v>1.8109515510785399</v>
      </c>
      <c r="U286">
        <v>1.8109515510785399</v>
      </c>
      <c r="V286">
        <v>1.3590374858860099</v>
      </c>
      <c r="W286">
        <v>6.63</v>
      </c>
      <c r="X286">
        <v>3.26</v>
      </c>
      <c r="Y286">
        <v>241545</v>
      </c>
      <c r="Z286">
        <v>21959</v>
      </c>
      <c r="AA286">
        <v>1.1399999999999999</v>
      </c>
      <c r="AB286">
        <v>11</v>
      </c>
      <c r="AC286">
        <v>8</v>
      </c>
      <c r="AD286">
        <v>3</v>
      </c>
      <c r="AE286">
        <v>72.73</v>
      </c>
      <c r="AF286">
        <v>7</v>
      </c>
      <c r="AG286">
        <v>8</v>
      </c>
      <c r="AH286">
        <v>3</v>
      </c>
      <c r="AI286">
        <v>0</v>
      </c>
    </row>
    <row r="287" spans="1:35" x14ac:dyDescent="0.2">
      <c r="A287" s="102">
        <v>107</v>
      </c>
      <c r="B287">
        <v>1973</v>
      </c>
      <c r="C287" s="106" t="s">
        <v>1687</v>
      </c>
      <c r="D287" s="106" t="s">
        <v>1681</v>
      </c>
      <c r="E287">
        <v>4185</v>
      </c>
      <c r="F287">
        <v>4230</v>
      </c>
      <c r="G287">
        <v>200</v>
      </c>
      <c r="H287" s="106" t="s">
        <v>1679</v>
      </c>
      <c r="I287">
        <v>3046</v>
      </c>
      <c r="J287" s="106" t="s">
        <v>654</v>
      </c>
      <c r="K287" s="106" t="s">
        <v>1705</v>
      </c>
      <c r="L287">
        <v>7850</v>
      </c>
      <c r="M287">
        <v>7680</v>
      </c>
      <c r="N287">
        <v>100</v>
      </c>
      <c r="O287" s="106" t="s">
        <v>1682</v>
      </c>
      <c r="P287">
        <v>0.91518139263384002</v>
      </c>
      <c r="Q287">
        <v>0.936340983603416</v>
      </c>
      <c r="R287">
        <v>0.23280172735363899</v>
      </c>
      <c r="S287">
        <v>2.1317316194721901E-2</v>
      </c>
      <c r="T287">
        <v>1.38675027463582</v>
      </c>
      <c r="U287">
        <v>1.38675027463582</v>
      </c>
      <c r="V287">
        <v>0.76885293436152502</v>
      </c>
      <c r="W287">
        <v>5.86</v>
      </c>
      <c r="X287">
        <v>10.16</v>
      </c>
      <c r="Y287">
        <v>241416</v>
      </c>
      <c r="Z287">
        <v>16094</v>
      </c>
      <c r="AA287">
        <v>0.74</v>
      </c>
      <c r="AB287">
        <v>15</v>
      </c>
      <c r="AC287">
        <v>8</v>
      </c>
      <c r="AD287">
        <v>7</v>
      </c>
      <c r="AE287">
        <v>53.33</v>
      </c>
      <c r="AF287">
        <v>11</v>
      </c>
      <c r="AG287">
        <v>8</v>
      </c>
      <c r="AH287">
        <v>3</v>
      </c>
      <c r="AI287">
        <v>4</v>
      </c>
    </row>
    <row r="288" spans="1:35" x14ac:dyDescent="0.2">
      <c r="A288" s="102">
        <v>1074</v>
      </c>
      <c r="B288">
        <v>9513</v>
      </c>
      <c r="C288" s="106" t="s">
        <v>1911</v>
      </c>
      <c r="D288" s="106" t="s">
        <v>1739</v>
      </c>
      <c r="E288">
        <v>2541</v>
      </c>
      <c r="F288">
        <v>2561</v>
      </c>
      <c r="G288">
        <v>300</v>
      </c>
      <c r="H288" s="106" t="s">
        <v>1679</v>
      </c>
      <c r="I288">
        <v>9787</v>
      </c>
      <c r="J288" s="106" t="s">
        <v>2180</v>
      </c>
      <c r="K288" s="106" t="s">
        <v>1694</v>
      </c>
      <c r="L288">
        <v>3790</v>
      </c>
      <c r="M288">
        <v>3745</v>
      </c>
      <c r="N288">
        <v>200</v>
      </c>
      <c r="O288" s="106" t="s">
        <v>1682</v>
      </c>
      <c r="P288">
        <v>0.57880771948333598</v>
      </c>
      <c r="Q288">
        <v>0.81831287757621396</v>
      </c>
      <c r="R288" s="15">
        <v>0.36465988486959899</v>
      </c>
      <c r="S288">
        <v>7.19529862983357E-2</v>
      </c>
      <c r="T288">
        <v>0.26529863311216101</v>
      </c>
      <c r="U288">
        <v>0.26529863311216101</v>
      </c>
      <c r="V288">
        <v>3.7573025494384599E-2</v>
      </c>
      <c r="W288">
        <v>0.77</v>
      </c>
      <c r="X288">
        <v>2.58</v>
      </c>
      <c r="Y288">
        <v>240735</v>
      </c>
      <c r="Z288">
        <v>21885</v>
      </c>
      <c r="AA288">
        <v>1.38</v>
      </c>
      <c r="AB288">
        <v>11</v>
      </c>
      <c r="AC288">
        <v>9</v>
      </c>
      <c r="AD288">
        <v>2</v>
      </c>
      <c r="AE288">
        <v>81.819999999999993</v>
      </c>
      <c r="AF288">
        <v>11</v>
      </c>
      <c r="AG288">
        <v>6</v>
      </c>
      <c r="AH288">
        <v>2</v>
      </c>
      <c r="AI288">
        <v>3</v>
      </c>
    </row>
    <row r="289" spans="1:35" x14ac:dyDescent="0.2">
      <c r="A289" s="102">
        <v>321</v>
      </c>
      <c r="B289">
        <v>1820</v>
      </c>
      <c r="C289" s="106" t="s">
        <v>61</v>
      </c>
      <c r="D289" s="106" t="s">
        <v>1689</v>
      </c>
      <c r="E289">
        <v>2478</v>
      </c>
      <c r="F289">
        <v>2487</v>
      </c>
      <c r="G289">
        <v>400</v>
      </c>
      <c r="H289" s="106" t="s">
        <v>1682</v>
      </c>
      <c r="I289">
        <v>8697</v>
      </c>
      <c r="J289" s="106" t="s">
        <v>963</v>
      </c>
      <c r="K289" s="106" t="s">
        <v>1685</v>
      </c>
      <c r="L289">
        <v>2008</v>
      </c>
      <c r="M289">
        <v>2010</v>
      </c>
      <c r="N289">
        <v>500</v>
      </c>
      <c r="O289" s="106" t="s">
        <v>1679</v>
      </c>
      <c r="P289">
        <v>0.66760114367395196</v>
      </c>
      <c r="Q289">
        <v>0.90858302244219502</v>
      </c>
      <c r="R289">
        <v>0.27461978779353402</v>
      </c>
      <c r="S289" s="15">
        <v>5.2562231949908403E-2</v>
      </c>
      <c r="T289">
        <v>-0.92333178132842597</v>
      </c>
      <c r="U289">
        <v>0.92333178132842597</v>
      </c>
      <c r="V289">
        <v>0.83165141396226105</v>
      </c>
      <c r="W289">
        <v>-1.98</v>
      </c>
      <c r="X289">
        <v>1.03</v>
      </c>
      <c r="Y289">
        <v>239900</v>
      </c>
      <c r="Z289">
        <v>12626</v>
      </c>
      <c r="AA289">
        <v>0.61</v>
      </c>
      <c r="AB289">
        <v>19</v>
      </c>
      <c r="AC289">
        <v>12</v>
      </c>
      <c r="AD289">
        <v>7</v>
      </c>
      <c r="AE289">
        <v>63.16</v>
      </c>
      <c r="AF289">
        <v>14</v>
      </c>
      <c r="AG289">
        <v>6</v>
      </c>
      <c r="AH289">
        <v>3</v>
      </c>
      <c r="AI289">
        <v>10</v>
      </c>
    </row>
    <row r="290" spans="1:35" x14ac:dyDescent="0.2">
      <c r="A290" s="102">
        <v>975</v>
      </c>
      <c r="B290">
        <v>7762</v>
      </c>
      <c r="C290" s="106" t="s">
        <v>1907</v>
      </c>
      <c r="D290" s="106" t="s">
        <v>1688</v>
      </c>
      <c r="E290">
        <v>490</v>
      </c>
      <c r="F290">
        <v>493</v>
      </c>
      <c r="G290">
        <v>2200</v>
      </c>
      <c r="H290" s="106" t="s">
        <v>1682</v>
      </c>
      <c r="I290">
        <v>9069</v>
      </c>
      <c r="J290" s="106" t="s">
        <v>1805</v>
      </c>
      <c r="K290" s="106" t="s">
        <v>1815</v>
      </c>
      <c r="L290">
        <v>886</v>
      </c>
      <c r="M290">
        <v>887</v>
      </c>
      <c r="N290">
        <v>1200</v>
      </c>
      <c r="O290" s="106" t="s">
        <v>1679</v>
      </c>
      <c r="P290">
        <v>0.80759532626660102</v>
      </c>
      <c r="Q290">
        <v>0.83530949894147299</v>
      </c>
      <c r="R290">
        <v>2.8371412991477302E-2</v>
      </c>
      <c r="S290" s="15">
        <v>1.6517721853265401E-3</v>
      </c>
      <c r="T290">
        <v>-3.1813276007229501</v>
      </c>
      <c r="U290">
        <v>3.1813276007229501</v>
      </c>
      <c r="V290">
        <v>3.5453822324350601</v>
      </c>
      <c r="W290">
        <v>-15.55</v>
      </c>
      <c r="X290">
        <v>1.9</v>
      </c>
      <c r="Y290">
        <v>239624</v>
      </c>
      <c r="Z290">
        <v>18433</v>
      </c>
      <c r="AA290">
        <v>0.87</v>
      </c>
      <c r="AB290">
        <v>13</v>
      </c>
      <c r="AC290">
        <v>8</v>
      </c>
      <c r="AD290">
        <v>5</v>
      </c>
      <c r="AE290">
        <v>61.54</v>
      </c>
      <c r="AF290">
        <v>14</v>
      </c>
      <c r="AG290">
        <v>6</v>
      </c>
      <c r="AH290">
        <v>2</v>
      </c>
      <c r="AI290">
        <v>5</v>
      </c>
    </row>
    <row r="291" spans="1:35" x14ac:dyDescent="0.2">
      <c r="A291" s="102">
        <v>59</v>
      </c>
      <c r="B291">
        <v>8604</v>
      </c>
      <c r="C291" s="106" t="s">
        <v>469</v>
      </c>
      <c r="D291" s="106" t="s">
        <v>1891</v>
      </c>
      <c r="E291">
        <v>561.20000000000005</v>
      </c>
      <c r="F291">
        <v>562</v>
      </c>
      <c r="G291">
        <v>1900</v>
      </c>
      <c r="H291" s="106" t="s">
        <v>1682</v>
      </c>
      <c r="I291">
        <v>8804</v>
      </c>
      <c r="J291" s="106" t="s">
        <v>969</v>
      </c>
      <c r="K291" s="106" t="s">
        <v>1701</v>
      </c>
      <c r="L291">
        <v>1798</v>
      </c>
      <c r="M291">
        <v>1797</v>
      </c>
      <c r="N291">
        <v>600</v>
      </c>
      <c r="O291" s="106" t="s">
        <v>1679</v>
      </c>
      <c r="P291">
        <v>0.59562029808273798</v>
      </c>
      <c r="Q291">
        <v>0.94806856267499795</v>
      </c>
      <c r="R291">
        <v>5.2957268746010797E-2</v>
      </c>
      <c r="S291">
        <v>6.8028379697590097E-2</v>
      </c>
      <c r="T291">
        <v>-1.4815110998530401</v>
      </c>
      <c r="U291">
        <v>1.4815110998530401</v>
      </c>
      <c r="V291">
        <v>1.5469462321476</v>
      </c>
      <c r="W291">
        <v>-5.56</v>
      </c>
      <c r="X291">
        <v>0.96</v>
      </c>
      <c r="Y291">
        <v>239030</v>
      </c>
      <c r="Z291">
        <v>12581</v>
      </c>
      <c r="AA291">
        <v>0.63</v>
      </c>
      <c r="AB291">
        <v>19</v>
      </c>
      <c r="AC291">
        <v>13</v>
      </c>
      <c r="AD291">
        <v>6</v>
      </c>
      <c r="AE291">
        <v>68.42</v>
      </c>
      <c r="AF291">
        <v>11</v>
      </c>
      <c r="AG291">
        <v>8</v>
      </c>
      <c r="AH291">
        <v>4</v>
      </c>
      <c r="AI291">
        <v>7</v>
      </c>
    </row>
    <row r="292" spans="1:35" x14ac:dyDescent="0.2">
      <c r="A292" s="102">
        <v>593</v>
      </c>
      <c r="B292">
        <v>2607</v>
      </c>
      <c r="C292" s="106" t="s">
        <v>1708</v>
      </c>
      <c r="D292" s="106" t="s">
        <v>1707</v>
      </c>
      <c r="E292">
        <v>2857</v>
      </c>
      <c r="F292">
        <v>2843</v>
      </c>
      <c r="G292">
        <v>300</v>
      </c>
      <c r="H292" s="106" t="s">
        <v>1679</v>
      </c>
      <c r="I292">
        <v>7211</v>
      </c>
      <c r="J292" s="106" t="s">
        <v>28</v>
      </c>
      <c r="K292" s="106" t="s">
        <v>1697</v>
      </c>
      <c r="L292">
        <v>415</v>
      </c>
      <c r="M292">
        <v>413</v>
      </c>
      <c r="N292">
        <v>2100</v>
      </c>
      <c r="O292" s="106" t="s">
        <v>1682</v>
      </c>
      <c r="P292">
        <v>0.88130378878522397</v>
      </c>
      <c r="Q292">
        <v>0.88098937181315395</v>
      </c>
      <c r="R292" s="106">
        <v>0.21428998459691301</v>
      </c>
      <c r="S292">
        <v>1.3247588439233999E-2</v>
      </c>
      <c r="T292">
        <v>1.5266391399267401</v>
      </c>
      <c r="U292">
        <v>1.5266391399267401</v>
      </c>
      <c r="V292">
        <v>1.1754395394091</v>
      </c>
      <c r="W292">
        <v>5.32</v>
      </c>
      <c r="X292">
        <v>1.69</v>
      </c>
      <c r="Y292">
        <v>238700</v>
      </c>
      <c r="Z292">
        <v>14919</v>
      </c>
      <c r="AA292">
        <v>0.76</v>
      </c>
      <c r="AB292">
        <v>16</v>
      </c>
      <c r="AC292">
        <v>9</v>
      </c>
      <c r="AD292">
        <v>7</v>
      </c>
      <c r="AE292">
        <v>56.25</v>
      </c>
      <c r="AF292">
        <v>11</v>
      </c>
      <c r="AG292">
        <v>8</v>
      </c>
      <c r="AH292">
        <v>4</v>
      </c>
      <c r="AI292">
        <v>4</v>
      </c>
    </row>
    <row r="293" spans="1:35" x14ac:dyDescent="0.2">
      <c r="A293" s="102">
        <v>937</v>
      </c>
      <c r="B293">
        <v>6371</v>
      </c>
      <c r="C293" s="106" t="s">
        <v>1857</v>
      </c>
      <c r="D293" s="106" t="s">
        <v>1692</v>
      </c>
      <c r="E293">
        <v>3335</v>
      </c>
      <c r="F293">
        <v>3370</v>
      </c>
      <c r="G293">
        <v>300</v>
      </c>
      <c r="H293" s="106" t="s">
        <v>1679</v>
      </c>
      <c r="I293">
        <v>7453</v>
      </c>
      <c r="J293" s="106" t="s">
        <v>53</v>
      </c>
      <c r="K293" s="106" t="s">
        <v>1705</v>
      </c>
      <c r="L293">
        <v>1842</v>
      </c>
      <c r="M293">
        <v>1828</v>
      </c>
      <c r="N293">
        <v>600</v>
      </c>
      <c r="O293" s="106" t="s">
        <v>1682</v>
      </c>
      <c r="P293">
        <v>0.86300433569221402</v>
      </c>
      <c r="Q293">
        <v>0.83995671876960598</v>
      </c>
      <c r="R293" s="15">
        <v>0.14602054851600799</v>
      </c>
      <c r="S293">
        <v>2.05562280482352E-2</v>
      </c>
      <c r="T293">
        <v>1.4823072318994199</v>
      </c>
      <c r="U293">
        <v>1.4823072318994199</v>
      </c>
      <c r="V293">
        <v>1.2712928987590399</v>
      </c>
      <c r="W293">
        <v>11.45</v>
      </c>
      <c r="X293">
        <v>8.49</v>
      </c>
      <c r="Y293">
        <v>238499</v>
      </c>
      <c r="Z293">
        <v>17036</v>
      </c>
      <c r="AA293">
        <v>0.84</v>
      </c>
      <c r="AB293">
        <v>14</v>
      </c>
      <c r="AC293">
        <v>9</v>
      </c>
      <c r="AD293">
        <v>5</v>
      </c>
      <c r="AE293">
        <v>64.290000000000006</v>
      </c>
      <c r="AF293">
        <v>10</v>
      </c>
      <c r="AG293">
        <v>7</v>
      </c>
      <c r="AH293">
        <v>3</v>
      </c>
      <c r="AI293">
        <v>4</v>
      </c>
    </row>
    <row r="294" spans="1:35" x14ac:dyDescent="0.2">
      <c r="A294" s="102">
        <v>815</v>
      </c>
      <c r="B294">
        <v>4186</v>
      </c>
      <c r="C294" s="106" t="s">
        <v>707</v>
      </c>
      <c r="D294" s="106" t="s">
        <v>1704</v>
      </c>
      <c r="E294">
        <v>4915</v>
      </c>
      <c r="F294">
        <v>4840</v>
      </c>
      <c r="G294">
        <v>200</v>
      </c>
      <c r="H294" s="106" t="s">
        <v>1679</v>
      </c>
      <c r="I294">
        <v>6750</v>
      </c>
      <c r="J294" s="106" t="s">
        <v>1740</v>
      </c>
      <c r="K294" s="106" t="s">
        <v>1684</v>
      </c>
      <c r="L294">
        <v>4100</v>
      </c>
      <c r="M294">
        <v>4065</v>
      </c>
      <c r="N294">
        <v>200</v>
      </c>
      <c r="O294" s="106" t="s">
        <v>1682</v>
      </c>
      <c r="P294">
        <v>0.609051183220089</v>
      </c>
      <c r="Q294">
        <v>0.85494347769539303</v>
      </c>
      <c r="R294" s="15">
        <v>1.8065011652674601E-2</v>
      </c>
      <c r="S294">
        <v>1.0720923710830201E-2</v>
      </c>
      <c r="T294">
        <v>3.4381982410819898</v>
      </c>
      <c r="U294">
        <v>3.4381982410819898</v>
      </c>
      <c r="V294">
        <v>2.46708518744075</v>
      </c>
      <c r="W294">
        <v>14.94</v>
      </c>
      <c r="X294">
        <v>16.010000000000002</v>
      </c>
      <c r="Y294">
        <v>237718</v>
      </c>
      <c r="Z294">
        <v>18286</v>
      </c>
      <c r="AA294">
        <v>0.93</v>
      </c>
      <c r="AB294">
        <v>13</v>
      </c>
      <c r="AC294">
        <v>8</v>
      </c>
      <c r="AD294">
        <v>5</v>
      </c>
      <c r="AE294">
        <v>61.54</v>
      </c>
      <c r="AF294">
        <v>11</v>
      </c>
      <c r="AG294">
        <v>8</v>
      </c>
      <c r="AH294">
        <v>2</v>
      </c>
      <c r="AI294">
        <v>3</v>
      </c>
    </row>
    <row r="295" spans="1:35" x14ac:dyDescent="0.2">
      <c r="A295" s="102">
        <v>518</v>
      </c>
      <c r="B295">
        <v>7451</v>
      </c>
      <c r="C295" s="106" t="s">
        <v>850</v>
      </c>
      <c r="D295" s="106" t="s">
        <v>1686</v>
      </c>
      <c r="E295">
        <v>3075</v>
      </c>
      <c r="F295">
        <v>3050</v>
      </c>
      <c r="G295">
        <v>300</v>
      </c>
      <c r="H295" s="106" t="s">
        <v>1679</v>
      </c>
      <c r="I295">
        <v>7752</v>
      </c>
      <c r="J295" s="106" t="s">
        <v>868</v>
      </c>
      <c r="K295" s="106" t="s">
        <v>1684</v>
      </c>
      <c r="L295">
        <v>1165</v>
      </c>
      <c r="M295">
        <v>1144</v>
      </c>
      <c r="N295">
        <v>800</v>
      </c>
      <c r="O295" s="106" t="s">
        <v>1682</v>
      </c>
      <c r="P295">
        <v>0.87428237301006595</v>
      </c>
      <c r="Q295">
        <v>0.88818316190091295</v>
      </c>
      <c r="R295" s="15">
        <v>0.32300606184422498</v>
      </c>
      <c r="S295" s="15">
        <v>3.8346370111343897E-2</v>
      </c>
      <c r="T295">
        <v>0.47143190816494202</v>
      </c>
      <c r="U295">
        <v>0.47143190816494202</v>
      </c>
      <c r="V295">
        <v>6.4805960117698902E-2</v>
      </c>
      <c r="W295">
        <v>1.73</v>
      </c>
      <c r="X295">
        <v>0.02</v>
      </c>
      <c r="Y295">
        <v>237378</v>
      </c>
      <c r="Z295">
        <v>16956</v>
      </c>
      <c r="AA295">
        <v>0.93</v>
      </c>
      <c r="AB295">
        <v>14</v>
      </c>
      <c r="AC295">
        <v>9</v>
      </c>
      <c r="AD295">
        <v>5</v>
      </c>
      <c r="AE295">
        <v>64.290000000000006</v>
      </c>
      <c r="AF295">
        <v>13</v>
      </c>
      <c r="AG295">
        <v>6</v>
      </c>
      <c r="AH295">
        <v>1</v>
      </c>
      <c r="AI295">
        <v>7</v>
      </c>
    </row>
    <row r="296" spans="1:35" x14ac:dyDescent="0.2">
      <c r="A296" s="102">
        <v>810</v>
      </c>
      <c r="B296">
        <v>8766</v>
      </c>
      <c r="C296" s="106" t="s">
        <v>1873</v>
      </c>
      <c r="D296" s="106" t="s">
        <v>1881</v>
      </c>
      <c r="E296">
        <v>6114</v>
      </c>
      <c r="F296">
        <v>6140</v>
      </c>
      <c r="G296">
        <v>100</v>
      </c>
      <c r="H296" s="106" t="s">
        <v>1682</v>
      </c>
      <c r="I296">
        <v>8804</v>
      </c>
      <c r="J296" s="106" t="s">
        <v>969</v>
      </c>
      <c r="K296" s="106" t="s">
        <v>1701</v>
      </c>
      <c r="L296">
        <v>1798</v>
      </c>
      <c r="M296">
        <v>1797</v>
      </c>
      <c r="N296">
        <v>300</v>
      </c>
      <c r="O296" s="106" t="s">
        <v>1679</v>
      </c>
      <c r="P296">
        <v>0.60771250971438395</v>
      </c>
      <c r="Q296">
        <v>0.85578057912275396</v>
      </c>
      <c r="R296" s="15">
        <v>0.31089627814563903</v>
      </c>
      <c r="S296">
        <v>1.87382436417859E-2</v>
      </c>
      <c r="T296">
        <v>-1.35928087485392</v>
      </c>
      <c r="U296">
        <v>1.35928087485392</v>
      </c>
      <c r="V296">
        <v>1.5013897650735</v>
      </c>
      <c r="W296">
        <v>-5.98</v>
      </c>
      <c r="X296">
        <v>12.2</v>
      </c>
      <c r="Y296">
        <v>237143</v>
      </c>
      <c r="Z296">
        <v>12481</v>
      </c>
      <c r="AA296">
        <v>0.61</v>
      </c>
      <c r="AB296">
        <v>19</v>
      </c>
      <c r="AC296">
        <v>12</v>
      </c>
      <c r="AD296">
        <v>7</v>
      </c>
      <c r="AE296">
        <v>63.16</v>
      </c>
      <c r="AF296">
        <v>13</v>
      </c>
      <c r="AG296">
        <v>8</v>
      </c>
      <c r="AH296">
        <v>6</v>
      </c>
      <c r="AI296">
        <v>5</v>
      </c>
    </row>
    <row r="297" spans="1:35" x14ac:dyDescent="0.2">
      <c r="A297" s="102">
        <v>1063</v>
      </c>
      <c r="B297">
        <v>1951</v>
      </c>
      <c r="C297" s="106" t="s">
        <v>2183</v>
      </c>
      <c r="D297" s="106" t="s">
        <v>1689</v>
      </c>
      <c r="E297">
        <v>2669</v>
      </c>
      <c r="F297">
        <v>2670</v>
      </c>
      <c r="G297">
        <v>300</v>
      </c>
      <c r="H297" s="106" t="s">
        <v>1682</v>
      </c>
      <c r="I297">
        <v>4502</v>
      </c>
      <c r="J297" s="106" t="s">
        <v>1975</v>
      </c>
      <c r="K297" s="106" t="s">
        <v>1702</v>
      </c>
      <c r="L297">
        <v>4287</v>
      </c>
      <c r="M297">
        <v>4298</v>
      </c>
      <c r="N297">
        <v>200</v>
      </c>
      <c r="O297" s="106" t="s">
        <v>1679</v>
      </c>
      <c r="P297">
        <v>0.60811476939909304</v>
      </c>
      <c r="Q297">
        <v>0.82193072176434301</v>
      </c>
      <c r="R297" s="106">
        <v>9.9020456136829901E-2</v>
      </c>
      <c r="S297" s="106">
        <v>6.0294073720780501E-2</v>
      </c>
      <c r="T297">
        <v>-1.0896451527902</v>
      </c>
      <c r="U297">
        <v>1.0896451527902</v>
      </c>
      <c r="V297">
        <v>1.07313884945367</v>
      </c>
      <c r="W297">
        <v>-4.22</v>
      </c>
      <c r="X297">
        <v>6.82</v>
      </c>
      <c r="Y297">
        <v>236367</v>
      </c>
      <c r="Z297">
        <v>16883</v>
      </c>
      <c r="AA297">
        <v>0.94</v>
      </c>
      <c r="AB297">
        <v>14</v>
      </c>
      <c r="AC297">
        <v>10</v>
      </c>
      <c r="AD297">
        <v>4</v>
      </c>
      <c r="AE297">
        <v>71.430000000000007</v>
      </c>
      <c r="AF297">
        <v>14</v>
      </c>
      <c r="AG297">
        <v>5</v>
      </c>
      <c r="AH297">
        <v>0</v>
      </c>
      <c r="AI297">
        <v>9</v>
      </c>
    </row>
    <row r="298" spans="1:35" x14ac:dyDescent="0.2">
      <c r="A298" s="102">
        <v>306</v>
      </c>
      <c r="B298">
        <v>5929</v>
      </c>
      <c r="C298" s="106" t="s">
        <v>2215</v>
      </c>
      <c r="D298" s="106" t="s">
        <v>1899</v>
      </c>
      <c r="E298">
        <v>1142</v>
      </c>
      <c r="F298">
        <v>1135</v>
      </c>
      <c r="G298">
        <v>900</v>
      </c>
      <c r="H298" s="106" t="s">
        <v>1682</v>
      </c>
      <c r="I298">
        <v>8411</v>
      </c>
      <c r="J298" s="106" t="s">
        <v>1818</v>
      </c>
      <c r="K298" s="106" t="s">
        <v>1737</v>
      </c>
      <c r="L298">
        <v>161</v>
      </c>
      <c r="M298">
        <v>161</v>
      </c>
      <c r="N298">
        <v>6300</v>
      </c>
      <c r="O298" s="106" t="s">
        <v>1679</v>
      </c>
      <c r="P298">
        <v>0.74937941537059405</v>
      </c>
      <c r="Q298">
        <v>0.90979452532206995</v>
      </c>
      <c r="R298" s="106">
        <v>8.5868765384624499E-2</v>
      </c>
      <c r="S298" s="106">
        <v>3.5406178659904601E-4</v>
      </c>
      <c r="T298">
        <v>-2.2495216591025602</v>
      </c>
      <c r="U298">
        <v>2.2495216591025602</v>
      </c>
      <c r="V298">
        <v>1.5612985822690599</v>
      </c>
      <c r="W298">
        <v>-4.3600000000000003</v>
      </c>
      <c r="X298">
        <v>0.7</v>
      </c>
      <c r="Y298">
        <v>236020</v>
      </c>
      <c r="Z298">
        <v>14751</v>
      </c>
      <c r="AA298">
        <v>0.7</v>
      </c>
      <c r="AB298">
        <v>16</v>
      </c>
      <c r="AC298">
        <v>9</v>
      </c>
      <c r="AD298">
        <v>7</v>
      </c>
      <c r="AE298">
        <v>56.25</v>
      </c>
      <c r="AF298">
        <v>14</v>
      </c>
      <c r="AG298">
        <v>5</v>
      </c>
      <c r="AH298">
        <v>2</v>
      </c>
      <c r="AI298">
        <v>9</v>
      </c>
    </row>
    <row r="299" spans="1:35" x14ac:dyDescent="0.2">
      <c r="A299" s="102">
        <v>1007</v>
      </c>
      <c r="B299">
        <v>4917</v>
      </c>
      <c r="C299" s="106" t="s">
        <v>2050</v>
      </c>
      <c r="D299" s="106" t="s">
        <v>1704</v>
      </c>
      <c r="E299">
        <v>2628</v>
      </c>
      <c r="F299">
        <v>2633</v>
      </c>
      <c r="G299">
        <v>400</v>
      </c>
      <c r="H299" s="106" t="s">
        <v>1682</v>
      </c>
      <c r="I299">
        <v>7205</v>
      </c>
      <c r="J299" s="106" t="s">
        <v>59</v>
      </c>
      <c r="K299" s="106" t="s">
        <v>1697</v>
      </c>
      <c r="L299">
        <v>1030</v>
      </c>
      <c r="M299">
        <v>1030</v>
      </c>
      <c r="N299">
        <v>1000</v>
      </c>
      <c r="O299" s="106" t="s">
        <v>1679</v>
      </c>
      <c r="P299">
        <v>0.73183800922923603</v>
      </c>
      <c r="Q299">
        <v>0.83002458276573698</v>
      </c>
      <c r="R299">
        <v>0.20351572140584501</v>
      </c>
      <c r="S299">
        <v>1.1316062785991399E-3</v>
      </c>
      <c r="T299">
        <v>-0.96830497006191496</v>
      </c>
      <c r="U299">
        <v>0.96830497006191496</v>
      </c>
      <c r="V299">
        <v>0.97397774162795703</v>
      </c>
      <c r="W299">
        <v>-4.55</v>
      </c>
      <c r="X299">
        <v>2.2000000000000002</v>
      </c>
      <c r="Y299">
        <v>235800</v>
      </c>
      <c r="Z299">
        <v>12411</v>
      </c>
      <c r="AA299">
        <v>0.61</v>
      </c>
      <c r="AB299">
        <v>19</v>
      </c>
      <c r="AC299">
        <v>12</v>
      </c>
      <c r="AD299">
        <v>7</v>
      </c>
      <c r="AE299">
        <v>63.16</v>
      </c>
      <c r="AF299">
        <v>14</v>
      </c>
      <c r="AG299">
        <v>7</v>
      </c>
      <c r="AH299">
        <v>3</v>
      </c>
      <c r="AI299">
        <v>9</v>
      </c>
    </row>
    <row r="300" spans="1:35" x14ac:dyDescent="0.2">
      <c r="A300" s="102">
        <v>1105</v>
      </c>
      <c r="B300">
        <v>4917</v>
      </c>
      <c r="C300" s="106" t="s">
        <v>2050</v>
      </c>
      <c r="D300" s="106" t="s">
        <v>1704</v>
      </c>
      <c r="E300">
        <v>2628</v>
      </c>
      <c r="F300">
        <v>2633</v>
      </c>
      <c r="G300">
        <v>400</v>
      </c>
      <c r="H300" s="106" t="s">
        <v>1682</v>
      </c>
      <c r="I300">
        <v>8002</v>
      </c>
      <c r="J300" s="106" t="s">
        <v>29</v>
      </c>
      <c r="K300" s="106" t="s">
        <v>1686</v>
      </c>
      <c r="L300">
        <v>787.3</v>
      </c>
      <c r="M300">
        <v>790.8</v>
      </c>
      <c r="N300">
        <v>1300</v>
      </c>
      <c r="O300" s="106" t="s">
        <v>1679</v>
      </c>
      <c r="P300">
        <v>0.64576165332744295</v>
      </c>
      <c r="Q300">
        <v>0.81403602927965701</v>
      </c>
      <c r="R300">
        <v>0.448178387361714</v>
      </c>
      <c r="S300">
        <v>4.2500353249172503E-3</v>
      </c>
      <c r="T300">
        <v>-1.8284430589274601</v>
      </c>
      <c r="U300">
        <v>1.8284430589274601</v>
      </c>
      <c r="V300">
        <v>1.94902521793094</v>
      </c>
      <c r="W300">
        <v>-8.75</v>
      </c>
      <c r="X300">
        <v>2.39</v>
      </c>
      <c r="Y300">
        <v>235664</v>
      </c>
      <c r="Z300">
        <v>12403</v>
      </c>
      <c r="AA300">
        <v>0.68</v>
      </c>
      <c r="AB300">
        <v>19</v>
      </c>
      <c r="AC300">
        <v>12</v>
      </c>
      <c r="AD300">
        <v>7</v>
      </c>
      <c r="AE300">
        <v>63.16</v>
      </c>
      <c r="AF300">
        <v>11</v>
      </c>
      <c r="AG300">
        <v>9</v>
      </c>
      <c r="AH300">
        <v>5</v>
      </c>
      <c r="AI300">
        <v>5</v>
      </c>
    </row>
    <row r="301" spans="1:35" x14ac:dyDescent="0.2">
      <c r="A301" s="102">
        <v>782</v>
      </c>
      <c r="B301">
        <v>4005</v>
      </c>
      <c r="C301" s="106" t="s">
        <v>1942</v>
      </c>
      <c r="D301" s="106" t="s">
        <v>1704</v>
      </c>
      <c r="E301">
        <v>455</v>
      </c>
      <c r="F301">
        <v>454</v>
      </c>
      <c r="G301">
        <v>2300</v>
      </c>
      <c r="H301" s="106" t="s">
        <v>1679</v>
      </c>
      <c r="I301">
        <v>9507</v>
      </c>
      <c r="J301" s="106" t="s">
        <v>1821</v>
      </c>
      <c r="K301" s="106" t="s">
        <v>1739</v>
      </c>
      <c r="L301">
        <v>888</v>
      </c>
      <c r="M301">
        <v>889</v>
      </c>
      <c r="N301">
        <v>1200</v>
      </c>
      <c r="O301" s="106" t="s">
        <v>1682</v>
      </c>
      <c r="P301">
        <v>0.88420049786032895</v>
      </c>
      <c r="Q301">
        <v>0.85933910403658498</v>
      </c>
      <c r="R301">
        <v>3.6204613496498797E-2</v>
      </c>
      <c r="S301" s="15">
        <v>5.2626145941550399E-3</v>
      </c>
      <c r="T301">
        <v>1.8820728332957</v>
      </c>
      <c r="U301">
        <v>1.8820728332957</v>
      </c>
      <c r="V301">
        <v>2.4687241208131399</v>
      </c>
      <c r="W301">
        <v>6.66</v>
      </c>
      <c r="X301">
        <v>2.12</v>
      </c>
      <c r="Y301">
        <v>235369</v>
      </c>
      <c r="Z301">
        <v>15691</v>
      </c>
      <c r="AA301">
        <v>0.77</v>
      </c>
      <c r="AB301">
        <v>15</v>
      </c>
      <c r="AC301">
        <v>10</v>
      </c>
      <c r="AD301">
        <v>5</v>
      </c>
      <c r="AE301">
        <v>66.67</v>
      </c>
      <c r="AF301">
        <v>13</v>
      </c>
      <c r="AG301">
        <v>7</v>
      </c>
      <c r="AH301">
        <v>3</v>
      </c>
      <c r="AI301">
        <v>5</v>
      </c>
    </row>
    <row r="302" spans="1:35" x14ac:dyDescent="0.2">
      <c r="A302" s="102">
        <v>474</v>
      </c>
      <c r="B302">
        <v>6770</v>
      </c>
      <c r="C302" s="106" t="s">
        <v>24</v>
      </c>
      <c r="D302" s="106" t="s">
        <v>1684</v>
      </c>
      <c r="E302">
        <v>1929</v>
      </c>
      <c r="F302">
        <v>1924</v>
      </c>
      <c r="G302">
        <v>500</v>
      </c>
      <c r="H302" s="106" t="s">
        <v>1682</v>
      </c>
      <c r="I302">
        <v>6923</v>
      </c>
      <c r="J302" s="106" t="s">
        <v>57</v>
      </c>
      <c r="K302" s="106" t="s">
        <v>1684</v>
      </c>
      <c r="L302">
        <v>2905</v>
      </c>
      <c r="M302">
        <v>2924</v>
      </c>
      <c r="N302">
        <v>300</v>
      </c>
      <c r="O302" s="106" t="s">
        <v>1679</v>
      </c>
      <c r="P302">
        <v>0.731697913690322</v>
      </c>
      <c r="Q302">
        <v>0.892525005042478</v>
      </c>
      <c r="R302" s="15">
        <v>0.427112742362595</v>
      </c>
      <c r="S302">
        <v>2.9040832291131101E-2</v>
      </c>
      <c r="T302">
        <v>-2.2385735874643</v>
      </c>
      <c r="U302">
        <v>2.2385735874643</v>
      </c>
      <c r="V302">
        <v>2.1982922750059601</v>
      </c>
      <c r="W302">
        <v>-17.809999999999999</v>
      </c>
      <c r="X302">
        <v>9.67</v>
      </c>
      <c r="Y302">
        <v>234672</v>
      </c>
      <c r="Z302">
        <v>15645</v>
      </c>
      <c r="AA302">
        <v>0.83</v>
      </c>
      <c r="AB302">
        <v>15</v>
      </c>
      <c r="AC302">
        <v>10</v>
      </c>
      <c r="AD302">
        <v>5</v>
      </c>
      <c r="AE302">
        <v>66.67</v>
      </c>
      <c r="AF302">
        <v>11</v>
      </c>
      <c r="AG302">
        <v>7</v>
      </c>
      <c r="AH302">
        <v>2</v>
      </c>
      <c r="AI302">
        <v>6</v>
      </c>
    </row>
    <row r="303" spans="1:35" x14ac:dyDescent="0.2">
      <c r="A303" s="102">
        <v>356</v>
      </c>
      <c r="B303">
        <v>3880</v>
      </c>
      <c r="C303" s="106" t="s">
        <v>1609</v>
      </c>
      <c r="D303" s="106" t="s">
        <v>1916</v>
      </c>
      <c r="E303">
        <v>1450</v>
      </c>
      <c r="F303">
        <v>1447</v>
      </c>
      <c r="G303">
        <v>500</v>
      </c>
      <c r="H303" s="106" t="s">
        <v>1682</v>
      </c>
      <c r="I303">
        <v>6856</v>
      </c>
      <c r="J303" s="106" t="s">
        <v>234</v>
      </c>
      <c r="K303" s="106" t="s">
        <v>1684</v>
      </c>
      <c r="L303">
        <v>7200</v>
      </c>
      <c r="M303">
        <v>7310</v>
      </c>
      <c r="N303">
        <v>100</v>
      </c>
      <c r="O303" s="106" t="s">
        <v>1679</v>
      </c>
      <c r="P303">
        <v>0.65731431293272802</v>
      </c>
      <c r="Q303">
        <v>0.904832170360376</v>
      </c>
      <c r="R303">
        <v>0.118825997939436</v>
      </c>
      <c r="S303">
        <v>2.5123861496814399E-2</v>
      </c>
      <c r="T303">
        <v>-0.98061782342829296</v>
      </c>
      <c r="U303">
        <v>0.98061782342829296</v>
      </c>
      <c r="V303">
        <v>3.3916778884749199E-2</v>
      </c>
      <c r="W303">
        <v>-2.36</v>
      </c>
      <c r="X303">
        <v>1.03</v>
      </c>
      <c r="Y303">
        <v>234671</v>
      </c>
      <c r="Z303">
        <v>15645</v>
      </c>
      <c r="AA303">
        <v>0.95</v>
      </c>
      <c r="AB303">
        <v>15</v>
      </c>
      <c r="AC303">
        <v>10</v>
      </c>
      <c r="AD303">
        <v>5</v>
      </c>
      <c r="AE303">
        <v>66.67</v>
      </c>
      <c r="AF303">
        <v>10</v>
      </c>
      <c r="AG303">
        <v>8</v>
      </c>
      <c r="AH303">
        <v>2</v>
      </c>
      <c r="AI303">
        <v>5</v>
      </c>
    </row>
    <row r="304" spans="1:35" x14ac:dyDescent="0.2">
      <c r="A304" s="102">
        <v>393</v>
      </c>
      <c r="B304">
        <v>4204</v>
      </c>
      <c r="C304" s="106" t="s">
        <v>229</v>
      </c>
      <c r="D304" s="106" t="s">
        <v>1704</v>
      </c>
      <c r="E304">
        <v>1868</v>
      </c>
      <c r="F304">
        <v>1855</v>
      </c>
      <c r="G304">
        <v>500</v>
      </c>
      <c r="H304" s="106" t="s">
        <v>1679</v>
      </c>
      <c r="I304">
        <v>4634</v>
      </c>
      <c r="J304" s="106" t="s">
        <v>65</v>
      </c>
      <c r="K304" s="106" t="s">
        <v>1704</v>
      </c>
      <c r="L304">
        <v>2497</v>
      </c>
      <c r="M304">
        <v>2512</v>
      </c>
      <c r="N304">
        <v>400</v>
      </c>
      <c r="O304" s="106" t="s">
        <v>1682</v>
      </c>
      <c r="P304">
        <v>0.59420741370284502</v>
      </c>
      <c r="Q304">
        <v>0.90185228044732801</v>
      </c>
      <c r="R304">
        <v>4.0607560196797898E-2</v>
      </c>
      <c r="S304" s="15">
        <v>3.1483599045918999E-2</v>
      </c>
      <c r="T304">
        <v>0.93159143618739604</v>
      </c>
      <c r="U304">
        <v>0.93159143618739604</v>
      </c>
      <c r="V304">
        <v>1.3046440828350001</v>
      </c>
      <c r="W304">
        <v>2.82</v>
      </c>
      <c r="X304">
        <v>7.69</v>
      </c>
      <c r="Y304">
        <v>234485</v>
      </c>
      <c r="Z304">
        <v>13027</v>
      </c>
      <c r="AA304">
        <v>0.69</v>
      </c>
      <c r="AB304">
        <v>18</v>
      </c>
      <c r="AC304">
        <v>10</v>
      </c>
      <c r="AD304">
        <v>8</v>
      </c>
      <c r="AE304">
        <v>55.56</v>
      </c>
      <c r="AF304">
        <v>13</v>
      </c>
      <c r="AG304">
        <v>8</v>
      </c>
      <c r="AH304">
        <v>5</v>
      </c>
      <c r="AI304">
        <v>5</v>
      </c>
    </row>
    <row r="305" spans="1:35" x14ac:dyDescent="0.2">
      <c r="A305" s="102">
        <v>62</v>
      </c>
      <c r="B305">
        <v>6755</v>
      </c>
      <c r="C305" s="106" t="s">
        <v>564</v>
      </c>
      <c r="D305" s="106" t="s">
        <v>1684</v>
      </c>
      <c r="E305">
        <v>2499</v>
      </c>
      <c r="F305">
        <v>2493</v>
      </c>
      <c r="G305">
        <v>400</v>
      </c>
      <c r="H305" s="106" t="s">
        <v>1682</v>
      </c>
      <c r="I305">
        <v>6967</v>
      </c>
      <c r="J305" s="106" t="s">
        <v>828</v>
      </c>
      <c r="K305" s="106" t="s">
        <v>1684</v>
      </c>
      <c r="L305">
        <v>1388</v>
      </c>
      <c r="M305">
        <v>1379</v>
      </c>
      <c r="N305">
        <v>700</v>
      </c>
      <c r="O305" s="106" t="s">
        <v>1679</v>
      </c>
      <c r="P305">
        <v>0.95643528268172395</v>
      </c>
      <c r="Q305">
        <v>0.94590306475196795</v>
      </c>
      <c r="R305">
        <v>2.26367023448198E-3</v>
      </c>
      <c r="S305">
        <v>4.6537928322599002E-2</v>
      </c>
      <c r="T305">
        <v>-1.20238447635285</v>
      </c>
      <c r="U305">
        <v>1.20238447635285</v>
      </c>
      <c r="V305">
        <v>1.3580314390838</v>
      </c>
      <c r="W305">
        <v>-3.9</v>
      </c>
      <c r="X305">
        <v>3.2</v>
      </c>
      <c r="Y305">
        <v>233986</v>
      </c>
      <c r="Z305">
        <v>12315</v>
      </c>
      <c r="AA305">
        <v>0.6</v>
      </c>
      <c r="AB305">
        <v>19</v>
      </c>
      <c r="AC305">
        <v>12</v>
      </c>
      <c r="AD305">
        <v>7</v>
      </c>
      <c r="AE305">
        <v>63.16</v>
      </c>
      <c r="AF305">
        <v>9</v>
      </c>
      <c r="AG305">
        <v>11</v>
      </c>
      <c r="AH305">
        <v>5</v>
      </c>
      <c r="AI305">
        <v>3</v>
      </c>
    </row>
    <row r="306" spans="1:35" x14ac:dyDescent="0.2">
      <c r="A306" s="102">
        <v>525</v>
      </c>
      <c r="B306">
        <v>4045</v>
      </c>
      <c r="C306" s="106" t="s">
        <v>2026</v>
      </c>
      <c r="D306" s="106" t="s">
        <v>1704</v>
      </c>
      <c r="E306">
        <v>1286</v>
      </c>
      <c r="F306">
        <v>1277</v>
      </c>
      <c r="G306">
        <v>800</v>
      </c>
      <c r="H306" s="106" t="s">
        <v>1679</v>
      </c>
      <c r="I306">
        <v>8341</v>
      </c>
      <c r="J306" s="106" t="s">
        <v>932</v>
      </c>
      <c r="K306" s="106" t="s">
        <v>1737</v>
      </c>
      <c r="L306">
        <v>1630</v>
      </c>
      <c r="M306">
        <v>1643</v>
      </c>
      <c r="N306">
        <v>600</v>
      </c>
      <c r="O306" s="106" t="s">
        <v>1682</v>
      </c>
      <c r="P306">
        <v>0.61050627229138799</v>
      </c>
      <c r="Q306">
        <v>0.88739391873573803</v>
      </c>
      <c r="R306">
        <v>0.26152386416532702</v>
      </c>
      <c r="S306" s="106">
        <v>9.8361239163009297E-3</v>
      </c>
      <c r="T306">
        <v>2.48185122004198</v>
      </c>
      <c r="U306">
        <v>2.48185122004198</v>
      </c>
      <c r="V306">
        <v>2.82837260455746</v>
      </c>
      <c r="W306">
        <v>6.99</v>
      </c>
      <c r="X306">
        <v>3.63</v>
      </c>
      <c r="Y306">
        <v>232261</v>
      </c>
      <c r="Z306">
        <v>10557</v>
      </c>
      <c r="AA306">
        <v>0.56000000000000005</v>
      </c>
      <c r="AB306">
        <v>22</v>
      </c>
      <c r="AC306">
        <v>15</v>
      </c>
      <c r="AD306">
        <v>7</v>
      </c>
      <c r="AE306">
        <v>68.180000000000007</v>
      </c>
      <c r="AF306">
        <v>12</v>
      </c>
      <c r="AG306">
        <v>9</v>
      </c>
      <c r="AH306">
        <v>5</v>
      </c>
      <c r="AI306">
        <v>8</v>
      </c>
    </row>
    <row r="307" spans="1:35" x14ac:dyDescent="0.2">
      <c r="A307" s="102">
        <v>290</v>
      </c>
      <c r="B307">
        <v>1803</v>
      </c>
      <c r="C307" s="106" t="s">
        <v>1690</v>
      </c>
      <c r="D307" s="106" t="s">
        <v>1689</v>
      </c>
      <c r="E307">
        <v>1104</v>
      </c>
      <c r="F307">
        <v>1113</v>
      </c>
      <c r="G307">
        <v>800</v>
      </c>
      <c r="H307" s="106" t="s">
        <v>1682</v>
      </c>
      <c r="I307">
        <v>3563</v>
      </c>
      <c r="J307" s="106" t="s">
        <v>1902</v>
      </c>
      <c r="K307" s="106" t="s">
        <v>1705</v>
      </c>
      <c r="L307">
        <v>9240</v>
      </c>
      <c r="M307">
        <v>9150</v>
      </c>
      <c r="N307">
        <v>100</v>
      </c>
      <c r="O307" s="106" t="s">
        <v>1679</v>
      </c>
      <c r="P307">
        <v>0.72504029016418503</v>
      </c>
      <c r="Q307">
        <v>0.91147552702175605</v>
      </c>
      <c r="R307">
        <v>0.14348782440122701</v>
      </c>
      <c r="S307" s="15">
        <v>1.44831634261047E-2</v>
      </c>
      <c r="T307">
        <v>-0.29345594842974898</v>
      </c>
      <c r="U307">
        <v>0.29345594842974898</v>
      </c>
      <c r="V307">
        <v>0.57239061792137902</v>
      </c>
      <c r="W307">
        <v>-1.72</v>
      </c>
      <c r="X307">
        <v>2.69</v>
      </c>
      <c r="Y307">
        <v>232197</v>
      </c>
      <c r="Z307">
        <v>16586</v>
      </c>
      <c r="AA307">
        <v>1.33</v>
      </c>
      <c r="AB307">
        <v>14</v>
      </c>
      <c r="AC307">
        <v>10</v>
      </c>
      <c r="AD307">
        <v>4</v>
      </c>
      <c r="AE307">
        <v>71.430000000000007</v>
      </c>
      <c r="AF307">
        <v>11</v>
      </c>
      <c r="AG307">
        <v>9</v>
      </c>
      <c r="AH307">
        <v>3</v>
      </c>
      <c r="AI307">
        <v>2</v>
      </c>
    </row>
    <row r="308" spans="1:35" x14ac:dyDescent="0.2">
      <c r="A308" s="102">
        <v>811</v>
      </c>
      <c r="B308">
        <v>1963</v>
      </c>
      <c r="C308" s="106" t="s">
        <v>1949</v>
      </c>
      <c r="D308" s="106" t="s">
        <v>1689</v>
      </c>
      <c r="E308">
        <v>1517</v>
      </c>
      <c r="F308">
        <v>1590</v>
      </c>
      <c r="G308">
        <v>600</v>
      </c>
      <c r="H308" s="106" t="s">
        <v>1679</v>
      </c>
      <c r="I308">
        <v>6770</v>
      </c>
      <c r="J308" s="106" t="s">
        <v>24</v>
      </c>
      <c r="K308" s="106" t="s">
        <v>1684</v>
      </c>
      <c r="L308">
        <v>1929</v>
      </c>
      <c r="M308">
        <v>1924</v>
      </c>
      <c r="N308">
        <v>500</v>
      </c>
      <c r="O308" s="106" t="s">
        <v>1682</v>
      </c>
      <c r="P308">
        <v>0.770337500293787</v>
      </c>
      <c r="Q308">
        <v>0.85564314303884703</v>
      </c>
      <c r="R308">
        <v>0.304434400003459</v>
      </c>
      <c r="S308" s="15">
        <v>1.7406409784855401E-2</v>
      </c>
      <c r="T308">
        <v>2.8212863910458998</v>
      </c>
      <c r="U308">
        <v>2.8212863910458998</v>
      </c>
      <c r="V308">
        <v>2.0492212991655401</v>
      </c>
      <c r="W308">
        <v>15.36</v>
      </c>
      <c r="X308">
        <v>0.83</v>
      </c>
      <c r="Y308">
        <v>232164</v>
      </c>
      <c r="Z308">
        <v>14510</v>
      </c>
      <c r="AA308">
        <v>0.87</v>
      </c>
      <c r="AB308">
        <v>16</v>
      </c>
      <c r="AC308">
        <v>10</v>
      </c>
      <c r="AD308">
        <v>6</v>
      </c>
      <c r="AE308">
        <v>62.5</v>
      </c>
      <c r="AF308">
        <v>10</v>
      </c>
      <c r="AG308">
        <v>9</v>
      </c>
      <c r="AH308">
        <v>4</v>
      </c>
      <c r="AI308">
        <v>3</v>
      </c>
    </row>
    <row r="309" spans="1:35" x14ac:dyDescent="0.2">
      <c r="A309" s="102">
        <v>392</v>
      </c>
      <c r="B309">
        <v>1414</v>
      </c>
      <c r="C309" s="106" t="s">
        <v>1880</v>
      </c>
      <c r="D309" s="106" t="s">
        <v>1689</v>
      </c>
      <c r="E309">
        <v>4555</v>
      </c>
      <c r="F309">
        <v>4550</v>
      </c>
      <c r="G309">
        <v>200</v>
      </c>
      <c r="H309" s="106" t="s">
        <v>1679</v>
      </c>
      <c r="I309">
        <v>8425</v>
      </c>
      <c r="J309" s="106" t="s">
        <v>1879</v>
      </c>
      <c r="K309" s="106" t="s">
        <v>1685</v>
      </c>
      <c r="L309">
        <v>3350</v>
      </c>
      <c r="M309">
        <v>3360</v>
      </c>
      <c r="N309">
        <v>300</v>
      </c>
      <c r="O309" s="106" t="s">
        <v>1682</v>
      </c>
      <c r="P309">
        <v>0.82597423942555503</v>
      </c>
      <c r="Q309">
        <v>0.902005795498935</v>
      </c>
      <c r="R309">
        <v>0.16681461120830801</v>
      </c>
      <c r="S309">
        <v>6.4425416687633796E-2</v>
      </c>
      <c r="T309">
        <v>6.6111116190823603E-3</v>
      </c>
      <c r="U309">
        <v>6.6111116190823603E-3</v>
      </c>
      <c r="V309">
        <v>0.43382983881871201</v>
      </c>
      <c r="W309">
        <v>0.01</v>
      </c>
      <c r="X309">
        <v>10.77</v>
      </c>
      <c r="Y309">
        <v>231326</v>
      </c>
      <c r="Z309">
        <v>19277</v>
      </c>
      <c r="AA309">
        <v>1.07</v>
      </c>
      <c r="AB309">
        <v>12</v>
      </c>
      <c r="AC309">
        <v>9</v>
      </c>
      <c r="AD309">
        <v>3</v>
      </c>
      <c r="AE309">
        <v>75</v>
      </c>
      <c r="AF309">
        <v>12</v>
      </c>
      <c r="AG309">
        <v>6</v>
      </c>
      <c r="AH309">
        <v>2</v>
      </c>
      <c r="AI309">
        <v>4</v>
      </c>
    </row>
    <row r="310" spans="1:35" x14ac:dyDescent="0.2">
      <c r="A310" s="102">
        <v>508</v>
      </c>
      <c r="B310">
        <v>7984</v>
      </c>
      <c r="C310" s="106" t="s">
        <v>883</v>
      </c>
      <c r="D310" s="106" t="s">
        <v>1703</v>
      </c>
      <c r="E310">
        <v>1600</v>
      </c>
      <c r="F310">
        <v>1578</v>
      </c>
      <c r="G310">
        <v>600</v>
      </c>
      <c r="H310" s="106" t="s">
        <v>1682</v>
      </c>
      <c r="I310">
        <v>8002</v>
      </c>
      <c r="J310" s="106" t="s">
        <v>29</v>
      </c>
      <c r="K310" s="106" t="s">
        <v>1686</v>
      </c>
      <c r="L310">
        <v>787.3</v>
      </c>
      <c r="M310">
        <v>790.8</v>
      </c>
      <c r="N310">
        <v>1200</v>
      </c>
      <c r="O310" s="106" t="s">
        <v>1679</v>
      </c>
      <c r="P310">
        <v>0.81814124251685005</v>
      </c>
      <c r="Q310">
        <v>0.88910722255684105</v>
      </c>
      <c r="R310">
        <v>7.5589582466219704E-2</v>
      </c>
      <c r="S310">
        <v>4.2770645501632098E-3</v>
      </c>
      <c r="T310">
        <v>-1.57160459418458</v>
      </c>
      <c r="U310">
        <v>1.57160459418458</v>
      </c>
      <c r="V310">
        <v>0.357669211498304</v>
      </c>
      <c r="W310">
        <v>-2.2999999999999998</v>
      </c>
      <c r="X310">
        <v>0.23</v>
      </c>
      <c r="Y310">
        <v>230888</v>
      </c>
      <c r="Z310">
        <v>14430</v>
      </c>
      <c r="AA310">
        <v>0.72</v>
      </c>
      <c r="AB310">
        <v>16</v>
      </c>
      <c r="AC310">
        <v>10</v>
      </c>
      <c r="AD310">
        <v>6</v>
      </c>
      <c r="AE310">
        <v>62.5</v>
      </c>
      <c r="AF310">
        <v>12</v>
      </c>
      <c r="AG310">
        <v>7</v>
      </c>
      <c r="AH310">
        <v>3</v>
      </c>
      <c r="AI310">
        <v>6</v>
      </c>
    </row>
    <row r="311" spans="1:35" x14ac:dyDescent="0.2">
      <c r="A311" s="102">
        <v>839</v>
      </c>
      <c r="B311">
        <v>8385</v>
      </c>
      <c r="C311" s="106" t="s">
        <v>948</v>
      </c>
      <c r="D311" s="106" t="s">
        <v>1737</v>
      </c>
      <c r="E311">
        <v>559</v>
      </c>
      <c r="F311">
        <v>559</v>
      </c>
      <c r="G311">
        <v>1900</v>
      </c>
      <c r="H311" s="106" t="s">
        <v>1682</v>
      </c>
      <c r="I311">
        <v>9069</v>
      </c>
      <c r="J311" s="106" t="s">
        <v>1805</v>
      </c>
      <c r="K311" s="106" t="s">
        <v>1815</v>
      </c>
      <c r="L311">
        <v>886</v>
      </c>
      <c r="M311">
        <v>887</v>
      </c>
      <c r="N311">
        <v>1200</v>
      </c>
      <c r="O311" s="106" t="s">
        <v>1679</v>
      </c>
      <c r="P311">
        <v>0.80491253479484204</v>
      </c>
      <c r="Q311">
        <v>0.85163831303233795</v>
      </c>
      <c r="R311">
        <v>6.6749321857841604E-2</v>
      </c>
      <c r="S311" s="15">
        <v>1.9920377867830599E-2</v>
      </c>
      <c r="T311">
        <v>-1.88168730553904</v>
      </c>
      <c r="U311">
        <v>1.88168730553904</v>
      </c>
      <c r="V311">
        <v>2.0340730919438998</v>
      </c>
      <c r="W311">
        <v>-3.99</v>
      </c>
      <c r="X311">
        <v>0.22</v>
      </c>
      <c r="Y311">
        <v>229973</v>
      </c>
      <c r="Z311">
        <v>12104</v>
      </c>
      <c r="AA311">
        <v>0.56000000000000005</v>
      </c>
      <c r="AB311">
        <v>19</v>
      </c>
      <c r="AC311">
        <v>12</v>
      </c>
      <c r="AD311">
        <v>7</v>
      </c>
      <c r="AE311">
        <v>63.16</v>
      </c>
      <c r="AF311">
        <v>13</v>
      </c>
      <c r="AG311">
        <v>7</v>
      </c>
      <c r="AH311">
        <v>3</v>
      </c>
      <c r="AI311">
        <v>9</v>
      </c>
    </row>
    <row r="312" spans="1:35" x14ac:dyDescent="0.2">
      <c r="A312" s="102">
        <v>805</v>
      </c>
      <c r="B312">
        <v>4634</v>
      </c>
      <c r="C312" s="106" t="s">
        <v>65</v>
      </c>
      <c r="D312" s="106" t="s">
        <v>1704</v>
      </c>
      <c r="E312">
        <v>2497</v>
      </c>
      <c r="F312">
        <v>2512</v>
      </c>
      <c r="G312">
        <v>300</v>
      </c>
      <c r="H312" s="106" t="s">
        <v>1679</v>
      </c>
      <c r="I312">
        <v>7259</v>
      </c>
      <c r="J312" s="106" t="s">
        <v>27</v>
      </c>
      <c r="K312" s="106" t="s">
        <v>1697</v>
      </c>
      <c r="L312">
        <v>3675</v>
      </c>
      <c r="M312">
        <v>3705</v>
      </c>
      <c r="N312">
        <v>200</v>
      </c>
      <c r="O312" s="106" t="s">
        <v>1682</v>
      </c>
      <c r="P312">
        <v>0.93217689155487204</v>
      </c>
      <c r="Q312">
        <v>0.85628245497688504</v>
      </c>
      <c r="R312" s="106">
        <v>6.7819117351875201E-3</v>
      </c>
      <c r="S312" s="106">
        <v>6.2660118131154893E-2</v>
      </c>
      <c r="T312">
        <v>1.1006872571035</v>
      </c>
      <c r="U312">
        <v>1.1006872571035</v>
      </c>
      <c r="V312">
        <v>0.995285751858212</v>
      </c>
      <c r="W312">
        <v>3.34</v>
      </c>
      <c r="X312">
        <v>1.7</v>
      </c>
      <c r="Y312">
        <v>228836</v>
      </c>
      <c r="Z312">
        <v>15256</v>
      </c>
      <c r="AA312">
        <v>0.86</v>
      </c>
      <c r="AB312">
        <v>15</v>
      </c>
      <c r="AC312">
        <v>9</v>
      </c>
      <c r="AD312">
        <v>6</v>
      </c>
      <c r="AE312">
        <v>60</v>
      </c>
      <c r="AF312">
        <v>11</v>
      </c>
      <c r="AG312">
        <v>8</v>
      </c>
      <c r="AH312">
        <v>2</v>
      </c>
      <c r="AI312">
        <v>5</v>
      </c>
    </row>
    <row r="313" spans="1:35" x14ac:dyDescent="0.2">
      <c r="A313" s="102">
        <v>7</v>
      </c>
      <c r="B313">
        <v>2379</v>
      </c>
      <c r="C313" s="106" t="s">
        <v>499</v>
      </c>
      <c r="D313" s="106" t="s">
        <v>1694</v>
      </c>
      <c r="E313">
        <v>3570</v>
      </c>
      <c r="F313">
        <v>3515</v>
      </c>
      <c r="G313">
        <v>300</v>
      </c>
      <c r="H313" s="106" t="s">
        <v>1679</v>
      </c>
      <c r="I313">
        <v>9437</v>
      </c>
      <c r="J313" s="106" t="s">
        <v>500</v>
      </c>
      <c r="K313" s="106" t="s">
        <v>1681</v>
      </c>
      <c r="L313">
        <v>3108</v>
      </c>
      <c r="M313">
        <v>3112</v>
      </c>
      <c r="N313">
        <v>300</v>
      </c>
      <c r="O313" s="106" t="s">
        <v>1682</v>
      </c>
      <c r="P313">
        <v>0.91714902061826797</v>
      </c>
      <c r="Q313">
        <v>0.96785674290079604</v>
      </c>
      <c r="R313">
        <v>2.94085151776347E-4</v>
      </c>
      <c r="S313">
        <v>2.7717159776967201E-2</v>
      </c>
      <c r="T313">
        <v>1.2028629727964</v>
      </c>
      <c r="U313">
        <v>1.2028629727964</v>
      </c>
      <c r="V313">
        <v>1.6816788720776199</v>
      </c>
      <c r="W313">
        <v>5.24</v>
      </c>
      <c r="X313">
        <v>11.47</v>
      </c>
      <c r="Y313">
        <v>228586</v>
      </c>
      <c r="Z313">
        <v>10390</v>
      </c>
      <c r="AA313">
        <v>0.55000000000000004</v>
      </c>
      <c r="AB313">
        <v>22</v>
      </c>
      <c r="AC313">
        <v>12</v>
      </c>
      <c r="AD313">
        <v>10</v>
      </c>
      <c r="AE313">
        <v>54.55</v>
      </c>
      <c r="AF313">
        <v>10</v>
      </c>
      <c r="AG313">
        <v>8</v>
      </c>
      <c r="AH313">
        <v>6</v>
      </c>
      <c r="AI313">
        <v>8</v>
      </c>
    </row>
    <row r="314" spans="1:35" x14ac:dyDescent="0.2">
      <c r="A314" s="102">
        <v>817</v>
      </c>
      <c r="B314">
        <v>7180</v>
      </c>
      <c r="C314" s="106" t="s">
        <v>1160</v>
      </c>
      <c r="D314" s="106" t="s">
        <v>1737</v>
      </c>
      <c r="E314">
        <v>438</v>
      </c>
      <c r="F314">
        <v>435</v>
      </c>
      <c r="G314">
        <v>2200</v>
      </c>
      <c r="H314" s="106" t="s">
        <v>1679</v>
      </c>
      <c r="I314">
        <v>7272</v>
      </c>
      <c r="J314" s="106" t="s">
        <v>1906</v>
      </c>
      <c r="K314" s="106" t="s">
        <v>1697</v>
      </c>
      <c r="L314">
        <v>1927</v>
      </c>
      <c r="M314">
        <v>1953</v>
      </c>
      <c r="N314">
        <v>500</v>
      </c>
      <c r="O314" s="106" t="s">
        <v>1682</v>
      </c>
      <c r="P314">
        <v>0.917294012966826</v>
      </c>
      <c r="Q314">
        <v>0.854541304839458</v>
      </c>
      <c r="R314">
        <v>8.3461568808516906E-3</v>
      </c>
      <c r="S314">
        <v>4.4198237497592503E-2</v>
      </c>
      <c r="T314">
        <v>1.4721887433166201</v>
      </c>
      <c r="U314">
        <v>1.4721887433166201</v>
      </c>
      <c r="V314">
        <v>1.9109039601614299</v>
      </c>
      <c r="W314">
        <v>3.68</v>
      </c>
      <c r="X314">
        <v>2</v>
      </c>
      <c r="Y314">
        <v>228040</v>
      </c>
      <c r="Z314">
        <v>14252</v>
      </c>
      <c r="AA314">
        <v>0.69</v>
      </c>
      <c r="AB314">
        <v>16</v>
      </c>
      <c r="AC314">
        <v>9</v>
      </c>
      <c r="AD314">
        <v>7</v>
      </c>
      <c r="AE314">
        <v>56.25</v>
      </c>
      <c r="AF314">
        <v>14</v>
      </c>
      <c r="AG314">
        <v>7</v>
      </c>
      <c r="AH314">
        <v>2</v>
      </c>
      <c r="AI314">
        <v>7</v>
      </c>
    </row>
    <row r="315" spans="1:35" x14ac:dyDescent="0.2">
      <c r="A315" s="102">
        <v>236</v>
      </c>
      <c r="B315">
        <v>4204</v>
      </c>
      <c r="C315" s="106" t="s">
        <v>229</v>
      </c>
      <c r="D315" s="106" t="s">
        <v>1704</v>
      </c>
      <c r="E315">
        <v>1868</v>
      </c>
      <c r="F315">
        <v>1855</v>
      </c>
      <c r="G315">
        <v>500</v>
      </c>
      <c r="H315" s="106" t="s">
        <v>1679</v>
      </c>
      <c r="I315">
        <v>6995</v>
      </c>
      <c r="J315" s="106" t="s">
        <v>50</v>
      </c>
      <c r="K315" s="106" t="s">
        <v>1697</v>
      </c>
      <c r="L315">
        <v>1855</v>
      </c>
      <c r="M315">
        <v>1855</v>
      </c>
      <c r="N315">
        <v>500</v>
      </c>
      <c r="O315" s="106" t="s">
        <v>1682</v>
      </c>
      <c r="P315">
        <v>0.62502933831317298</v>
      </c>
      <c r="Q315">
        <v>0.91661434426518695</v>
      </c>
      <c r="R315">
        <v>1.32750319371317E-2</v>
      </c>
      <c r="S315" s="106">
        <v>6.7119728374494397E-3</v>
      </c>
      <c r="T315">
        <v>2.2330830828733301</v>
      </c>
      <c r="U315">
        <v>2.2330830828733301</v>
      </c>
      <c r="V315">
        <v>2.5258264017512899</v>
      </c>
      <c r="W315">
        <v>8.84</v>
      </c>
      <c r="X315">
        <v>0</v>
      </c>
      <c r="Y315">
        <v>227443</v>
      </c>
      <c r="Z315">
        <v>16246</v>
      </c>
      <c r="AA315">
        <v>0.76</v>
      </c>
      <c r="AB315">
        <v>14</v>
      </c>
      <c r="AC315">
        <v>9</v>
      </c>
      <c r="AD315">
        <v>5</v>
      </c>
      <c r="AE315">
        <v>64.290000000000006</v>
      </c>
      <c r="AF315">
        <v>15</v>
      </c>
      <c r="AG315">
        <v>3</v>
      </c>
      <c r="AH315">
        <v>2</v>
      </c>
      <c r="AI315">
        <v>9</v>
      </c>
    </row>
    <row r="316" spans="1:35" x14ac:dyDescent="0.2">
      <c r="A316" s="102">
        <v>571</v>
      </c>
      <c r="B316">
        <v>1802</v>
      </c>
      <c r="C316" s="106" t="s">
        <v>1908</v>
      </c>
      <c r="D316" s="106" t="s">
        <v>1689</v>
      </c>
      <c r="E316">
        <v>1238</v>
      </c>
      <c r="F316">
        <v>1249</v>
      </c>
      <c r="G316">
        <v>600</v>
      </c>
      <c r="H316" s="106" t="s">
        <v>1682</v>
      </c>
      <c r="I316">
        <v>6028</v>
      </c>
      <c r="J316" s="106" t="s">
        <v>588</v>
      </c>
      <c r="K316" s="106" t="s">
        <v>1694</v>
      </c>
      <c r="L316">
        <v>8070</v>
      </c>
      <c r="M316">
        <v>7950</v>
      </c>
      <c r="N316">
        <v>100</v>
      </c>
      <c r="O316" s="106" t="s">
        <v>1679</v>
      </c>
      <c r="P316">
        <v>0.76987518882242101</v>
      </c>
      <c r="Q316">
        <v>0.88298614631024497</v>
      </c>
      <c r="R316" s="15">
        <v>0.104842156393035</v>
      </c>
      <c r="S316" s="106">
        <v>4.63848071753937E-2</v>
      </c>
      <c r="T316">
        <v>-1.3500731796754599</v>
      </c>
      <c r="U316">
        <v>1.3500731796754599</v>
      </c>
      <c r="V316">
        <v>2.5158410054988698</v>
      </c>
      <c r="W316">
        <v>-3.53</v>
      </c>
      <c r="X316">
        <v>5.74</v>
      </c>
      <c r="Y316">
        <v>227093</v>
      </c>
      <c r="Z316">
        <v>16221</v>
      </c>
      <c r="AA316">
        <v>0.76</v>
      </c>
      <c r="AB316">
        <v>14</v>
      </c>
      <c r="AC316">
        <v>10</v>
      </c>
      <c r="AD316">
        <v>4</v>
      </c>
      <c r="AE316">
        <v>71.430000000000007</v>
      </c>
      <c r="AF316">
        <v>10</v>
      </c>
      <c r="AG316">
        <v>8</v>
      </c>
      <c r="AH316">
        <v>4</v>
      </c>
      <c r="AI316">
        <v>2</v>
      </c>
    </row>
    <row r="317" spans="1:35" x14ac:dyDescent="0.2">
      <c r="A317" s="102">
        <v>661</v>
      </c>
      <c r="B317">
        <v>4061</v>
      </c>
      <c r="C317" s="106" t="s">
        <v>1936</v>
      </c>
      <c r="D317" s="106" t="s">
        <v>1704</v>
      </c>
      <c r="E317">
        <v>3045</v>
      </c>
      <c r="F317">
        <v>3035</v>
      </c>
      <c r="G317">
        <v>200</v>
      </c>
      <c r="H317" s="106" t="s">
        <v>1679</v>
      </c>
      <c r="I317">
        <v>7259</v>
      </c>
      <c r="J317" s="106" t="s">
        <v>27</v>
      </c>
      <c r="K317" s="106" t="s">
        <v>1697</v>
      </c>
      <c r="L317">
        <v>3675</v>
      </c>
      <c r="M317">
        <v>3705</v>
      </c>
      <c r="N317">
        <v>200</v>
      </c>
      <c r="O317" s="106" t="s">
        <v>1682</v>
      </c>
      <c r="P317">
        <v>0.933593339124972</v>
      </c>
      <c r="Q317">
        <v>0.87373385324138797</v>
      </c>
      <c r="R317" s="15">
        <v>9.1591539822428902E-2</v>
      </c>
      <c r="S317" s="106">
        <v>1.1679296072459201E-2</v>
      </c>
      <c r="T317">
        <v>0.86791739647392396</v>
      </c>
      <c r="U317">
        <v>0.86791739647392396</v>
      </c>
      <c r="V317">
        <v>0.88221229722552497</v>
      </c>
      <c r="W317">
        <v>2.63</v>
      </c>
      <c r="X317">
        <v>18.079999999999998</v>
      </c>
      <c r="Y317">
        <v>226246</v>
      </c>
      <c r="Z317">
        <v>20568</v>
      </c>
      <c r="AA317">
        <v>1.01</v>
      </c>
      <c r="AB317">
        <v>11</v>
      </c>
      <c r="AC317">
        <v>7</v>
      </c>
      <c r="AD317">
        <v>4</v>
      </c>
      <c r="AE317">
        <v>63.64</v>
      </c>
      <c r="AF317">
        <v>8</v>
      </c>
      <c r="AG317">
        <v>7</v>
      </c>
      <c r="AH317">
        <v>3</v>
      </c>
      <c r="AI317">
        <v>1</v>
      </c>
    </row>
    <row r="318" spans="1:35" x14ac:dyDescent="0.2">
      <c r="A318" s="102">
        <v>706</v>
      </c>
      <c r="B318">
        <v>2602</v>
      </c>
      <c r="C318" s="106" t="s">
        <v>587</v>
      </c>
      <c r="D318" s="106" t="s">
        <v>1707</v>
      </c>
      <c r="E318">
        <v>3670</v>
      </c>
      <c r="F318">
        <v>3725</v>
      </c>
      <c r="G318">
        <v>200</v>
      </c>
      <c r="H318" s="106" t="s">
        <v>1682</v>
      </c>
      <c r="I318">
        <v>6592</v>
      </c>
      <c r="J318" s="106" t="s">
        <v>1927</v>
      </c>
      <c r="K318" s="106" t="s">
        <v>1684</v>
      </c>
      <c r="L318">
        <v>3985</v>
      </c>
      <c r="M318">
        <v>4125</v>
      </c>
      <c r="N318">
        <v>200</v>
      </c>
      <c r="O318" s="106" t="s">
        <v>1679</v>
      </c>
      <c r="P318">
        <v>0.85868693362729998</v>
      </c>
      <c r="Q318">
        <v>0.86791038885503202</v>
      </c>
      <c r="R318">
        <v>0.28422746667953303</v>
      </c>
      <c r="S318" s="15">
        <v>7.2782561784724004E-2</v>
      </c>
      <c r="T318">
        <v>-3.07354342938819E-2</v>
      </c>
      <c r="U318">
        <v>3.07354342938819E-2</v>
      </c>
      <c r="V318">
        <v>1.09013514129357</v>
      </c>
      <c r="W318">
        <v>-7.0000000000000007E-2</v>
      </c>
      <c r="X318">
        <v>9.6999999999999993</v>
      </c>
      <c r="Y318">
        <v>225191</v>
      </c>
      <c r="Z318">
        <v>20472</v>
      </c>
      <c r="AA318">
        <v>0.98</v>
      </c>
      <c r="AB318">
        <v>11</v>
      </c>
      <c r="AC318">
        <v>8</v>
      </c>
      <c r="AD318">
        <v>3</v>
      </c>
      <c r="AE318">
        <v>72.73</v>
      </c>
      <c r="AF318">
        <v>11</v>
      </c>
      <c r="AG318">
        <v>5</v>
      </c>
      <c r="AH318">
        <v>2</v>
      </c>
      <c r="AI318">
        <v>4</v>
      </c>
    </row>
    <row r="319" spans="1:35" x14ac:dyDescent="0.2">
      <c r="A319" s="102">
        <v>103</v>
      </c>
      <c r="B319">
        <v>8233</v>
      </c>
      <c r="C319" s="106" t="s">
        <v>1725</v>
      </c>
      <c r="D319" s="106" t="s">
        <v>1705</v>
      </c>
      <c r="E319">
        <v>1196</v>
      </c>
      <c r="F319">
        <v>1183</v>
      </c>
      <c r="G319">
        <v>800</v>
      </c>
      <c r="H319" s="106" t="s">
        <v>1682</v>
      </c>
      <c r="I319">
        <v>8276</v>
      </c>
      <c r="J319" s="106" t="s">
        <v>923</v>
      </c>
      <c r="K319" s="106" t="s">
        <v>1705</v>
      </c>
      <c r="L319">
        <v>1947</v>
      </c>
      <c r="M319">
        <v>1937</v>
      </c>
      <c r="N319">
        <v>500</v>
      </c>
      <c r="O319" s="106" t="s">
        <v>1679</v>
      </c>
      <c r="P319">
        <v>0.871156774324787</v>
      </c>
      <c r="Q319">
        <v>0.93755506722599502</v>
      </c>
      <c r="R319">
        <v>0.389061661112443</v>
      </c>
      <c r="S319">
        <v>2.0813563847045202E-2</v>
      </c>
      <c r="T319">
        <v>-0.14443447313244101</v>
      </c>
      <c r="U319">
        <v>0.14443447313244101</v>
      </c>
      <c r="V319">
        <v>0.30255569946530603</v>
      </c>
      <c r="W319">
        <v>-0.25</v>
      </c>
      <c r="X319">
        <v>2.2799999999999998</v>
      </c>
      <c r="Y319">
        <v>224611</v>
      </c>
      <c r="Z319">
        <v>11231</v>
      </c>
      <c r="AA319">
        <v>0.56999999999999995</v>
      </c>
      <c r="AB319">
        <v>20</v>
      </c>
      <c r="AC319">
        <v>11</v>
      </c>
      <c r="AD319">
        <v>9</v>
      </c>
      <c r="AE319">
        <v>55</v>
      </c>
      <c r="AF319">
        <v>14</v>
      </c>
      <c r="AG319">
        <v>8</v>
      </c>
      <c r="AH319">
        <v>2</v>
      </c>
      <c r="AI319">
        <v>10</v>
      </c>
    </row>
    <row r="320" spans="1:35" x14ac:dyDescent="0.2">
      <c r="A320" s="102">
        <v>426</v>
      </c>
      <c r="B320">
        <v>4902</v>
      </c>
      <c r="C320" s="106" t="s">
        <v>2186</v>
      </c>
      <c r="D320" s="106" t="s">
        <v>1684</v>
      </c>
      <c r="E320">
        <v>666</v>
      </c>
      <c r="F320">
        <v>659</v>
      </c>
      <c r="G320">
        <v>1600</v>
      </c>
      <c r="H320" s="106" t="s">
        <v>1682</v>
      </c>
      <c r="I320">
        <v>5444</v>
      </c>
      <c r="J320" s="106" t="s">
        <v>2207</v>
      </c>
      <c r="K320" s="106" t="s">
        <v>1735</v>
      </c>
      <c r="L320">
        <v>2577</v>
      </c>
      <c r="M320">
        <v>2564</v>
      </c>
      <c r="N320">
        <v>400</v>
      </c>
      <c r="O320" s="106" t="s">
        <v>1679</v>
      </c>
      <c r="P320">
        <v>0.78301535634574604</v>
      </c>
      <c r="Q320">
        <v>0.898024151412678</v>
      </c>
      <c r="R320" s="15">
        <v>4.85536046174707E-2</v>
      </c>
      <c r="S320">
        <v>4.3201089658240599E-2</v>
      </c>
      <c r="T320">
        <v>-1.0172068214657299</v>
      </c>
      <c r="U320">
        <v>1.0172068214657299</v>
      </c>
      <c r="V320">
        <v>0.82735145794970899</v>
      </c>
      <c r="W320">
        <v>-3.03</v>
      </c>
      <c r="X320">
        <v>2.81</v>
      </c>
      <c r="Y320">
        <v>223629</v>
      </c>
      <c r="Z320">
        <v>12424</v>
      </c>
      <c r="AA320">
        <v>0.7</v>
      </c>
      <c r="AB320">
        <v>18</v>
      </c>
      <c r="AC320">
        <v>12</v>
      </c>
      <c r="AD320">
        <v>6</v>
      </c>
      <c r="AE320">
        <v>66.67</v>
      </c>
      <c r="AF320">
        <v>13</v>
      </c>
      <c r="AG320">
        <v>9</v>
      </c>
      <c r="AH320">
        <v>3</v>
      </c>
      <c r="AI320">
        <v>6</v>
      </c>
    </row>
    <row r="321" spans="1:35" x14ac:dyDescent="0.2">
      <c r="A321" s="102">
        <v>350</v>
      </c>
      <c r="B321">
        <v>4516</v>
      </c>
      <c r="C321" s="106" t="s">
        <v>2199</v>
      </c>
      <c r="D321" s="106" t="s">
        <v>1702</v>
      </c>
      <c r="E321">
        <v>9570</v>
      </c>
      <c r="F321">
        <v>9550</v>
      </c>
      <c r="G321">
        <v>100</v>
      </c>
      <c r="H321" s="106" t="s">
        <v>1682</v>
      </c>
      <c r="I321">
        <v>4536</v>
      </c>
      <c r="J321" s="106" t="s">
        <v>1987</v>
      </c>
      <c r="K321" s="106" t="s">
        <v>1702</v>
      </c>
      <c r="L321">
        <v>2064</v>
      </c>
      <c r="M321">
        <v>2034</v>
      </c>
      <c r="N321">
        <v>500</v>
      </c>
      <c r="O321" s="106" t="s">
        <v>1679</v>
      </c>
      <c r="P321">
        <v>0.66342938697422305</v>
      </c>
      <c r="Q321">
        <v>0.90523224549046</v>
      </c>
      <c r="R321" s="106">
        <v>0.20841757977919401</v>
      </c>
      <c r="S321">
        <v>4.8190497539411799E-2</v>
      </c>
      <c r="T321">
        <v>-4.1526277889169697E-2</v>
      </c>
      <c r="U321">
        <v>4.1526277889169697E-2</v>
      </c>
      <c r="V321">
        <v>0.30210221007357202</v>
      </c>
      <c r="W321">
        <v>-0.15</v>
      </c>
      <c r="X321">
        <v>6.49</v>
      </c>
      <c r="Y321">
        <v>221968</v>
      </c>
      <c r="Z321">
        <v>13057</v>
      </c>
      <c r="AA321">
        <v>0.83</v>
      </c>
      <c r="AB321">
        <v>17</v>
      </c>
      <c r="AC321">
        <v>10</v>
      </c>
      <c r="AD321">
        <v>7</v>
      </c>
      <c r="AE321">
        <v>58.82</v>
      </c>
      <c r="AF321">
        <v>11</v>
      </c>
      <c r="AG321">
        <v>8</v>
      </c>
      <c r="AH321">
        <v>4</v>
      </c>
      <c r="AI321">
        <v>5</v>
      </c>
    </row>
    <row r="322" spans="1:35" x14ac:dyDescent="0.2">
      <c r="A322" s="102">
        <v>869</v>
      </c>
      <c r="B322">
        <v>7180</v>
      </c>
      <c r="C322" s="106" t="s">
        <v>1160</v>
      </c>
      <c r="D322" s="106" t="s">
        <v>1737</v>
      </c>
      <c r="E322">
        <v>438</v>
      </c>
      <c r="F322">
        <v>435</v>
      </c>
      <c r="G322">
        <v>1400</v>
      </c>
      <c r="H322" s="106" t="s">
        <v>1679</v>
      </c>
      <c r="I322">
        <v>9062</v>
      </c>
      <c r="J322" s="106" t="s">
        <v>1643</v>
      </c>
      <c r="K322" s="106" t="s">
        <v>1815</v>
      </c>
      <c r="L322">
        <v>5910</v>
      </c>
      <c r="M322">
        <v>5910</v>
      </c>
      <c r="N322">
        <v>100</v>
      </c>
      <c r="O322" s="106" t="s">
        <v>1682</v>
      </c>
      <c r="P322">
        <v>0.82515814694727996</v>
      </c>
      <c r="Q322">
        <v>0.84907944402691704</v>
      </c>
      <c r="R322">
        <v>2.58609951172812E-2</v>
      </c>
      <c r="S322">
        <v>2.1586171023833599E-3</v>
      </c>
      <c r="T322">
        <v>0.23550433602375501</v>
      </c>
      <c r="U322">
        <v>0.23550433602375501</v>
      </c>
      <c r="V322">
        <v>6.58540079526964E-3</v>
      </c>
      <c r="W322">
        <v>0.87</v>
      </c>
      <c r="X322">
        <v>3.05</v>
      </c>
      <c r="Y322">
        <v>221805</v>
      </c>
      <c r="Z322">
        <v>11090</v>
      </c>
      <c r="AA322">
        <v>0.86</v>
      </c>
      <c r="AB322">
        <v>20</v>
      </c>
      <c r="AC322">
        <v>11</v>
      </c>
      <c r="AD322">
        <v>9</v>
      </c>
      <c r="AE322">
        <v>55</v>
      </c>
      <c r="AF322">
        <v>11</v>
      </c>
      <c r="AG322">
        <v>11</v>
      </c>
      <c r="AH322">
        <v>4</v>
      </c>
      <c r="AI322">
        <v>5</v>
      </c>
    </row>
    <row r="323" spans="1:35" x14ac:dyDescent="0.2">
      <c r="A323" s="102">
        <v>830</v>
      </c>
      <c r="B323">
        <v>2810</v>
      </c>
      <c r="C323" s="106" t="s">
        <v>1968</v>
      </c>
      <c r="D323" s="106" t="s">
        <v>1707</v>
      </c>
      <c r="E323">
        <v>3525</v>
      </c>
      <c r="F323">
        <v>3475</v>
      </c>
      <c r="G323">
        <v>300</v>
      </c>
      <c r="H323" s="106" t="s">
        <v>1679</v>
      </c>
      <c r="I323">
        <v>3765</v>
      </c>
      <c r="J323" s="106" t="s">
        <v>1989</v>
      </c>
      <c r="K323" s="106" t="s">
        <v>1681</v>
      </c>
      <c r="L323">
        <v>1992</v>
      </c>
      <c r="M323">
        <v>1966</v>
      </c>
      <c r="N323">
        <v>500</v>
      </c>
      <c r="O323" s="106" t="s">
        <v>1682</v>
      </c>
      <c r="P323">
        <v>0.825099890419425</v>
      </c>
      <c r="Q323">
        <v>0.85296243704129804</v>
      </c>
      <c r="R323" s="15">
        <v>0.338123575036614</v>
      </c>
      <c r="S323">
        <v>2.36694954108694E-2</v>
      </c>
      <c r="T323">
        <v>1.45864360504282</v>
      </c>
      <c r="U323">
        <v>1.45864360504282</v>
      </c>
      <c r="V323">
        <v>1.95441601855654</v>
      </c>
      <c r="W323">
        <v>5.42</v>
      </c>
      <c r="X323">
        <v>5.71</v>
      </c>
      <c r="Y323">
        <v>221552</v>
      </c>
      <c r="Z323">
        <v>13847</v>
      </c>
      <c r="AA323">
        <v>0.88</v>
      </c>
      <c r="AB323">
        <v>16</v>
      </c>
      <c r="AC323">
        <v>10</v>
      </c>
      <c r="AD323">
        <v>6</v>
      </c>
      <c r="AE323">
        <v>62.5</v>
      </c>
      <c r="AF323">
        <v>9</v>
      </c>
      <c r="AG323">
        <v>10</v>
      </c>
      <c r="AH323">
        <v>4</v>
      </c>
      <c r="AI323">
        <v>2</v>
      </c>
    </row>
    <row r="324" spans="1:35" x14ac:dyDescent="0.2">
      <c r="A324" s="102">
        <v>283</v>
      </c>
      <c r="B324">
        <v>6967</v>
      </c>
      <c r="C324" s="106" t="s">
        <v>828</v>
      </c>
      <c r="D324" s="106" t="s">
        <v>1684</v>
      </c>
      <c r="E324">
        <v>1388</v>
      </c>
      <c r="F324">
        <v>1379</v>
      </c>
      <c r="G324">
        <v>700</v>
      </c>
      <c r="H324" s="106" t="s">
        <v>1679</v>
      </c>
      <c r="I324">
        <v>8591</v>
      </c>
      <c r="J324" s="106" t="s">
        <v>1869</v>
      </c>
      <c r="K324" s="106" t="s">
        <v>1685</v>
      </c>
      <c r="L324">
        <v>1924</v>
      </c>
      <c r="M324">
        <v>1918</v>
      </c>
      <c r="N324">
        <v>500</v>
      </c>
      <c r="O324" s="106" t="s">
        <v>1682</v>
      </c>
      <c r="P324">
        <v>0.730919095274704</v>
      </c>
      <c r="Q324">
        <v>0.91207689256034896</v>
      </c>
      <c r="R324">
        <v>0.29746239418568499</v>
      </c>
      <c r="S324">
        <v>3.1904056724679102E-2</v>
      </c>
      <c r="T324">
        <v>1.06768723868953</v>
      </c>
      <c r="U324">
        <v>1.06768723868953</v>
      </c>
      <c r="V324">
        <v>1.1144175633678599</v>
      </c>
      <c r="W324">
        <v>6.84</v>
      </c>
      <c r="X324">
        <v>0.66</v>
      </c>
      <c r="Y324">
        <v>220627</v>
      </c>
      <c r="Z324">
        <v>8486</v>
      </c>
      <c r="AA324">
        <v>0.39</v>
      </c>
      <c r="AB324">
        <v>26</v>
      </c>
      <c r="AC324">
        <v>15</v>
      </c>
      <c r="AD324">
        <v>11</v>
      </c>
      <c r="AE324">
        <v>57.69</v>
      </c>
      <c r="AF324">
        <v>11</v>
      </c>
      <c r="AG324">
        <v>12</v>
      </c>
      <c r="AH324">
        <v>7</v>
      </c>
      <c r="AI324">
        <v>7</v>
      </c>
    </row>
    <row r="325" spans="1:35" x14ac:dyDescent="0.2">
      <c r="A325" s="102">
        <v>60</v>
      </c>
      <c r="B325">
        <v>3141</v>
      </c>
      <c r="C325" s="106" t="s">
        <v>1846</v>
      </c>
      <c r="D325" s="106" t="s">
        <v>1705</v>
      </c>
      <c r="E325">
        <v>6380</v>
      </c>
      <c r="F325">
        <v>6350</v>
      </c>
      <c r="G325">
        <v>100</v>
      </c>
      <c r="H325" s="106" t="s">
        <v>1679</v>
      </c>
      <c r="I325">
        <v>3288</v>
      </c>
      <c r="J325" s="106" t="s">
        <v>1717</v>
      </c>
      <c r="K325" s="106" t="s">
        <v>1701</v>
      </c>
      <c r="L325">
        <v>2913</v>
      </c>
      <c r="M325">
        <v>2911</v>
      </c>
      <c r="N325">
        <v>200</v>
      </c>
      <c r="O325" s="106" t="s">
        <v>1682</v>
      </c>
      <c r="P325">
        <v>0.57062047651092895</v>
      </c>
      <c r="Q325">
        <v>0.94745635104500703</v>
      </c>
      <c r="R325">
        <v>0.49789713374997902</v>
      </c>
      <c r="S325">
        <v>3.2450448455864797E-2</v>
      </c>
      <c r="T325">
        <v>0.119151161332762</v>
      </c>
      <c r="U325">
        <v>0.119151161332762</v>
      </c>
      <c r="V325">
        <v>0.12617511961052399</v>
      </c>
      <c r="W325">
        <v>0.5</v>
      </c>
      <c r="X325">
        <v>8.31</v>
      </c>
      <c r="Y325">
        <v>219636</v>
      </c>
      <c r="Z325">
        <v>13727</v>
      </c>
      <c r="AA325">
        <v>0.91</v>
      </c>
      <c r="AB325">
        <v>16</v>
      </c>
      <c r="AC325">
        <v>9</v>
      </c>
      <c r="AD325">
        <v>7</v>
      </c>
      <c r="AE325">
        <v>56.25</v>
      </c>
      <c r="AF325">
        <v>8</v>
      </c>
      <c r="AG325">
        <v>8</v>
      </c>
      <c r="AH325">
        <v>5</v>
      </c>
      <c r="AI325">
        <v>3</v>
      </c>
    </row>
    <row r="326" spans="1:35" x14ac:dyDescent="0.2">
      <c r="A326" s="102">
        <v>678</v>
      </c>
      <c r="B326">
        <v>3148</v>
      </c>
      <c r="C326" s="106" t="s">
        <v>660</v>
      </c>
      <c r="D326" s="106" t="s">
        <v>1705</v>
      </c>
      <c r="E326">
        <v>2873</v>
      </c>
      <c r="F326">
        <v>2858</v>
      </c>
      <c r="G326">
        <v>300</v>
      </c>
      <c r="H326" s="106" t="s">
        <v>1682</v>
      </c>
      <c r="I326">
        <v>8304</v>
      </c>
      <c r="J326" s="106" t="s">
        <v>2040</v>
      </c>
      <c r="K326" s="106" t="s">
        <v>1737</v>
      </c>
      <c r="L326">
        <v>3055</v>
      </c>
      <c r="M326">
        <v>3075</v>
      </c>
      <c r="N326">
        <v>300</v>
      </c>
      <c r="O326" s="106" t="s">
        <v>1679</v>
      </c>
      <c r="P326">
        <v>0.67862051836702897</v>
      </c>
      <c r="Q326">
        <v>0.87162664490289099</v>
      </c>
      <c r="R326">
        <v>0.36472265372952101</v>
      </c>
      <c r="S326">
        <v>3.5539441475415698E-2</v>
      </c>
      <c r="T326">
        <v>-1.5481487955729301</v>
      </c>
      <c r="U326">
        <v>1.5481487955729301</v>
      </c>
      <c r="V326">
        <v>1.1399525854980299</v>
      </c>
      <c r="W326">
        <v>-3.79</v>
      </c>
      <c r="X326">
        <v>7.06</v>
      </c>
      <c r="Y326">
        <v>219550</v>
      </c>
      <c r="Z326">
        <v>21955</v>
      </c>
      <c r="AA326">
        <v>1.1200000000000001</v>
      </c>
      <c r="AB326">
        <v>10</v>
      </c>
      <c r="AC326">
        <v>8</v>
      </c>
      <c r="AD326">
        <v>2</v>
      </c>
      <c r="AE326">
        <v>80</v>
      </c>
      <c r="AF326">
        <v>14</v>
      </c>
      <c r="AG326">
        <v>4</v>
      </c>
      <c r="AH326">
        <v>2</v>
      </c>
      <c r="AI326">
        <v>4</v>
      </c>
    </row>
    <row r="327" spans="1:35" x14ac:dyDescent="0.2">
      <c r="A327" s="102">
        <v>319</v>
      </c>
      <c r="B327">
        <v>6995</v>
      </c>
      <c r="C327" s="106" t="s">
        <v>50</v>
      </c>
      <c r="D327" s="106" t="s">
        <v>1697</v>
      </c>
      <c r="E327">
        <v>1855</v>
      </c>
      <c r="F327">
        <v>1855</v>
      </c>
      <c r="G327">
        <v>500</v>
      </c>
      <c r="H327" s="106" t="s">
        <v>1682</v>
      </c>
      <c r="I327">
        <v>7267</v>
      </c>
      <c r="J327" s="106" t="s">
        <v>60</v>
      </c>
      <c r="K327" s="106" t="s">
        <v>1697</v>
      </c>
      <c r="L327">
        <v>2961</v>
      </c>
      <c r="M327">
        <v>2960</v>
      </c>
      <c r="N327">
        <v>300</v>
      </c>
      <c r="O327" s="106" t="s">
        <v>1679</v>
      </c>
      <c r="P327">
        <v>0.90016514314351903</v>
      </c>
      <c r="Q327">
        <v>0.908746873457983</v>
      </c>
      <c r="R327">
        <v>5.2260257592180198E-2</v>
      </c>
      <c r="S327">
        <v>8.3253669041982101E-2</v>
      </c>
      <c r="T327">
        <v>-2.7478087556717199</v>
      </c>
      <c r="U327">
        <v>2.7478087556717199</v>
      </c>
      <c r="V327">
        <v>3.1338702259442002</v>
      </c>
      <c r="W327">
        <v>-8.6999999999999993</v>
      </c>
      <c r="X327">
        <v>4.45</v>
      </c>
      <c r="Y327">
        <v>219444</v>
      </c>
      <c r="Z327">
        <v>18287</v>
      </c>
      <c r="AA327">
        <v>0.86</v>
      </c>
      <c r="AB327">
        <v>12</v>
      </c>
      <c r="AC327">
        <v>8</v>
      </c>
      <c r="AD327">
        <v>4</v>
      </c>
      <c r="AE327">
        <v>66.67</v>
      </c>
      <c r="AF327">
        <v>15</v>
      </c>
      <c r="AG327">
        <v>4</v>
      </c>
      <c r="AH327">
        <v>0</v>
      </c>
      <c r="AI327">
        <v>8</v>
      </c>
    </row>
    <row r="328" spans="1:35" x14ac:dyDescent="0.2">
      <c r="A328" s="102">
        <v>441</v>
      </c>
      <c r="B328">
        <v>2371</v>
      </c>
      <c r="C328" s="106" t="s">
        <v>628</v>
      </c>
      <c r="D328" s="106" t="s">
        <v>1694</v>
      </c>
      <c r="E328">
        <v>3040</v>
      </c>
      <c r="F328">
        <v>3010</v>
      </c>
      <c r="G328">
        <v>300</v>
      </c>
      <c r="H328" s="106" t="s">
        <v>1679</v>
      </c>
      <c r="I328">
        <v>4062</v>
      </c>
      <c r="J328" s="106" t="s">
        <v>231</v>
      </c>
      <c r="K328" s="106" t="s">
        <v>1684</v>
      </c>
      <c r="L328">
        <v>2760</v>
      </c>
      <c r="M328">
        <v>2749</v>
      </c>
      <c r="N328">
        <v>300</v>
      </c>
      <c r="O328" s="106" t="s">
        <v>1682</v>
      </c>
      <c r="P328">
        <v>0.74672849587220003</v>
      </c>
      <c r="Q328">
        <v>0.89665590599139999</v>
      </c>
      <c r="R328">
        <v>0.168365122489359</v>
      </c>
      <c r="S328">
        <v>8.4894015558457395E-2</v>
      </c>
      <c r="T328">
        <v>0.70299346772514204</v>
      </c>
      <c r="U328">
        <v>0.70299346772514204</v>
      </c>
      <c r="V328">
        <v>0.39595066674330198</v>
      </c>
      <c r="W328">
        <v>3.06</v>
      </c>
      <c r="X328">
        <v>8.67</v>
      </c>
      <c r="Y328">
        <v>219287</v>
      </c>
      <c r="Z328">
        <v>14619</v>
      </c>
      <c r="AA328">
        <v>0.67</v>
      </c>
      <c r="AB328">
        <v>15</v>
      </c>
      <c r="AC328">
        <v>9</v>
      </c>
      <c r="AD328">
        <v>6</v>
      </c>
      <c r="AE328">
        <v>60</v>
      </c>
      <c r="AF328">
        <v>10</v>
      </c>
      <c r="AG328">
        <v>8</v>
      </c>
      <c r="AH328">
        <v>6</v>
      </c>
      <c r="AI328">
        <v>1</v>
      </c>
    </row>
    <row r="329" spans="1:35" x14ac:dyDescent="0.2">
      <c r="A329" s="102">
        <v>1018</v>
      </c>
      <c r="B329">
        <v>1963</v>
      </c>
      <c r="C329" s="106" t="s">
        <v>1949</v>
      </c>
      <c r="D329" s="106" t="s">
        <v>1689</v>
      </c>
      <c r="E329">
        <v>1517</v>
      </c>
      <c r="F329">
        <v>1590</v>
      </c>
      <c r="G329">
        <v>600</v>
      </c>
      <c r="H329" s="106" t="s">
        <v>1679</v>
      </c>
      <c r="I329">
        <v>7458</v>
      </c>
      <c r="J329" s="106" t="s">
        <v>2196</v>
      </c>
      <c r="K329" s="106" t="s">
        <v>1686</v>
      </c>
      <c r="L329">
        <v>5050</v>
      </c>
      <c r="M329">
        <v>5060</v>
      </c>
      <c r="N329">
        <v>200</v>
      </c>
      <c r="O329" s="106" t="s">
        <v>1682</v>
      </c>
      <c r="P329">
        <v>0.75524320404324496</v>
      </c>
      <c r="Q329">
        <v>0.82761604690198198</v>
      </c>
      <c r="R329">
        <v>0.28544634717905698</v>
      </c>
      <c r="S329" s="15">
        <v>9.2381709152888503E-3</v>
      </c>
      <c r="T329">
        <v>1.0514976576900701</v>
      </c>
      <c r="U329">
        <v>1.0514976576900701</v>
      </c>
      <c r="V329">
        <v>0.23833079539031801</v>
      </c>
      <c r="W329">
        <v>2.98</v>
      </c>
      <c r="X329">
        <v>5.73</v>
      </c>
      <c r="Y329">
        <v>219063</v>
      </c>
      <c r="Z329">
        <v>12170</v>
      </c>
      <c r="AA329">
        <v>0.67</v>
      </c>
      <c r="AB329">
        <v>18</v>
      </c>
      <c r="AC329">
        <v>12</v>
      </c>
      <c r="AD329">
        <v>6</v>
      </c>
      <c r="AE329">
        <v>66.67</v>
      </c>
      <c r="AF329">
        <v>11</v>
      </c>
      <c r="AG329">
        <v>8</v>
      </c>
      <c r="AH329">
        <v>3</v>
      </c>
      <c r="AI329">
        <v>7</v>
      </c>
    </row>
    <row r="330" spans="1:35" x14ac:dyDescent="0.2">
      <c r="A330" s="102">
        <v>476</v>
      </c>
      <c r="B330">
        <v>1963</v>
      </c>
      <c r="C330" s="106" t="s">
        <v>1949</v>
      </c>
      <c r="D330" s="106" t="s">
        <v>1689</v>
      </c>
      <c r="E330">
        <v>1517</v>
      </c>
      <c r="F330">
        <v>1590</v>
      </c>
      <c r="G330">
        <v>500</v>
      </c>
      <c r="H330" s="106" t="s">
        <v>1682</v>
      </c>
      <c r="I330">
        <v>8316</v>
      </c>
      <c r="J330" s="106" t="s">
        <v>1918</v>
      </c>
      <c r="K330" s="106" t="s">
        <v>1737</v>
      </c>
      <c r="L330">
        <v>3859</v>
      </c>
      <c r="M330">
        <v>3867</v>
      </c>
      <c r="N330">
        <v>200</v>
      </c>
      <c r="O330" s="106" t="s">
        <v>1679</v>
      </c>
      <c r="P330">
        <v>0.74049110000961504</v>
      </c>
      <c r="Q330">
        <v>0.89226524516643801</v>
      </c>
      <c r="R330">
        <v>0.45579048922830301</v>
      </c>
      <c r="S330" s="106">
        <v>4.94805985437545E-3</v>
      </c>
      <c r="T330">
        <v>-0.40980507587777598</v>
      </c>
      <c r="U330">
        <v>0.40980507587777598</v>
      </c>
      <c r="V330">
        <v>1.7375488072679499</v>
      </c>
      <c r="W330">
        <v>-1.38</v>
      </c>
      <c r="X330">
        <v>2.79</v>
      </c>
      <c r="Y330">
        <v>218664</v>
      </c>
      <c r="Z330">
        <v>12148</v>
      </c>
      <c r="AA330">
        <v>0.75</v>
      </c>
      <c r="AB330">
        <v>18</v>
      </c>
      <c r="AC330">
        <v>12</v>
      </c>
      <c r="AD330">
        <v>6</v>
      </c>
      <c r="AE330">
        <v>66.67</v>
      </c>
      <c r="AF330">
        <v>10</v>
      </c>
      <c r="AG330">
        <v>11</v>
      </c>
      <c r="AH330">
        <v>4</v>
      </c>
      <c r="AI330">
        <v>3</v>
      </c>
    </row>
    <row r="331" spans="1:35" x14ac:dyDescent="0.2">
      <c r="A331" s="102">
        <v>291</v>
      </c>
      <c r="B331">
        <v>1963</v>
      </c>
      <c r="C331" s="106" t="s">
        <v>1949</v>
      </c>
      <c r="D331" s="106" t="s">
        <v>1689</v>
      </c>
      <c r="E331">
        <v>1517</v>
      </c>
      <c r="F331">
        <v>1590</v>
      </c>
      <c r="G331">
        <v>600</v>
      </c>
      <c r="H331" s="106" t="s">
        <v>1682</v>
      </c>
      <c r="I331">
        <v>8002</v>
      </c>
      <c r="J331" s="106" t="s">
        <v>29</v>
      </c>
      <c r="K331" s="106" t="s">
        <v>1686</v>
      </c>
      <c r="L331">
        <v>787.3</v>
      </c>
      <c r="M331">
        <v>790.8</v>
      </c>
      <c r="N331">
        <v>1200</v>
      </c>
      <c r="O331" s="106" t="s">
        <v>1679</v>
      </c>
      <c r="P331">
        <v>0.63666569158456998</v>
      </c>
      <c r="Q331">
        <v>0.91140193731915198</v>
      </c>
      <c r="R331">
        <v>8.6851206005449696E-2</v>
      </c>
      <c r="S331" s="15">
        <v>1.31016482913183E-2</v>
      </c>
      <c r="T331">
        <v>-0.65262542365798404</v>
      </c>
      <c r="U331">
        <v>0.65262542365798404</v>
      </c>
      <c r="V331">
        <v>1.8676324410385099</v>
      </c>
      <c r="W331">
        <v>-2.34</v>
      </c>
      <c r="X331">
        <v>0.53</v>
      </c>
      <c r="Y331">
        <v>217902</v>
      </c>
      <c r="Z331">
        <v>9905</v>
      </c>
      <c r="AA331">
        <v>0.5</v>
      </c>
      <c r="AB331">
        <v>22</v>
      </c>
      <c r="AC331">
        <v>15</v>
      </c>
      <c r="AD331">
        <v>7</v>
      </c>
      <c r="AE331">
        <v>68.180000000000007</v>
      </c>
      <c r="AF331">
        <v>13</v>
      </c>
      <c r="AG331">
        <v>8</v>
      </c>
      <c r="AH331">
        <v>5</v>
      </c>
      <c r="AI331">
        <v>9</v>
      </c>
    </row>
    <row r="332" spans="1:35" x14ac:dyDescent="0.2">
      <c r="A332" s="102">
        <v>3</v>
      </c>
      <c r="B332">
        <v>2413</v>
      </c>
      <c r="C332" s="106" t="s">
        <v>1699</v>
      </c>
      <c r="D332" s="106" t="s">
        <v>1694</v>
      </c>
      <c r="E332">
        <v>3270</v>
      </c>
      <c r="F332">
        <v>3260</v>
      </c>
      <c r="G332">
        <v>300</v>
      </c>
      <c r="H332" s="106" t="s">
        <v>1679</v>
      </c>
      <c r="I332">
        <v>4686</v>
      </c>
      <c r="J332" s="106" t="s">
        <v>1700</v>
      </c>
      <c r="K332" s="106" t="s">
        <v>1681</v>
      </c>
      <c r="L332">
        <v>5570</v>
      </c>
      <c r="M332">
        <v>5340</v>
      </c>
      <c r="N332">
        <v>200</v>
      </c>
      <c r="O332" s="106" t="s">
        <v>1682</v>
      </c>
      <c r="P332">
        <v>0.725010901015267</v>
      </c>
      <c r="Q332">
        <v>0.97097645693948298</v>
      </c>
      <c r="R332" s="106">
        <v>6.8179201932492606E-2</v>
      </c>
      <c r="S332">
        <v>2.5850981381357499E-3</v>
      </c>
      <c r="T332">
        <v>2.6271278062818402</v>
      </c>
      <c r="U332">
        <v>2.6271278062818402</v>
      </c>
      <c r="V332">
        <v>1.1251620897207999</v>
      </c>
      <c r="W332">
        <v>12.27</v>
      </c>
      <c r="X332">
        <v>8.43</v>
      </c>
      <c r="Y332">
        <v>217837</v>
      </c>
      <c r="Z332">
        <v>12814</v>
      </c>
      <c r="AA332">
        <v>0.7</v>
      </c>
      <c r="AB332">
        <v>17</v>
      </c>
      <c r="AC332">
        <v>10</v>
      </c>
      <c r="AD332">
        <v>7</v>
      </c>
      <c r="AE332">
        <v>58.82</v>
      </c>
      <c r="AF332">
        <v>10</v>
      </c>
      <c r="AG332">
        <v>9</v>
      </c>
      <c r="AH332">
        <v>5</v>
      </c>
      <c r="AI332">
        <v>3</v>
      </c>
    </row>
    <row r="333" spans="1:35" x14ac:dyDescent="0.2">
      <c r="A333" s="102">
        <v>75</v>
      </c>
      <c r="B333">
        <v>1333</v>
      </c>
      <c r="C333" s="106" t="s">
        <v>1812</v>
      </c>
      <c r="D333" s="106" t="s">
        <v>1813</v>
      </c>
      <c r="E333">
        <v>2560</v>
      </c>
      <c r="F333">
        <v>2542</v>
      </c>
      <c r="G333">
        <v>400</v>
      </c>
      <c r="H333" s="106" t="s">
        <v>1682</v>
      </c>
      <c r="I333">
        <v>2001</v>
      </c>
      <c r="J333" s="106" t="s">
        <v>1579</v>
      </c>
      <c r="K333" s="106" t="s">
        <v>1707</v>
      </c>
      <c r="L333">
        <v>1663</v>
      </c>
      <c r="M333">
        <v>1661</v>
      </c>
      <c r="N333">
        <v>600</v>
      </c>
      <c r="O333" s="106" t="s">
        <v>1679</v>
      </c>
      <c r="P333">
        <v>0.84652007419062503</v>
      </c>
      <c r="Q333">
        <v>0.94294847721801001</v>
      </c>
      <c r="R333">
        <v>6.8243533020913294E-2</v>
      </c>
      <c r="S333" s="106">
        <v>4.9896830480378601E-3</v>
      </c>
      <c r="T333">
        <v>-2.31870029333421</v>
      </c>
      <c r="U333">
        <v>2.31870029333421</v>
      </c>
      <c r="V333">
        <v>2.0802927309993202</v>
      </c>
      <c r="W333">
        <v>-6.54</v>
      </c>
      <c r="X333">
        <v>1.99</v>
      </c>
      <c r="Y333">
        <v>217213</v>
      </c>
      <c r="Z333">
        <v>12067</v>
      </c>
      <c r="AA333">
        <v>0.72</v>
      </c>
      <c r="AB333">
        <v>18</v>
      </c>
      <c r="AC333">
        <v>12</v>
      </c>
      <c r="AD333">
        <v>6</v>
      </c>
      <c r="AE333">
        <v>66.67</v>
      </c>
      <c r="AF333">
        <v>12</v>
      </c>
      <c r="AG333">
        <v>8</v>
      </c>
      <c r="AH333">
        <v>4</v>
      </c>
      <c r="AI333">
        <v>6</v>
      </c>
    </row>
    <row r="334" spans="1:35" x14ac:dyDescent="0.2">
      <c r="A334" s="102">
        <v>105</v>
      </c>
      <c r="B334">
        <v>2001</v>
      </c>
      <c r="C334" s="106" t="s">
        <v>1579</v>
      </c>
      <c r="D334" s="106" t="s">
        <v>1707</v>
      </c>
      <c r="E334">
        <v>1663</v>
      </c>
      <c r="F334">
        <v>1661</v>
      </c>
      <c r="G334">
        <v>500</v>
      </c>
      <c r="H334" s="106" t="s">
        <v>1679</v>
      </c>
      <c r="I334">
        <v>2607</v>
      </c>
      <c r="J334" s="106" t="s">
        <v>1708</v>
      </c>
      <c r="K334" s="106" t="s">
        <v>1707</v>
      </c>
      <c r="L334">
        <v>2857</v>
      </c>
      <c r="M334">
        <v>2843</v>
      </c>
      <c r="N334">
        <v>300</v>
      </c>
      <c r="O334" s="106" t="s">
        <v>1682</v>
      </c>
      <c r="P334">
        <v>0.88280161786969003</v>
      </c>
      <c r="Q334">
        <v>0.93740991457838796</v>
      </c>
      <c r="R334">
        <v>5.65597745650568E-3</v>
      </c>
      <c r="S334">
        <v>2.5503873644163598E-3</v>
      </c>
      <c r="T334">
        <v>1.27741870620281</v>
      </c>
      <c r="U334">
        <v>1.27741870620281</v>
      </c>
      <c r="V334">
        <v>1.1337786389280899</v>
      </c>
      <c r="W334">
        <v>3.56</v>
      </c>
      <c r="X334">
        <v>2.63</v>
      </c>
      <c r="Y334">
        <v>215887</v>
      </c>
      <c r="Z334">
        <v>13493</v>
      </c>
      <c r="AA334">
        <v>0.74</v>
      </c>
      <c r="AB334">
        <v>16</v>
      </c>
      <c r="AC334">
        <v>8</v>
      </c>
      <c r="AD334">
        <v>8</v>
      </c>
      <c r="AE334">
        <v>50</v>
      </c>
      <c r="AF334">
        <v>14</v>
      </c>
      <c r="AG334">
        <v>5</v>
      </c>
      <c r="AH334">
        <v>3</v>
      </c>
      <c r="AI334">
        <v>8</v>
      </c>
    </row>
    <row r="335" spans="1:35" x14ac:dyDescent="0.2">
      <c r="A335" s="102">
        <v>122</v>
      </c>
      <c r="B335">
        <v>1803</v>
      </c>
      <c r="C335" s="106" t="s">
        <v>1690</v>
      </c>
      <c r="D335" s="106" t="s">
        <v>1689</v>
      </c>
      <c r="E335">
        <v>1104</v>
      </c>
      <c r="F335">
        <v>1113</v>
      </c>
      <c r="G335">
        <v>900</v>
      </c>
      <c r="H335" s="106" t="s">
        <v>1682</v>
      </c>
      <c r="I335">
        <v>8572</v>
      </c>
      <c r="J335" s="106" t="s">
        <v>1647</v>
      </c>
      <c r="K335" s="106" t="s">
        <v>1685</v>
      </c>
      <c r="L335">
        <v>532</v>
      </c>
      <c r="M335">
        <v>529</v>
      </c>
      <c r="N335">
        <v>1900</v>
      </c>
      <c r="O335" s="106" t="s">
        <v>1679</v>
      </c>
      <c r="P335">
        <v>0.82929590073314496</v>
      </c>
      <c r="Q335">
        <v>0.932984894609038</v>
      </c>
      <c r="R335">
        <v>9.30256661216536E-3</v>
      </c>
      <c r="S335">
        <v>1.1996245664707E-2</v>
      </c>
      <c r="T335">
        <v>-1.9330460850580899</v>
      </c>
      <c r="U335">
        <v>1.9330460850580899</v>
      </c>
      <c r="V335">
        <v>2.4286161437039002</v>
      </c>
      <c r="W335">
        <v>-8.81</v>
      </c>
      <c r="X335">
        <v>0.34</v>
      </c>
      <c r="Y335">
        <v>215488</v>
      </c>
      <c r="Z335">
        <v>10261</v>
      </c>
      <c r="AA335">
        <v>0.48</v>
      </c>
      <c r="AB335">
        <v>21</v>
      </c>
      <c r="AC335">
        <v>16</v>
      </c>
      <c r="AD335">
        <v>5</v>
      </c>
      <c r="AE335">
        <v>76.19</v>
      </c>
      <c r="AF335">
        <v>11</v>
      </c>
      <c r="AG335">
        <v>8</v>
      </c>
      <c r="AH335">
        <v>4</v>
      </c>
      <c r="AI335">
        <v>9</v>
      </c>
    </row>
    <row r="336" spans="1:35" x14ac:dyDescent="0.2">
      <c r="A336" s="102">
        <v>743</v>
      </c>
      <c r="B336">
        <v>8002</v>
      </c>
      <c r="C336" s="106" t="s">
        <v>29</v>
      </c>
      <c r="D336" s="106" t="s">
        <v>1686</v>
      </c>
      <c r="E336">
        <v>787.3</v>
      </c>
      <c r="F336">
        <v>790.8</v>
      </c>
      <c r="G336">
        <v>1000</v>
      </c>
      <c r="H336" s="106" t="s">
        <v>1679</v>
      </c>
      <c r="I336">
        <v>8309</v>
      </c>
      <c r="J336" s="106" t="s">
        <v>928</v>
      </c>
      <c r="K336" s="106" t="s">
        <v>1737</v>
      </c>
      <c r="L336">
        <v>4008</v>
      </c>
      <c r="M336">
        <v>4023</v>
      </c>
      <c r="N336">
        <v>200</v>
      </c>
      <c r="O336" s="106" t="s">
        <v>1682</v>
      </c>
      <c r="P336">
        <v>0.57508782365942102</v>
      </c>
      <c r="Q336">
        <v>0.86308165358537403</v>
      </c>
      <c r="R336" s="106">
        <v>0.14664756554158201</v>
      </c>
      <c r="S336" s="15">
        <v>1.1840326176943399E-2</v>
      </c>
      <c r="T336">
        <v>1.0642511886247501</v>
      </c>
      <c r="U336">
        <v>1.0642511886247501</v>
      </c>
      <c r="V336">
        <v>1.23680821889395</v>
      </c>
      <c r="W336">
        <v>1.88</v>
      </c>
      <c r="X336">
        <v>1.72</v>
      </c>
      <c r="Y336">
        <v>215399</v>
      </c>
      <c r="Z336">
        <v>14360</v>
      </c>
      <c r="AA336">
        <v>0.82</v>
      </c>
      <c r="AB336">
        <v>15</v>
      </c>
      <c r="AC336">
        <v>10</v>
      </c>
      <c r="AD336">
        <v>5</v>
      </c>
      <c r="AE336">
        <v>66.67</v>
      </c>
      <c r="AF336">
        <v>15</v>
      </c>
      <c r="AG336">
        <v>5</v>
      </c>
      <c r="AH336">
        <v>1</v>
      </c>
      <c r="AI336">
        <v>9</v>
      </c>
    </row>
    <row r="337" spans="1:35" x14ac:dyDescent="0.2">
      <c r="A337" s="102">
        <v>960</v>
      </c>
      <c r="B337">
        <v>6981</v>
      </c>
      <c r="C337" s="106" t="s">
        <v>1887</v>
      </c>
      <c r="D337" s="106" t="s">
        <v>1684</v>
      </c>
      <c r="E337">
        <v>6543</v>
      </c>
      <c r="F337">
        <v>6480</v>
      </c>
      <c r="G337">
        <v>100</v>
      </c>
      <c r="H337" s="106" t="s">
        <v>1682</v>
      </c>
      <c r="I337">
        <v>8113</v>
      </c>
      <c r="J337" s="106" t="s">
        <v>2068</v>
      </c>
      <c r="K337" s="106" t="s">
        <v>1704</v>
      </c>
      <c r="L337">
        <v>3780</v>
      </c>
      <c r="M337">
        <v>3823</v>
      </c>
      <c r="N337">
        <v>200</v>
      </c>
      <c r="O337" s="106" t="s">
        <v>1679</v>
      </c>
      <c r="P337">
        <v>0.50508496186894103</v>
      </c>
      <c r="Q337">
        <v>0.83694491449867103</v>
      </c>
      <c r="R337" s="106">
        <v>0.22124563154857699</v>
      </c>
      <c r="S337">
        <v>3.09242890531785E-2</v>
      </c>
      <c r="T337">
        <v>-1.0707919775992301</v>
      </c>
      <c r="U337">
        <v>1.0707919775992301</v>
      </c>
      <c r="V337">
        <v>2.0288130237055202E-3</v>
      </c>
      <c r="W337">
        <v>-4.66</v>
      </c>
      <c r="X337">
        <v>17.989999999999998</v>
      </c>
      <c r="Y337">
        <v>215375</v>
      </c>
      <c r="Z337">
        <v>17948</v>
      </c>
      <c r="AA337">
        <v>1.25</v>
      </c>
      <c r="AB337">
        <v>12</v>
      </c>
      <c r="AC337">
        <v>8</v>
      </c>
      <c r="AD337">
        <v>4</v>
      </c>
      <c r="AE337">
        <v>66.67</v>
      </c>
      <c r="AF337">
        <v>11</v>
      </c>
      <c r="AG337">
        <v>6</v>
      </c>
      <c r="AH337">
        <v>3</v>
      </c>
      <c r="AI337">
        <v>3</v>
      </c>
    </row>
    <row r="338" spans="1:35" x14ac:dyDescent="0.2">
      <c r="A338" s="102">
        <v>1130</v>
      </c>
      <c r="B338">
        <v>3865</v>
      </c>
      <c r="C338" s="106" t="s">
        <v>1626</v>
      </c>
      <c r="D338" s="106" t="s">
        <v>1916</v>
      </c>
      <c r="E338">
        <v>513</v>
      </c>
      <c r="F338">
        <v>504</v>
      </c>
      <c r="G338">
        <v>2000</v>
      </c>
      <c r="H338" s="106" t="s">
        <v>1682</v>
      </c>
      <c r="I338">
        <v>8086</v>
      </c>
      <c r="J338" s="106" t="s">
        <v>1986</v>
      </c>
      <c r="K338" s="106" t="s">
        <v>1688</v>
      </c>
      <c r="L338">
        <v>1250</v>
      </c>
      <c r="M338">
        <v>1252</v>
      </c>
      <c r="N338">
        <v>800</v>
      </c>
      <c r="O338" s="106" t="s">
        <v>1679</v>
      </c>
      <c r="P338">
        <v>0.76536917333268295</v>
      </c>
      <c r="Q338">
        <v>0.80851642093876896</v>
      </c>
      <c r="R338">
        <v>0.215676499494346</v>
      </c>
      <c r="S338">
        <v>1.9277876207034101E-2</v>
      </c>
      <c r="T338">
        <v>-1.9347100689577099</v>
      </c>
      <c r="U338">
        <v>1.9347100689577099</v>
      </c>
      <c r="V338">
        <v>1.60160795686763</v>
      </c>
      <c r="W338">
        <v>-7.17</v>
      </c>
      <c r="X338">
        <v>0.64</v>
      </c>
      <c r="Y338">
        <v>215363</v>
      </c>
      <c r="Z338">
        <v>13460</v>
      </c>
      <c r="AA338">
        <v>0.67</v>
      </c>
      <c r="AB338">
        <v>16</v>
      </c>
      <c r="AC338">
        <v>7</v>
      </c>
      <c r="AD338">
        <v>9</v>
      </c>
      <c r="AE338">
        <v>43.75</v>
      </c>
      <c r="AF338">
        <v>12</v>
      </c>
      <c r="AG338">
        <v>6</v>
      </c>
      <c r="AH338">
        <v>2</v>
      </c>
      <c r="AI338">
        <v>8</v>
      </c>
    </row>
    <row r="339" spans="1:35" x14ac:dyDescent="0.2">
      <c r="A339" s="102">
        <v>971</v>
      </c>
      <c r="B339">
        <v>6841</v>
      </c>
      <c r="C339" s="106" t="s">
        <v>2141</v>
      </c>
      <c r="D339" s="106" t="s">
        <v>1684</v>
      </c>
      <c r="E339">
        <v>1950</v>
      </c>
      <c r="F339">
        <v>1939</v>
      </c>
      <c r="G339">
        <v>500</v>
      </c>
      <c r="H339" s="106" t="s">
        <v>1679</v>
      </c>
      <c r="I339">
        <v>7181</v>
      </c>
      <c r="J339" s="106" t="s">
        <v>63</v>
      </c>
      <c r="K339" s="106" t="s">
        <v>1881</v>
      </c>
      <c r="L339">
        <v>1833</v>
      </c>
      <c r="M339">
        <v>1837</v>
      </c>
      <c r="N339">
        <v>500</v>
      </c>
      <c r="O339" s="106" t="s">
        <v>1682</v>
      </c>
      <c r="P339">
        <v>0.597621529061521</v>
      </c>
      <c r="Q339">
        <v>0.83566440982892298</v>
      </c>
      <c r="R339" s="15">
        <v>9.2343870785275201E-2</v>
      </c>
      <c r="S339">
        <v>2.9795966905889398E-2</v>
      </c>
      <c r="T339">
        <v>2.07611513842095E-2</v>
      </c>
      <c r="U339">
        <v>2.07611513842095E-2</v>
      </c>
      <c r="V339">
        <v>0.12709683359360599</v>
      </c>
      <c r="W339">
        <v>0.08</v>
      </c>
      <c r="X339">
        <v>5.26</v>
      </c>
      <c r="Y339">
        <v>215332</v>
      </c>
      <c r="Z339">
        <v>11333</v>
      </c>
      <c r="AA339">
        <v>0.6</v>
      </c>
      <c r="AB339">
        <v>19</v>
      </c>
      <c r="AC339">
        <v>11</v>
      </c>
      <c r="AD339">
        <v>8</v>
      </c>
      <c r="AE339">
        <v>57.89</v>
      </c>
      <c r="AF339">
        <v>11</v>
      </c>
      <c r="AG339">
        <v>10</v>
      </c>
      <c r="AH339">
        <v>4</v>
      </c>
      <c r="AI339">
        <v>5</v>
      </c>
    </row>
    <row r="340" spans="1:35" x14ac:dyDescent="0.2">
      <c r="A340" s="102">
        <v>838</v>
      </c>
      <c r="B340">
        <v>4849</v>
      </c>
      <c r="C340" s="106" t="s">
        <v>582</v>
      </c>
      <c r="D340" s="106" t="s">
        <v>1694</v>
      </c>
      <c r="E340">
        <v>3930</v>
      </c>
      <c r="F340">
        <v>3985</v>
      </c>
      <c r="G340">
        <v>200</v>
      </c>
      <c r="H340" s="106" t="s">
        <v>1682</v>
      </c>
      <c r="I340">
        <v>5105</v>
      </c>
      <c r="J340" s="106" t="s">
        <v>1937</v>
      </c>
      <c r="K340" s="106" t="s">
        <v>1823</v>
      </c>
      <c r="L340">
        <v>1370</v>
      </c>
      <c r="M340">
        <v>1470</v>
      </c>
      <c r="N340">
        <v>500</v>
      </c>
      <c r="O340" s="106" t="s">
        <v>1679</v>
      </c>
      <c r="P340">
        <v>0.84421626003546502</v>
      </c>
      <c r="Q340">
        <v>0.85168403906450996</v>
      </c>
      <c r="R340">
        <v>3.1344518379815002E-4</v>
      </c>
      <c r="S340">
        <v>3.2913940857886598E-2</v>
      </c>
      <c r="T340">
        <v>-3.8864608548094899</v>
      </c>
      <c r="U340">
        <v>3.8864608548094899</v>
      </c>
      <c r="V340">
        <v>3.0955880064503498</v>
      </c>
      <c r="W340">
        <v>-17.510000000000002</v>
      </c>
      <c r="X340">
        <v>7.78</v>
      </c>
      <c r="Y340">
        <v>214632</v>
      </c>
      <c r="Z340">
        <v>10221</v>
      </c>
      <c r="AA340">
        <v>0.65</v>
      </c>
      <c r="AB340">
        <v>21</v>
      </c>
      <c r="AC340">
        <v>13</v>
      </c>
      <c r="AD340">
        <v>8</v>
      </c>
      <c r="AE340">
        <v>61.9</v>
      </c>
      <c r="AF340">
        <v>9</v>
      </c>
      <c r="AG340">
        <v>12</v>
      </c>
      <c r="AH340">
        <v>7</v>
      </c>
      <c r="AI340">
        <v>2</v>
      </c>
    </row>
    <row r="341" spans="1:35" x14ac:dyDescent="0.2">
      <c r="A341" s="102">
        <v>682</v>
      </c>
      <c r="B341">
        <v>6465</v>
      </c>
      <c r="C341" s="106" t="s">
        <v>465</v>
      </c>
      <c r="D341" s="106" t="s">
        <v>1692</v>
      </c>
      <c r="E341">
        <v>10460</v>
      </c>
      <c r="F341">
        <v>10520</v>
      </c>
      <c r="G341">
        <v>100</v>
      </c>
      <c r="H341" s="106" t="s">
        <v>1679</v>
      </c>
      <c r="I341">
        <v>8766</v>
      </c>
      <c r="J341" s="106" t="s">
        <v>1873</v>
      </c>
      <c r="K341" s="106" t="s">
        <v>1881</v>
      </c>
      <c r="L341">
        <v>6114</v>
      </c>
      <c r="M341">
        <v>6140</v>
      </c>
      <c r="N341">
        <v>200</v>
      </c>
      <c r="O341" s="106" t="s">
        <v>1682</v>
      </c>
      <c r="P341">
        <v>0.62405552625991501</v>
      </c>
      <c r="Q341">
        <v>0.87131166387094705</v>
      </c>
      <c r="R341" s="106">
        <v>0.49662851630059901</v>
      </c>
      <c r="S341">
        <v>3.5259873165925E-2</v>
      </c>
      <c r="T341">
        <v>2.1601487212046702</v>
      </c>
      <c r="U341">
        <v>2.1601487212046702</v>
      </c>
      <c r="V341">
        <v>2.2660010890618398</v>
      </c>
      <c r="W341">
        <v>4.8899999999999997</v>
      </c>
      <c r="X341">
        <v>16.73</v>
      </c>
      <c r="Y341">
        <v>214350</v>
      </c>
      <c r="Z341">
        <v>26794</v>
      </c>
      <c r="AA341">
        <v>1.78</v>
      </c>
      <c r="AB341">
        <v>8</v>
      </c>
      <c r="AC341">
        <v>5</v>
      </c>
      <c r="AD341">
        <v>3</v>
      </c>
      <c r="AE341">
        <v>62.5</v>
      </c>
      <c r="AF341">
        <v>13</v>
      </c>
      <c r="AG341">
        <v>4</v>
      </c>
      <c r="AH341">
        <v>1</v>
      </c>
      <c r="AI341">
        <v>3</v>
      </c>
    </row>
    <row r="342" spans="1:35" x14ac:dyDescent="0.2">
      <c r="A342" s="102">
        <v>327</v>
      </c>
      <c r="B342">
        <v>7752</v>
      </c>
      <c r="C342" s="106" t="s">
        <v>868</v>
      </c>
      <c r="D342" s="106" t="s">
        <v>1684</v>
      </c>
      <c r="E342">
        <v>1165</v>
      </c>
      <c r="F342">
        <v>1144</v>
      </c>
      <c r="G342">
        <v>800</v>
      </c>
      <c r="H342" s="106" t="s">
        <v>1682</v>
      </c>
      <c r="I342">
        <v>8586</v>
      </c>
      <c r="J342" s="106" t="s">
        <v>1809</v>
      </c>
      <c r="K342" s="106" t="s">
        <v>1685</v>
      </c>
      <c r="L342">
        <v>3075</v>
      </c>
      <c r="M342">
        <v>3070</v>
      </c>
      <c r="N342">
        <v>300</v>
      </c>
      <c r="O342" s="106" t="s">
        <v>1679</v>
      </c>
      <c r="P342">
        <v>0.831432130050483</v>
      </c>
      <c r="Q342">
        <v>0.90796123215805502</v>
      </c>
      <c r="R342" s="15">
        <v>0.21140616900263501</v>
      </c>
      <c r="S342" s="15">
        <v>1.54917399857989E-2</v>
      </c>
      <c r="T342">
        <v>-3.0923181945378002</v>
      </c>
      <c r="U342">
        <v>3.0923181945378002</v>
      </c>
      <c r="V342">
        <v>2.4350820577761101</v>
      </c>
      <c r="W342">
        <v>-11.05</v>
      </c>
      <c r="X342">
        <v>0.63</v>
      </c>
      <c r="Y342">
        <v>214206</v>
      </c>
      <c r="Z342">
        <v>10200</v>
      </c>
      <c r="AA342">
        <v>0.5</v>
      </c>
      <c r="AB342">
        <v>21</v>
      </c>
      <c r="AC342">
        <v>11</v>
      </c>
      <c r="AD342">
        <v>10</v>
      </c>
      <c r="AE342">
        <v>52.38</v>
      </c>
      <c r="AF342">
        <v>11</v>
      </c>
      <c r="AG342">
        <v>10</v>
      </c>
      <c r="AH342">
        <v>4</v>
      </c>
      <c r="AI342">
        <v>7</v>
      </c>
    </row>
    <row r="343" spans="1:35" x14ac:dyDescent="0.2">
      <c r="A343" s="102">
        <v>930</v>
      </c>
      <c r="B343">
        <v>1963</v>
      </c>
      <c r="C343" s="106" t="s">
        <v>1949</v>
      </c>
      <c r="D343" s="106" t="s">
        <v>1689</v>
      </c>
      <c r="E343">
        <v>1517</v>
      </c>
      <c r="F343">
        <v>1590</v>
      </c>
      <c r="G343">
        <v>600</v>
      </c>
      <c r="H343" s="106" t="s">
        <v>1679</v>
      </c>
      <c r="I343">
        <v>8341</v>
      </c>
      <c r="J343" s="106" t="s">
        <v>932</v>
      </c>
      <c r="K343" s="106" t="s">
        <v>1737</v>
      </c>
      <c r="L343">
        <v>1630</v>
      </c>
      <c r="M343">
        <v>1643</v>
      </c>
      <c r="N343">
        <v>600</v>
      </c>
      <c r="O343" s="106" t="s">
        <v>1682</v>
      </c>
      <c r="P343">
        <v>0.74830446236540205</v>
      </c>
      <c r="Q343">
        <v>0.84047888442284102</v>
      </c>
      <c r="R343" s="15">
        <v>0.45821208203634101</v>
      </c>
      <c r="S343">
        <v>2.96661434596176E-2</v>
      </c>
      <c r="T343">
        <v>0.69504260975463195</v>
      </c>
      <c r="U343">
        <v>0.69504260975463195</v>
      </c>
      <c r="V343">
        <v>0.46877118903381298</v>
      </c>
      <c r="W343">
        <v>2.14</v>
      </c>
      <c r="X343">
        <v>3.23</v>
      </c>
      <c r="Y343">
        <v>214203</v>
      </c>
      <c r="Z343">
        <v>10710</v>
      </c>
      <c r="AA343">
        <v>0.48</v>
      </c>
      <c r="AB343">
        <v>20</v>
      </c>
      <c r="AC343">
        <v>11</v>
      </c>
      <c r="AD343">
        <v>9</v>
      </c>
      <c r="AE343">
        <v>55</v>
      </c>
      <c r="AF343">
        <v>12</v>
      </c>
      <c r="AG343">
        <v>10</v>
      </c>
      <c r="AH343">
        <v>4</v>
      </c>
      <c r="AI343">
        <v>6</v>
      </c>
    </row>
    <row r="344" spans="1:35" x14ac:dyDescent="0.2">
      <c r="A344" s="102">
        <v>160</v>
      </c>
      <c r="B344">
        <v>6406</v>
      </c>
      <c r="C344" s="106" t="s">
        <v>1691</v>
      </c>
      <c r="D344" s="106" t="s">
        <v>1692</v>
      </c>
      <c r="E344">
        <v>1743</v>
      </c>
      <c r="F344">
        <v>1722</v>
      </c>
      <c r="G344">
        <v>600</v>
      </c>
      <c r="H344" s="106" t="s">
        <v>1682</v>
      </c>
      <c r="I344">
        <v>6967</v>
      </c>
      <c r="J344" s="106" t="s">
        <v>828</v>
      </c>
      <c r="K344" s="106" t="s">
        <v>1684</v>
      </c>
      <c r="L344">
        <v>1388</v>
      </c>
      <c r="M344">
        <v>1379</v>
      </c>
      <c r="N344">
        <v>700</v>
      </c>
      <c r="O344" s="106" t="s">
        <v>1679</v>
      </c>
      <c r="P344">
        <v>0.574198220040262</v>
      </c>
      <c r="Q344">
        <v>0.92796294337921204</v>
      </c>
      <c r="R344">
        <v>0.204050222681259</v>
      </c>
      <c r="S344" s="15">
        <v>3.9385382612653799E-2</v>
      </c>
      <c r="T344">
        <v>-1.77500261148323</v>
      </c>
      <c r="U344">
        <v>1.77500261148323</v>
      </c>
      <c r="V344">
        <v>1.7711214189425</v>
      </c>
      <c r="W344">
        <v>-14.46</v>
      </c>
      <c r="X344">
        <v>6.57</v>
      </c>
      <c r="Y344">
        <v>213948</v>
      </c>
      <c r="Z344">
        <v>12585</v>
      </c>
      <c r="AA344">
        <v>0.52</v>
      </c>
      <c r="AB344">
        <v>17</v>
      </c>
      <c r="AC344">
        <v>9</v>
      </c>
      <c r="AD344">
        <v>8</v>
      </c>
      <c r="AE344">
        <v>52.94</v>
      </c>
      <c r="AF344">
        <v>11</v>
      </c>
      <c r="AG344">
        <v>9</v>
      </c>
      <c r="AH344">
        <v>6</v>
      </c>
      <c r="AI344">
        <v>2</v>
      </c>
    </row>
    <row r="345" spans="1:35" x14ac:dyDescent="0.2">
      <c r="A345" s="102">
        <v>166</v>
      </c>
      <c r="B345">
        <v>2531</v>
      </c>
      <c r="C345" s="106" t="s">
        <v>1706</v>
      </c>
      <c r="D345" s="106" t="s">
        <v>1707</v>
      </c>
      <c r="E345">
        <v>970</v>
      </c>
      <c r="F345">
        <v>945</v>
      </c>
      <c r="G345">
        <v>1200</v>
      </c>
      <c r="H345" s="106" t="s">
        <v>1682</v>
      </c>
      <c r="I345">
        <v>2784</v>
      </c>
      <c r="J345" s="106" t="s">
        <v>1101</v>
      </c>
      <c r="K345" s="106" t="s">
        <v>1686</v>
      </c>
      <c r="L345">
        <v>2141</v>
      </c>
      <c r="M345">
        <v>2179</v>
      </c>
      <c r="N345">
        <v>500</v>
      </c>
      <c r="O345" s="106" t="s">
        <v>1679</v>
      </c>
      <c r="P345">
        <v>0.72619145087167303</v>
      </c>
      <c r="Q345">
        <v>0.92738832455833597</v>
      </c>
      <c r="R345">
        <v>7.8429027285530306E-2</v>
      </c>
      <c r="S345">
        <v>2.8656133163006799E-2</v>
      </c>
      <c r="T345">
        <v>-0.828756073224861</v>
      </c>
      <c r="U345">
        <v>0.828756073224861</v>
      </c>
      <c r="V345">
        <v>1.62935693139639</v>
      </c>
      <c r="W345">
        <v>-2.1800000000000002</v>
      </c>
      <c r="X345">
        <v>4.08</v>
      </c>
      <c r="Y345">
        <v>212676</v>
      </c>
      <c r="Z345">
        <v>17723</v>
      </c>
      <c r="AA345">
        <v>0.97</v>
      </c>
      <c r="AB345">
        <v>12</v>
      </c>
      <c r="AC345">
        <v>9</v>
      </c>
      <c r="AD345">
        <v>3</v>
      </c>
      <c r="AE345">
        <v>75</v>
      </c>
      <c r="AF345">
        <v>15</v>
      </c>
      <c r="AG345">
        <v>3</v>
      </c>
      <c r="AH345">
        <v>0</v>
      </c>
      <c r="AI345">
        <v>9</v>
      </c>
    </row>
    <row r="346" spans="1:35" x14ac:dyDescent="0.2">
      <c r="A346" s="102">
        <v>892</v>
      </c>
      <c r="B346">
        <v>5334</v>
      </c>
      <c r="C346" s="106" t="s">
        <v>1945</v>
      </c>
      <c r="D346" s="106" t="s">
        <v>1678</v>
      </c>
      <c r="E346">
        <v>1902</v>
      </c>
      <c r="F346">
        <v>1920</v>
      </c>
      <c r="G346">
        <v>500</v>
      </c>
      <c r="H346" s="106" t="s">
        <v>1682</v>
      </c>
      <c r="I346">
        <v>7267</v>
      </c>
      <c r="J346" s="106" t="s">
        <v>60</v>
      </c>
      <c r="K346" s="106" t="s">
        <v>1697</v>
      </c>
      <c r="L346">
        <v>2961</v>
      </c>
      <c r="M346">
        <v>2960</v>
      </c>
      <c r="N346">
        <v>300</v>
      </c>
      <c r="O346" s="106" t="s">
        <v>1679</v>
      </c>
      <c r="P346">
        <v>0.88571447223704702</v>
      </c>
      <c r="Q346">
        <v>0.84593831866098101</v>
      </c>
      <c r="R346">
        <v>0.35162044434494799</v>
      </c>
      <c r="S346">
        <v>7.3347356623177595E-2</v>
      </c>
      <c r="T346">
        <v>-2.0552414374841099</v>
      </c>
      <c r="U346">
        <v>2.0552414374841099</v>
      </c>
      <c r="V346">
        <v>2.4076300552326799</v>
      </c>
      <c r="W346">
        <v>-7.5</v>
      </c>
      <c r="X346">
        <v>8.11</v>
      </c>
      <c r="Y346">
        <v>211618</v>
      </c>
      <c r="Z346">
        <v>23513</v>
      </c>
      <c r="AA346">
        <v>1.36</v>
      </c>
      <c r="AB346">
        <v>9</v>
      </c>
      <c r="AC346">
        <v>7</v>
      </c>
      <c r="AD346">
        <v>2</v>
      </c>
      <c r="AE346">
        <v>77.78</v>
      </c>
      <c r="AF346">
        <v>12</v>
      </c>
      <c r="AG346">
        <v>5</v>
      </c>
      <c r="AH346">
        <v>1</v>
      </c>
      <c r="AI346">
        <v>3</v>
      </c>
    </row>
    <row r="347" spans="1:35" x14ac:dyDescent="0.2">
      <c r="A347" s="102">
        <v>65</v>
      </c>
      <c r="B347">
        <v>4536</v>
      </c>
      <c r="C347" s="106" t="s">
        <v>1987</v>
      </c>
      <c r="D347" s="106" t="s">
        <v>1702</v>
      </c>
      <c r="E347">
        <v>2064</v>
      </c>
      <c r="F347">
        <v>2034</v>
      </c>
      <c r="G347">
        <v>400</v>
      </c>
      <c r="H347" s="106" t="s">
        <v>1682</v>
      </c>
      <c r="I347">
        <v>6758</v>
      </c>
      <c r="J347" s="106" t="s">
        <v>1696</v>
      </c>
      <c r="K347" s="106" t="s">
        <v>1684</v>
      </c>
      <c r="L347">
        <v>7620</v>
      </c>
      <c r="M347">
        <v>7622</v>
      </c>
      <c r="N347">
        <v>100</v>
      </c>
      <c r="O347" s="106" t="s">
        <v>1679</v>
      </c>
      <c r="P347">
        <v>0.53246463510422903</v>
      </c>
      <c r="Q347">
        <v>0.94480160300717697</v>
      </c>
      <c r="R347">
        <v>0.177474842211687</v>
      </c>
      <c r="S347">
        <v>4.6539446146768304E-3</v>
      </c>
      <c r="T347">
        <v>-1.1396226793289299</v>
      </c>
      <c r="U347">
        <v>1.1396226793289299</v>
      </c>
      <c r="V347">
        <v>0.91015408984951196</v>
      </c>
      <c r="W347">
        <v>-6.03</v>
      </c>
      <c r="X347">
        <v>6.74</v>
      </c>
      <c r="Y347">
        <v>211010</v>
      </c>
      <c r="Z347">
        <v>14067</v>
      </c>
      <c r="AA347">
        <v>0.78</v>
      </c>
      <c r="AB347">
        <v>15</v>
      </c>
      <c r="AC347">
        <v>8</v>
      </c>
      <c r="AD347">
        <v>7</v>
      </c>
      <c r="AE347">
        <v>53.33</v>
      </c>
      <c r="AF347">
        <v>12</v>
      </c>
      <c r="AG347">
        <v>7</v>
      </c>
      <c r="AH347">
        <v>2</v>
      </c>
      <c r="AI347">
        <v>6</v>
      </c>
    </row>
    <row r="348" spans="1:35" x14ac:dyDescent="0.2">
      <c r="A348" s="102">
        <v>90</v>
      </c>
      <c r="B348">
        <v>7729</v>
      </c>
      <c r="C348" s="106" t="s">
        <v>580</v>
      </c>
      <c r="D348" s="106" t="s">
        <v>1688</v>
      </c>
      <c r="E348">
        <v>4060</v>
      </c>
      <c r="F348">
        <v>4040</v>
      </c>
      <c r="G348">
        <v>200</v>
      </c>
      <c r="H348" s="106" t="s">
        <v>1679</v>
      </c>
      <c r="I348">
        <v>9934</v>
      </c>
      <c r="J348" s="106" t="s">
        <v>1898</v>
      </c>
      <c r="K348" s="106" t="s">
        <v>1686</v>
      </c>
      <c r="L348">
        <v>2680</v>
      </c>
      <c r="M348">
        <v>2698</v>
      </c>
      <c r="N348">
        <v>300</v>
      </c>
      <c r="O348" s="106" t="s">
        <v>1682</v>
      </c>
      <c r="P348">
        <v>0.73836898894427605</v>
      </c>
      <c r="Q348">
        <v>0.93985342683532103</v>
      </c>
      <c r="R348">
        <v>0.23890977791409199</v>
      </c>
      <c r="S348">
        <v>3.8589724804185703E-2</v>
      </c>
      <c r="T348">
        <v>0.22547726849317701</v>
      </c>
      <c r="U348">
        <v>0.22547726849317701</v>
      </c>
      <c r="V348">
        <v>0.618177198396481</v>
      </c>
      <c r="W348">
        <v>0.82</v>
      </c>
      <c r="X348">
        <v>0.17</v>
      </c>
      <c r="Y348">
        <v>210892</v>
      </c>
      <c r="Z348">
        <v>11100</v>
      </c>
      <c r="AA348">
        <v>0.72</v>
      </c>
      <c r="AB348">
        <v>19</v>
      </c>
      <c r="AC348">
        <v>12</v>
      </c>
      <c r="AD348">
        <v>7</v>
      </c>
      <c r="AE348">
        <v>63.16</v>
      </c>
      <c r="AF348">
        <v>11</v>
      </c>
      <c r="AG348">
        <v>9</v>
      </c>
      <c r="AH348">
        <v>4</v>
      </c>
      <c r="AI348">
        <v>6</v>
      </c>
    </row>
    <row r="349" spans="1:35" x14ac:dyDescent="0.2">
      <c r="A349" s="102">
        <v>759</v>
      </c>
      <c r="B349">
        <v>5703</v>
      </c>
      <c r="C349" s="106" t="s">
        <v>221</v>
      </c>
      <c r="D349" s="106" t="s">
        <v>1695</v>
      </c>
      <c r="E349">
        <v>214</v>
      </c>
      <c r="F349">
        <v>212</v>
      </c>
      <c r="G349">
        <v>5000</v>
      </c>
      <c r="H349" s="106" t="s">
        <v>1679</v>
      </c>
      <c r="I349">
        <v>8012</v>
      </c>
      <c r="J349" s="106" t="s">
        <v>1922</v>
      </c>
      <c r="K349" s="106" t="s">
        <v>1686</v>
      </c>
      <c r="L349">
        <v>1495</v>
      </c>
      <c r="M349">
        <v>1503</v>
      </c>
      <c r="N349">
        <v>700</v>
      </c>
      <c r="O349" s="106" t="s">
        <v>1682</v>
      </c>
      <c r="P349">
        <v>0.8880384701656</v>
      </c>
      <c r="Q349">
        <v>0.86200655669236104</v>
      </c>
      <c r="R349">
        <v>0.21105968905800099</v>
      </c>
      <c r="S349" s="15">
        <v>5.4782002020831097E-2</v>
      </c>
      <c r="T349">
        <v>0.40350978221682798</v>
      </c>
      <c r="U349">
        <v>0.40350978221682798</v>
      </c>
      <c r="V349">
        <v>1.09781613044676</v>
      </c>
      <c r="W349">
        <v>1.18</v>
      </c>
      <c r="X349">
        <v>0.75</v>
      </c>
      <c r="Y349">
        <v>210473</v>
      </c>
      <c r="Z349">
        <v>11693</v>
      </c>
      <c r="AA349">
        <v>0.56999999999999995</v>
      </c>
      <c r="AB349">
        <v>18</v>
      </c>
      <c r="AC349">
        <v>12</v>
      </c>
      <c r="AD349">
        <v>6</v>
      </c>
      <c r="AE349">
        <v>66.67</v>
      </c>
      <c r="AF349">
        <v>15</v>
      </c>
      <c r="AG349">
        <v>4</v>
      </c>
      <c r="AH349">
        <v>2</v>
      </c>
      <c r="AI349">
        <v>12</v>
      </c>
    </row>
    <row r="350" spans="1:35" x14ac:dyDescent="0.2">
      <c r="A350" s="102">
        <v>398</v>
      </c>
      <c r="B350">
        <v>7267</v>
      </c>
      <c r="C350" s="106" t="s">
        <v>60</v>
      </c>
      <c r="D350" s="106" t="s">
        <v>1697</v>
      </c>
      <c r="E350">
        <v>2961</v>
      </c>
      <c r="F350">
        <v>2960</v>
      </c>
      <c r="G350">
        <v>300</v>
      </c>
      <c r="H350" s="106" t="s">
        <v>1679</v>
      </c>
      <c r="I350">
        <v>9072</v>
      </c>
      <c r="J350" s="106" t="s">
        <v>1814</v>
      </c>
      <c r="K350" s="106" t="s">
        <v>1815</v>
      </c>
      <c r="L350">
        <v>2480</v>
      </c>
      <c r="M350">
        <v>2485</v>
      </c>
      <c r="N350">
        <v>400</v>
      </c>
      <c r="O350" s="106" t="s">
        <v>1682</v>
      </c>
      <c r="P350">
        <v>0.86316040779606396</v>
      </c>
      <c r="Q350">
        <v>0.90078287749750696</v>
      </c>
      <c r="R350" s="106">
        <v>9.4287494323066195E-3</v>
      </c>
      <c r="S350" s="15">
        <v>2.91853544360236E-3</v>
      </c>
      <c r="T350">
        <v>2.5377968896964802</v>
      </c>
      <c r="U350">
        <v>2.5377968896964802</v>
      </c>
      <c r="V350">
        <v>3.1143352463656599</v>
      </c>
      <c r="W350">
        <v>4.4000000000000004</v>
      </c>
      <c r="X350">
        <v>11.94</v>
      </c>
      <c r="Y350">
        <v>209857</v>
      </c>
      <c r="Z350">
        <v>26232</v>
      </c>
      <c r="AA350">
        <v>1.42</v>
      </c>
      <c r="AB350">
        <v>8</v>
      </c>
      <c r="AC350">
        <v>6</v>
      </c>
      <c r="AD350">
        <v>2</v>
      </c>
      <c r="AE350">
        <v>75</v>
      </c>
      <c r="AF350">
        <v>12</v>
      </c>
      <c r="AG350">
        <v>6</v>
      </c>
      <c r="AH350">
        <v>0</v>
      </c>
      <c r="AI350">
        <v>2</v>
      </c>
    </row>
    <row r="351" spans="1:35" x14ac:dyDescent="0.2">
      <c r="A351" s="102">
        <v>323</v>
      </c>
      <c r="B351">
        <v>9069</v>
      </c>
      <c r="C351" s="106" t="s">
        <v>1805</v>
      </c>
      <c r="D351" s="106" t="s">
        <v>1815</v>
      </c>
      <c r="E351">
        <v>886</v>
      </c>
      <c r="F351">
        <v>887</v>
      </c>
      <c r="G351">
        <v>1100</v>
      </c>
      <c r="H351" s="106" t="s">
        <v>1679</v>
      </c>
      <c r="I351">
        <v>9072</v>
      </c>
      <c r="J351" s="106" t="s">
        <v>1814</v>
      </c>
      <c r="K351" s="106" t="s">
        <v>1815</v>
      </c>
      <c r="L351">
        <v>2480</v>
      </c>
      <c r="M351">
        <v>2485</v>
      </c>
      <c r="N351">
        <v>400</v>
      </c>
      <c r="O351" s="106" t="s">
        <v>1682</v>
      </c>
      <c r="P351">
        <v>0.83597057209860204</v>
      </c>
      <c r="Q351">
        <v>0.90836372244521901</v>
      </c>
      <c r="R351">
        <v>0.100349461593834</v>
      </c>
      <c r="S351" s="15">
        <v>2.7592415364310999E-4</v>
      </c>
      <c r="T351">
        <v>2.8199596687472002</v>
      </c>
      <c r="U351">
        <v>2.8199596687472002</v>
      </c>
      <c r="V351">
        <v>3.0081446615784402</v>
      </c>
      <c r="W351">
        <v>5.0599999999999996</v>
      </c>
      <c r="X351">
        <v>1.84</v>
      </c>
      <c r="Y351">
        <v>209024</v>
      </c>
      <c r="Z351">
        <v>13064</v>
      </c>
      <c r="AA351">
        <v>0.7</v>
      </c>
      <c r="AB351">
        <v>16</v>
      </c>
      <c r="AC351">
        <v>11</v>
      </c>
      <c r="AD351">
        <v>5</v>
      </c>
      <c r="AE351">
        <v>68.75</v>
      </c>
      <c r="AF351">
        <v>15</v>
      </c>
      <c r="AG351">
        <v>6</v>
      </c>
      <c r="AH351">
        <v>2</v>
      </c>
      <c r="AI351">
        <v>8</v>
      </c>
    </row>
    <row r="352" spans="1:35" x14ac:dyDescent="0.2">
      <c r="A352" s="102">
        <v>654</v>
      </c>
      <c r="B352">
        <v>6371</v>
      </c>
      <c r="C352" s="106" t="s">
        <v>1857</v>
      </c>
      <c r="D352" s="106" t="s">
        <v>1692</v>
      </c>
      <c r="E352">
        <v>3335</v>
      </c>
      <c r="F352">
        <v>3370</v>
      </c>
      <c r="G352">
        <v>300</v>
      </c>
      <c r="H352" s="106" t="s">
        <v>1679</v>
      </c>
      <c r="I352">
        <v>7189</v>
      </c>
      <c r="J352" s="106" t="s">
        <v>44</v>
      </c>
      <c r="K352" s="106" t="s">
        <v>1737</v>
      </c>
      <c r="L352">
        <v>691</v>
      </c>
      <c r="M352">
        <v>698</v>
      </c>
      <c r="N352">
        <v>1400</v>
      </c>
      <c r="O352" s="106" t="s">
        <v>1682</v>
      </c>
      <c r="P352">
        <v>0.89252558187276299</v>
      </c>
      <c r="Q352">
        <v>0.87448008633644803</v>
      </c>
      <c r="R352">
        <v>0.153434767915967</v>
      </c>
      <c r="S352" s="15">
        <v>7.8232296494485307E-2</v>
      </c>
      <c r="T352">
        <v>1.51657992807454</v>
      </c>
      <c r="U352">
        <v>1.51657992807454</v>
      </c>
      <c r="V352">
        <v>1.5610469098931601</v>
      </c>
      <c r="W352">
        <v>4.82</v>
      </c>
      <c r="X352">
        <v>3.34</v>
      </c>
      <c r="Y352">
        <v>208352</v>
      </c>
      <c r="Z352">
        <v>9922</v>
      </c>
      <c r="AA352">
        <v>0.62</v>
      </c>
      <c r="AB352">
        <v>21</v>
      </c>
      <c r="AC352">
        <v>13</v>
      </c>
      <c r="AD352">
        <v>8</v>
      </c>
      <c r="AE352">
        <v>61.9</v>
      </c>
      <c r="AF352">
        <v>13</v>
      </c>
      <c r="AG352">
        <v>8</v>
      </c>
      <c r="AH352">
        <v>4</v>
      </c>
      <c r="AI352">
        <v>9</v>
      </c>
    </row>
    <row r="353" spans="1:35" x14ac:dyDescent="0.2">
      <c r="A353" s="102">
        <v>332</v>
      </c>
      <c r="B353">
        <v>4183</v>
      </c>
      <c r="C353" s="106" t="s">
        <v>1895</v>
      </c>
      <c r="D353" s="106" t="s">
        <v>1704</v>
      </c>
      <c r="E353">
        <v>2569</v>
      </c>
      <c r="F353">
        <v>2581</v>
      </c>
      <c r="G353">
        <v>400</v>
      </c>
      <c r="H353" s="106" t="s">
        <v>1679</v>
      </c>
      <c r="I353">
        <v>4208</v>
      </c>
      <c r="J353" s="106" t="s">
        <v>1893</v>
      </c>
      <c r="K353" s="106" t="s">
        <v>1704</v>
      </c>
      <c r="L353">
        <v>2206</v>
      </c>
      <c r="M353">
        <v>2218</v>
      </c>
      <c r="N353">
        <v>500</v>
      </c>
      <c r="O353" s="106" t="s">
        <v>1682</v>
      </c>
      <c r="P353">
        <v>0.80022926169053299</v>
      </c>
      <c r="Q353">
        <v>0.90742538279689</v>
      </c>
      <c r="R353" s="15">
        <v>0.37140587911186801</v>
      </c>
      <c r="S353">
        <v>8.1957261526160702E-2</v>
      </c>
      <c r="T353">
        <v>1.6123048844233201</v>
      </c>
      <c r="U353">
        <v>1.6123048844233201</v>
      </c>
      <c r="V353">
        <v>2.02297566872396</v>
      </c>
      <c r="W353">
        <v>3.15</v>
      </c>
      <c r="X353">
        <v>7.42</v>
      </c>
      <c r="Y353">
        <v>207621</v>
      </c>
      <c r="Z353">
        <v>20762</v>
      </c>
      <c r="AA353">
        <v>1.0900000000000001</v>
      </c>
      <c r="AB353">
        <v>10</v>
      </c>
      <c r="AC353">
        <v>9</v>
      </c>
      <c r="AD353">
        <v>1</v>
      </c>
      <c r="AE353">
        <v>90</v>
      </c>
      <c r="AF353">
        <v>14</v>
      </c>
      <c r="AG353">
        <v>3</v>
      </c>
      <c r="AH353">
        <v>0</v>
      </c>
      <c r="AI353">
        <v>7</v>
      </c>
    </row>
    <row r="354" spans="1:35" x14ac:dyDescent="0.2">
      <c r="A354" s="102">
        <v>984</v>
      </c>
      <c r="B354">
        <v>4061</v>
      </c>
      <c r="C354" s="106" t="s">
        <v>1936</v>
      </c>
      <c r="D354" s="106" t="s">
        <v>1704</v>
      </c>
      <c r="E354">
        <v>3045</v>
      </c>
      <c r="F354">
        <v>3035</v>
      </c>
      <c r="G354">
        <v>300</v>
      </c>
      <c r="H354" s="106" t="s">
        <v>1679</v>
      </c>
      <c r="I354">
        <v>7189</v>
      </c>
      <c r="J354" s="106" t="s">
        <v>44</v>
      </c>
      <c r="K354" s="106" t="s">
        <v>1737</v>
      </c>
      <c r="L354">
        <v>691</v>
      </c>
      <c r="M354">
        <v>698</v>
      </c>
      <c r="N354">
        <v>1300</v>
      </c>
      <c r="O354" s="106" t="s">
        <v>1682</v>
      </c>
      <c r="P354">
        <v>0.93861175070533598</v>
      </c>
      <c r="Q354">
        <v>0.83341651258916005</v>
      </c>
      <c r="R354">
        <v>3.5918575166758698E-2</v>
      </c>
      <c r="S354">
        <v>3.1976983933316598E-2</v>
      </c>
      <c r="T354">
        <v>2.85972330637198</v>
      </c>
      <c r="U354">
        <v>2.85972330637198</v>
      </c>
      <c r="V354">
        <v>3.2161129422395001</v>
      </c>
      <c r="W354">
        <v>9.65</v>
      </c>
      <c r="X354">
        <v>0.34</v>
      </c>
      <c r="Y354">
        <v>207353</v>
      </c>
      <c r="Z354">
        <v>11520</v>
      </c>
      <c r="AA354">
        <v>0.75</v>
      </c>
      <c r="AB354">
        <v>18</v>
      </c>
      <c r="AC354">
        <v>11</v>
      </c>
      <c r="AD354">
        <v>7</v>
      </c>
      <c r="AE354">
        <v>61.11</v>
      </c>
      <c r="AF354">
        <v>12</v>
      </c>
      <c r="AG354">
        <v>9</v>
      </c>
      <c r="AH354">
        <v>5</v>
      </c>
      <c r="AI354">
        <v>4</v>
      </c>
    </row>
    <row r="355" spans="1:35" x14ac:dyDescent="0.2">
      <c r="A355" s="102">
        <v>655</v>
      </c>
      <c r="B355">
        <v>6201</v>
      </c>
      <c r="C355" s="106" t="s">
        <v>2096</v>
      </c>
      <c r="D355" s="106" t="s">
        <v>1697</v>
      </c>
      <c r="E355">
        <v>6160</v>
      </c>
      <c r="F355">
        <v>6200</v>
      </c>
      <c r="G355">
        <v>100</v>
      </c>
      <c r="H355" s="106" t="s">
        <v>1679</v>
      </c>
      <c r="I355">
        <v>6925</v>
      </c>
      <c r="J355" s="106" t="s">
        <v>2175</v>
      </c>
      <c r="K355" s="106" t="s">
        <v>1684</v>
      </c>
      <c r="L355">
        <v>1503</v>
      </c>
      <c r="M355">
        <v>1508</v>
      </c>
      <c r="N355">
        <v>400</v>
      </c>
      <c r="O355" s="106" t="s">
        <v>1682</v>
      </c>
      <c r="P355">
        <v>0.55444276574275897</v>
      </c>
      <c r="Q355">
        <v>0.87445057951652505</v>
      </c>
      <c r="R355" s="15">
        <v>0.325998611224808</v>
      </c>
      <c r="S355" s="106">
        <v>2.06658625748397E-2</v>
      </c>
      <c r="T355">
        <v>1.92674064458605</v>
      </c>
      <c r="U355">
        <v>1.92674064458605</v>
      </c>
      <c r="V355">
        <v>1.61618468360808</v>
      </c>
      <c r="W355">
        <v>5.03</v>
      </c>
      <c r="X355">
        <v>2.71</v>
      </c>
      <c r="Y355">
        <v>204987</v>
      </c>
      <c r="Z355">
        <v>11388</v>
      </c>
      <c r="AA355">
        <v>0.76</v>
      </c>
      <c r="AB355">
        <v>18</v>
      </c>
      <c r="AC355">
        <v>11</v>
      </c>
      <c r="AD355">
        <v>7</v>
      </c>
      <c r="AE355">
        <v>61.11</v>
      </c>
      <c r="AF355">
        <v>11</v>
      </c>
      <c r="AG355">
        <v>7</v>
      </c>
      <c r="AH355">
        <v>4</v>
      </c>
      <c r="AI355">
        <v>7</v>
      </c>
    </row>
    <row r="356" spans="1:35" x14ac:dyDescent="0.2">
      <c r="A356" s="102">
        <v>502</v>
      </c>
      <c r="B356">
        <v>3048</v>
      </c>
      <c r="C356" s="106" t="s">
        <v>2023</v>
      </c>
      <c r="D356" s="106" t="s">
        <v>1705</v>
      </c>
      <c r="E356">
        <v>1192</v>
      </c>
      <c r="F356">
        <v>1174</v>
      </c>
      <c r="G356">
        <v>900</v>
      </c>
      <c r="H356" s="106" t="s">
        <v>1679</v>
      </c>
      <c r="I356">
        <v>5802</v>
      </c>
      <c r="J356" s="106" t="s">
        <v>1923</v>
      </c>
      <c r="K356" s="106" t="s">
        <v>1695</v>
      </c>
      <c r="L356">
        <v>1474</v>
      </c>
      <c r="M356">
        <v>1469</v>
      </c>
      <c r="N356">
        <v>700</v>
      </c>
      <c r="O356" s="106" t="s">
        <v>1682</v>
      </c>
      <c r="P356">
        <v>0.66674302621373305</v>
      </c>
      <c r="Q356">
        <v>0.88959253510710701</v>
      </c>
      <c r="R356" s="15">
        <v>0.174714332426987</v>
      </c>
      <c r="S356">
        <v>1.9928103915962201E-2</v>
      </c>
      <c r="T356">
        <v>0.98665607876341299</v>
      </c>
      <c r="U356">
        <v>0.98665607876341299</v>
      </c>
      <c r="V356">
        <v>1.2403390963412499</v>
      </c>
      <c r="W356">
        <v>2.85</v>
      </c>
      <c r="X356">
        <v>2.75</v>
      </c>
      <c r="Y356">
        <v>204619</v>
      </c>
      <c r="Z356">
        <v>10769</v>
      </c>
      <c r="AA356">
        <v>0.57999999999999996</v>
      </c>
      <c r="AB356">
        <v>19</v>
      </c>
      <c r="AC356">
        <v>12</v>
      </c>
      <c r="AD356">
        <v>7</v>
      </c>
      <c r="AE356">
        <v>63.16</v>
      </c>
      <c r="AF356">
        <v>11</v>
      </c>
      <c r="AG356">
        <v>9</v>
      </c>
      <c r="AH356">
        <v>3</v>
      </c>
      <c r="AI356">
        <v>7</v>
      </c>
    </row>
    <row r="357" spans="1:35" x14ac:dyDescent="0.2">
      <c r="A357" s="102">
        <v>726</v>
      </c>
      <c r="B357">
        <v>6503</v>
      </c>
      <c r="C357" s="106" t="s">
        <v>1629</v>
      </c>
      <c r="D357" s="106" t="s">
        <v>1684</v>
      </c>
      <c r="E357">
        <v>1577</v>
      </c>
      <c r="F357">
        <v>1567</v>
      </c>
      <c r="G357">
        <v>600</v>
      </c>
      <c r="H357" s="106" t="s">
        <v>1682</v>
      </c>
      <c r="I357">
        <v>6965</v>
      </c>
      <c r="J357" s="106" t="s">
        <v>2145</v>
      </c>
      <c r="K357" s="106" t="s">
        <v>1684</v>
      </c>
      <c r="L357">
        <v>4685</v>
      </c>
      <c r="M357">
        <v>4700</v>
      </c>
      <c r="N357">
        <v>200</v>
      </c>
      <c r="O357" s="106" t="s">
        <v>1679</v>
      </c>
      <c r="P357">
        <v>0.78805148980397699</v>
      </c>
      <c r="Q357">
        <v>0.86586454159770199</v>
      </c>
      <c r="R357">
        <v>3.48254527019335E-3</v>
      </c>
      <c r="S357">
        <v>4.4178723788695501E-2</v>
      </c>
      <c r="T357">
        <v>-0.59265672858069296</v>
      </c>
      <c r="U357">
        <v>0.59265672858069296</v>
      </c>
      <c r="V357">
        <v>0.18309712119436899</v>
      </c>
      <c r="W357">
        <v>-2.29</v>
      </c>
      <c r="X357">
        <v>0.02</v>
      </c>
      <c r="Y357">
        <v>204181</v>
      </c>
      <c r="Z357">
        <v>12761</v>
      </c>
      <c r="AA357">
        <v>0.8</v>
      </c>
      <c r="AB357">
        <v>16</v>
      </c>
      <c r="AC357">
        <v>10</v>
      </c>
      <c r="AD357">
        <v>6</v>
      </c>
      <c r="AE357">
        <v>62.5</v>
      </c>
      <c r="AF357">
        <v>13</v>
      </c>
      <c r="AG357">
        <v>7</v>
      </c>
      <c r="AH357">
        <v>2</v>
      </c>
      <c r="AI357">
        <v>7</v>
      </c>
    </row>
    <row r="358" spans="1:35" x14ac:dyDescent="0.2">
      <c r="A358" s="102">
        <v>757</v>
      </c>
      <c r="B358">
        <v>3076</v>
      </c>
      <c r="C358" s="106" t="s">
        <v>2024</v>
      </c>
      <c r="D358" s="106" t="s">
        <v>1686</v>
      </c>
      <c r="E358">
        <v>1854</v>
      </c>
      <c r="F358">
        <v>1828</v>
      </c>
      <c r="G358">
        <v>600</v>
      </c>
      <c r="H358" s="106" t="s">
        <v>1682</v>
      </c>
      <c r="I358">
        <v>7186</v>
      </c>
      <c r="J358" s="106" t="s">
        <v>579</v>
      </c>
      <c r="K358" s="106" t="s">
        <v>1737</v>
      </c>
      <c r="L358">
        <v>430</v>
      </c>
      <c r="M358">
        <v>434</v>
      </c>
      <c r="N358">
        <v>2500</v>
      </c>
      <c r="O358" s="106" t="s">
        <v>1679</v>
      </c>
      <c r="P358">
        <v>0.65198656580363701</v>
      </c>
      <c r="Q358">
        <v>0.86212816934083103</v>
      </c>
      <c r="R358" s="106">
        <v>0.39277421811166502</v>
      </c>
      <c r="S358">
        <v>6.0612398958339198E-2</v>
      </c>
      <c r="T358">
        <v>-2.05728812580969</v>
      </c>
      <c r="U358">
        <v>2.05728812580969</v>
      </c>
      <c r="V358">
        <v>0.90643753265685501</v>
      </c>
      <c r="W358">
        <v>-5.19</v>
      </c>
      <c r="X358">
        <v>1.08</v>
      </c>
      <c r="Y358">
        <v>202973</v>
      </c>
      <c r="Z358">
        <v>13532</v>
      </c>
      <c r="AA358">
        <v>0.61</v>
      </c>
      <c r="AB358">
        <v>15</v>
      </c>
      <c r="AC358">
        <v>9</v>
      </c>
      <c r="AD358">
        <v>6</v>
      </c>
      <c r="AE358">
        <v>60</v>
      </c>
      <c r="AF358">
        <v>13</v>
      </c>
      <c r="AG358">
        <v>4</v>
      </c>
      <c r="AH358">
        <v>4</v>
      </c>
      <c r="AI358">
        <v>7</v>
      </c>
    </row>
    <row r="359" spans="1:35" x14ac:dyDescent="0.2">
      <c r="A359" s="102">
        <v>475</v>
      </c>
      <c r="B359">
        <v>4739</v>
      </c>
      <c r="C359" s="106" t="s">
        <v>1734</v>
      </c>
      <c r="D359" s="106" t="s">
        <v>1681</v>
      </c>
      <c r="E359">
        <v>3390</v>
      </c>
      <c r="F359">
        <v>3365</v>
      </c>
      <c r="G359">
        <v>200</v>
      </c>
      <c r="H359" s="106" t="s">
        <v>1682</v>
      </c>
      <c r="I359">
        <v>6920</v>
      </c>
      <c r="J359" s="106" t="s">
        <v>1683</v>
      </c>
      <c r="K359" s="106" t="s">
        <v>1684</v>
      </c>
      <c r="L359">
        <v>6010</v>
      </c>
      <c r="M359">
        <v>6090</v>
      </c>
      <c r="N359">
        <v>100</v>
      </c>
      <c r="O359" s="106" t="s">
        <v>1679</v>
      </c>
      <c r="P359">
        <v>0.87117005547922599</v>
      </c>
      <c r="Q359">
        <v>0.89247854900469903</v>
      </c>
      <c r="R359">
        <v>0.36984558010407698</v>
      </c>
      <c r="S359">
        <v>4.5146680521752497E-2</v>
      </c>
      <c r="T359">
        <v>-1.17241276311845</v>
      </c>
      <c r="U359">
        <v>1.17241276311845</v>
      </c>
      <c r="V359">
        <v>1.15442043600762</v>
      </c>
      <c r="W359">
        <v>-12.88</v>
      </c>
      <c r="X359">
        <v>10.51</v>
      </c>
      <c r="Y359">
        <v>202543</v>
      </c>
      <c r="Z359">
        <v>9645</v>
      </c>
      <c r="AA359">
        <v>0.52</v>
      </c>
      <c r="AB359">
        <v>21</v>
      </c>
      <c r="AC359">
        <v>12</v>
      </c>
      <c r="AD359">
        <v>9</v>
      </c>
      <c r="AE359">
        <v>57.14</v>
      </c>
      <c r="AF359">
        <v>6</v>
      </c>
      <c r="AG359">
        <v>12</v>
      </c>
      <c r="AH359">
        <v>9</v>
      </c>
      <c r="AI359">
        <v>0</v>
      </c>
    </row>
    <row r="360" spans="1:35" x14ac:dyDescent="0.2">
      <c r="A360" s="102">
        <v>828</v>
      </c>
      <c r="B360">
        <v>4205</v>
      </c>
      <c r="C360" s="106" t="s">
        <v>1849</v>
      </c>
      <c r="D360" s="106" t="s">
        <v>1704</v>
      </c>
      <c r="E360">
        <v>1200</v>
      </c>
      <c r="F360">
        <v>1214</v>
      </c>
      <c r="G360">
        <v>900</v>
      </c>
      <c r="H360" s="106" t="s">
        <v>1682</v>
      </c>
      <c r="I360">
        <v>6703</v>
      </c>
      <c r="J360" s="106" t="s">
        <v>1952</v>
      </c>
      <c r="K360" s="106" t="s">
        <v>1684</v>
      </c>
      <c r="L360">
        <v>1341</v>
      </c>
      <c r="M360">
        <v>1358</v>
      </c>
      <c r="N360">
        <v>800</v>
      </c>
      <c r="O360" s="106" t="s">
        <v>1679</v>
      </c>
      <c r="P360">
        <v>0.94354358584104903</v>
      </c>
      <c r="Q360">
        <v>0.85316278116479904</v>
      </c>
      <c r="R360" s="106">
        <v>8.2333596065324893E-2</v>
      </c>
      <c r="S360">
        <v>3.3035007309710498E-2</v>
      </c>
      <c r="T360">
        <v>-0.439597935433438</v>
      </c>
      <c r="U360">
        <v>0.439597935433438</v>
      </c>
      <c r="V360">
        <v>0.21058182264872499</v>
      </c>
      <c r="W360">
        <v>-1.1499999999999999</v>
      </c>
      <c r="X360">
        <v>0.56999999999999995</v>
      </c>
      <c r="Y360">
        <v>201825</v>
      </c>
      <c r="Z360">
        <v>15525</v>
      </c>
      <c r="AA360">
        <v>0.81</v>
      </c>
      <c r="AB360">
        <v>13</v>
      </c>
      <c r="AC360">
        <v>8</v>
      </c>
      <c r="AD360">
        <v>5</v>
      </c>
      <c r="AE360">
        <v>61.54</v>
      </c>
      <c r="AF360">
        <v>12</v>
      </c>
      <c r="AG360">
        <v>6</v>
      </c>
      <c r="AH360">
        <v>2</v>
      </c>
      <c r="AI360">
        <v>5</v>
      </c>
    </row>
    <row r="361" spans="1:35" x14ac:dyDescent="0.2">
      <c r="A361" s="102">
        <v>964</v>
      </c>
      <c r="B361">
        <v>4634</v>
      </c>
      <c r="C361" s="106" t="s">
        <v>65</v>
      </c>
      <c r="D361" s="106" t="s">
        <v>1704</v>
      </c>
      <c r="E361">
        <v>2497</v>
      </c>
      <c r="F361">
        <v>2512</v>
      </c>
      <c r="G361">
        <v>400</v>
      </c>
      <c r="H361" s="106" t="s">
        <v>1682</v>
      </c>
      <c r="I361">
        <v>9142</v>
      </c>
      <c r="J361" s="106" t="s">
        <v>989</v>
      </c>
      <c r="K361" s="106" t="s">
        <v>1815</v>
      </c>
      <c r="L361">
        <v>3645</v>
      </c>
      <c r="M361">
        <v>3635</v>
      </c>
      <c r="N361">
        <v>300</v>
      </c>
      <c r="O361" s="106" t="s">
        <v>1679</v>
      </c>
      <c r="P361">
        <v>0.72339115744655302</v>
      </c>
      <c r="Q361">
        <v>0.83650912742544203</v>
      </c>
      <c r="R361">
        <v>0.347734110118815</v>
      </c>
      <c r="S361">
        <v>3.9572214796354102E-2</v>
      </c>
      <c r="T361">
        <v>-1.5641767512468101</v>
      </c>
      <c r="U361">
        <v>1.5641767512468101</v>
      </c>
      <c r="V361">
        <v>1.7683937583684</v>
      </c>
      <c r="W361">
        <v>-3.86</v>
      </c>
      <c r="X361">
        <v>7.86</v>
      </c>
      <c r="Y361">
        <v>201293</v>
      </c>
      <c r="Z361">
        <v>11841</v>
      </c>
      <c r="AA361">
        <v>0.51</v>
      </c>
      <c r="AB361">
        <v>17</v>
      </c>
      <c r="AC361">
        <v>9</v>
      </c>
      <c r="AD361">
        <v>8</v>
      </c>
      <c r="AE361">
        <v>52.94</v>
      </c>
      <c r="AF361">
        <v>13</v>
      </c>
      <c r="AG361">
        <v>7</v>
      </c>
      <c r="AH361">
        <v>3</v>
      </c>
      <c r="AI361">
        <v>7</v>
      </c>
    </row>
    <row r="362" spans="1:35" x14ac:dyDescent="0.2">
      <c r="A362" s="102">
        <v>179</v>
      </c>
      <c r="B362">
        <v>4005</v>
      </c>
      <c r="C362" s="106" t="s">
        <v>1942</v>
      </c>
      <c r="D362" s="106" t="s">
        <v>1704</v>
      </c>
      <c r="E362">
        <v>455</v>
      </c>
      <c r="F362">
        <v>454</v>
      </c>
      <c r="G362">
        <v>2300</v>
      </c>
      <c r="H362" s="106" t="s">
        <v>1679</v>
      </c>
      <c r="I362">
        <v>7202</v>
      </c>
      <c r="J362" s="106" t="s">
        <v>837</v>
      </c>
      <c r="K362" s="106" t="s">
        <v>1697</v>
      </c>
      <c r="L362">
        <v>1131</v>
      </c>
      <c r="M362">
        <v>1138</v>
      </c>
      <c r="N362">
        <v>900</v>
      </c>
      <c r="O362" s="106" t="s">
        <v>1682</v>
      </c>
      <c r="P362">
        <v>0.93140927314611499</v>
      </c>
      <c r="Q362">
        <v>0.92549533609986201</v>
      </c>
      <c r="R362" s="15">
        <v>0.32821259316319201</v>
      </c>
      <c r="S362" s="15">
        <v>1.15361303211948E-5</v>
      </c>
      <c r="T362">
        <v>0.35265085373357702</v>
      </c>
      <c r="U362">
        <v>0.35265085373357702</v>
      </c>
      <c r="V362">
        <v>0.82057092783872698</v>
      </c>
      <c r="W362">
        <v>1.25</v>
      </c>
      <c r="X362">
        <v>1.95</v>
      </c>
      <c r="Y362">
        <v>201283</v>
      </c>
      <c r="Z362">
        <v>12580</v>
      </c>
      <c r="AA362">
        <v>0.64</v>
      </c>
      <c r="AB362">
        <v>16</v>
      </c>
      <c r="AC362">
        <v>9</v>
      </c>
      <c r="AD362">
        <v>7</v>
      </c>
      <c r="AE362">
        <v>56.25</v>
      </c>
      <c r="AF362">
        <v>13</v>
      </c>
      <c r="AG362">
        <v>7</v>
      </c>
      <c r="AH362">
        <v>2</v>
      </c>
      <c r="AI362">
        <v>7</v>
      </c>
    </row>
    <row r="363" spans="1:35" x14ac:dyDescent="0.2">
      <c r="A363" s="102">
        <v>647</v>
      </c>
      <c r="B363">
        <v>3865</v>
      </c>
      <c r="C363" s="106" t="s">
        <v>1626</v>
      </c>
      <c r="D363" s="106" t="s">
        <v>1916</v>
      </c>
      <c r="E363">
        <v>513</v>
      </c>
      <c r="F363">
        <v>504</v>
      </c>
      <c r="G363">
        <v>2100</v>
      </c>
      <c r="H363" s="106" t="s">
        <v>1679</v>
      </c>
      <c r="I363">
        <v>5406</v>
      </c>
      <c r="J363" s="106" t="s">
        <v>2047</v>
      </c>
      <c r="K363" s="106" t="s">
        <v>1735</v>
      </c>
      <c r="L363">
        <v>489</v>
      </c>
      <c r="M363">
        <v>481</v>
      </c>
      <c r="N363">
        <v>2200</v>
      </c>
      <c r="O363" s="106" t="s">
        <v>1682</v>
      </c>
      <c r="P363">
        <v>0.88604621840208597</v>
      </c>
      <c r="Q363">
        <v>0.87519175946744798</v>
      </c>
      <c r="R363">
        <v>0.17054005457174301</v>
      </c>
      <c r="S363">
        <v>1.38209449329879E-2</v>
      </c>
      <c r="T363">
        <v>1.86881535895512</v>
      </c>
      <c r="U363">
        <v>1.86881535895512</v>
      </c>
      <c r="V363">
        <v>1.79908467508554</v>
      </c>
      <c r="W363">
        <v>6.59</v>
      </c>
      <c r="X363">
        <v>0.02</v>
      </c>
      <c r="Y363">
        <v>201220</v>
      </c>
      <c r="Z363">
        <v>8049</v>
      </c>
      <c r="AA363">
        <v>0.36</v>
      </c>
      <c r="AB363">
        <v>25</v>
      </c>
      <c r="AC363">
        <v>14</v>
      </c>
      <c r="AD363">
        <v>11</v>
      </c>
      <c r="AE363">
        <v>56</v>
      </c>
      <c r="AF363">
        <v>9</v>
      </c>
      <c r="AG363">
        <v>13</v>
      </c>
      <c r="AH363">
        <v>7</v>
      </c>
      <c r="AI363">
        <v>5</v>
      </c>
    </row>
    <row r="364" spans="1:35" x14ac:dyDescent="0.2">
      <c r="A364" s="102">
        <v>567</v>
      </c>
      <c r="B364">
        <v>6201</v>
      </c>
      <c r="C364" s="106" t="s">
        <v>2096</v>
      </c>
      <c r="D364" s="106" t="s">
        <v>1697</v>
      </c>
      <c r="E364">
        <v>6160</v>
      </c>
      <c r="F364">
        <v>6200</v>
      </c>
      <c r="G364">
        <v>100</v>
      </c>
      <c r="H364" s="106" t="s">
        <v>1679</v>
      </c>
      <c r="I364">
        <v>6845</v>
      </c>
      <c r="J364" s="106" t="s">
        <v>1935</v>
      </c>
      <c r="K364" s="106" t="s">
        <v>1684</v>
      </c>
      <c r="L364">
        <v>2937</v>
      </c>
      <c r="M364">
        <v>2906</v>
      </c>
      <c r="N364">
        <v>200</v>
      </c>
      <c r="O364" s="106" t="s">
        <v>1682</v>
      </c>
      <c r="P364">
        <v>0.67512633907176101</v>
      </c>
      <c r="Q364">
        <v>0.88349326171644105</v>
      </c>
      <c r="R364">
        <v>5.3840653270761896E-4</v>
      </c>
      <c r="S364">
        <v>2.33869543175915E-2</v>
      </c>
      <c r="T364">
        <v>1.2705605005229099</v>
      </c>
      <c r="U364">
        <v>1.2705605005229099</v>
      </c>
      <c r="V364">
        <v>0.64716227997466802</v>
      </c>
      <c r="W364">
        <v>3.12</v>
      </c>
      <c r="X364">
        <v>6.26</v>
      </c>
      <c r="Y364">
        <v>200892</v>
      </c>
      <c r="Z364">
        <v>20089</v>
      </c>
      <c r="AA364">
        <v>1.5</v>
      </c>
      <c r="AB364">
        <v>10</v>
      </c>
      <c r="AC364">
        <v>7</v>
      </c>
      <c r="AD364">
        <v>3</v>
      </c>
      <c r="AE364">
        <v>70</v>
      </c>
      <c r="AF364">
        <v>11</v>
      </c>
      <c r="AG364">
        <v>5</v>
      </c>
      <c r="AH364">
        <v>1</v>
      </c>
      <c r="AI364">
        <v>4</v>
      </c>
    </row>
    <row r="365" spans="1:35" x14ac:dyDescent="0.2">
      <c r="A365" s="102">
        <v>853</v>
      </c>
      <c r="B365">
        <v>4540</v>
      </c>
      <c r="C365" s="106" t="s">
        <v>2184</v>
      </c>
      <c r="D365" s="106" t="s">
        <v>1702</v>
      </c>
      <c r="E365">
        <v>2952</v>
      </c>
      <c r="F365">
        <v>2959</v>
      </c>
      <c r="G365">
        <v>300</v>
      </c>
      <c r="H365" s="106" t="s">
        <v>1679</v>
      </c>
      <c r="I365">
        <v>6371</v>
      </c>
      <c r="J365" s="106" t="s">
        <v>1857</v>
      </c>
      <c r="K365" s="106" t="s">
        <v>1692</v>
      </c>
      <c r="L365">
        <v>3335</v>
      </c>
      <c r="M365">
        <v>3370</v>
      </c>
      <c r="N365">
        <v>300</v>
      </c>
      <c r="O365" s="106" t="s">
        <v>1682</v>
      </c>
      <c r="P365">
        <v>0.87541316219811005</v>
      </c>
      <c r="Q365">
        <v>0.85070288673984495</v>
      </c>
      <c r="R365">
        <v>8.1719189903618396E-3</v>
      </c>
      <c r="S365">
        <v>5.0831646982453099E-3</v>
      </c>
      <c r="T365">
        <v>1.4434004887760199</v>
      </c>
      <c r="U365">
        <v>1.4434004887760199</v>
      </c>
      <c r="V365">
        <v>1.56419873945812</v>
      </c>
      <c r="W365">
        <v>4.62</v>
      </c>
      <c r="X365">
        <v>12.2</v>
      </c>
      <c r="Y365">
        <v>200665</v>
      </c>
      <c r="Z365">
        <v>28666</v>
      </c>
      <c r="AA365">
        <v>1.47</v>
      </c>
      <c r="AB365">
        <v>7</v>
      </c>
      <c r="AC365">
        <v>5</v>
      </c>
      <c r="AD365">
        <v>2</v>
      </c>
      <c r="AE365">
        <v>71.430000000000007</v>
      </c>
      <c r="AF365">
        <v>8</v>
      </c>
      <c r="AG365">
        <v>5</v>
      </c>
      <c r="AH365">
        <v>2</v>
      </c>
      <c r="AI365">
        <v>0</v>
      </c>
    </row>
    <row r="366" spans="1:35" x14ac:dyDescent="0.2">
      <c r="A366" s="102">
        <v>618</v>
      </c>
      <c r="B366">
        <v>3076</v>
      </c>
      <c r="C366" s="106" t="s">
        <v>2024</v>
      </c>
      <c r="D366" s="106" t="s">
        <v>1686</v>
      </c>
      <c r="E366">
        <v>1854</v>
      </c>
      <c r="F366">
        <v>1828</v>
      </c>
      <c r="G366">
        <v>600</v>
      </c>
      <c r="H366" s="106" t="s">
        <v>1679</v>
      </c>
      <c r="I366">
        <v>7180</v>
      </c>
      <c r="J366" s="106" t="s">
        <v>1160</v>
      </c>
      <c r="K366" s="106" t="s">
        <v>1737</v>
      </c>
      <c r="L366">
        <v>438</v>
      </c>
      <c r="M366">
        <v>435</v>
      </c>
      <c r="N366">
        <v>2500</v>
      </c>
      <c r="O366" s="106" t="s">
        <v>1682</v>
      </c>
      <c r="P366">
        <v>0.82295806447360897</v>
      </c>
      <c r="Q366">
        <v>0.878612759900813</v>
      </c>
      <c r="R366">
        <v>8.0837011199430306E-2</v>
      </c>
      <c r="S366" s="106">
        <v>5.39056708575385E-3</v>
      </c>
      <c r="T366">
        <v>0.31340610544234299</v>
      </c>
      <c r="U366">
        <v>0.31340610544234299</v>
      </c>
      <c r="V366">
        <v>0.99213686823975999</v>
      </c>
      <c r="W366">
        <v>0.74</v>
      </c>
      <c r="X366">
        <v>0.85</v>
      </c>
      <c r="Y366">
        <v>200483</v>
      </c>
      <c r="Z366">
        <v>11793</v>
      </c>
      <c r="AA366">
        <v>0.59</v>
      </c>
      <c r="AB366">
        <v>17</v>
      </c>
      <c r="AC366">
        <v>10</v>
      </c>
      <c r="AD366">
        <v>7</v>
      </c>
      <c r="AE366">
        <v>58.82</v>
      </c>
      <c r="AF366">
        <v>11</v>
      </c>
      <c r="AG366">
        <v>8</v>
      </c>
      <c r="AH366">
        <v>4</v>
      </c>
      <c r="AI366">
        <v>5</v>
      </c>
    </row>
    <row r="367" spans="1:35" x14ac:dyDescent="0.2">
      <c r="A367" s="102">
        <v>585</v>
      </c>
      <c r="B367">
        <v>4540</v>
      </c>
      <c r="C367" s="106" t="s">
        <v>2184</v>
      </c>
      <c r="D367" s="106" t="s">
        <v>1702</v>
      </c>
      <c r="E367">
        <v>2952</v>
      </c>
      <c r="F367">
        <v>2959</v>
      </c>
      <c r="G367">
        <v>300</v>
      </c>
      <c r="H367" s="106" t="s">
        <v>1679</v>
      </c>
      <c r="I367">
        <v>7202</v>
      </c>
      <c r="J367" s="106" t="s">
        <v>837</v>
      </c>
      <c r="K367" s="106" t="s">
        <v>1697</v>
      </c>
      <c r="L367">
        <v>1131</v>
      </c>
      <c r="M367">
        <v>1138</v>
      </c>
      <c r="N367">
        <v>800</v>
      </c>
      <c r="O367" s="106" t="s">
        <v>1682</v>
      </c>
      <c r="P367">
        <v>0.85559439840792995</v>
      </c>
      <c r="Q367">
        <v>0.88168545323434599</v>
      </c>
      <c r="R367" s="106">
        <v>4.6698713377284103E-3</v>
      </c>
      <c r="S367" s="106">
        <v>3.6520538292213E-4</v>
      </c>
      <c r="T367">
        <v>0.665297639978777</v>
      </c>
      <c r="U367">
        <v>0.665297639978777</v>
      </c>
      <c r="V367">
        <v>0.72369785488739502</v>
      </c>
      <c r="W367">
        <v>3.27</v>
      </c>
      <c r="X367">
        <v>2.56</v>
      </c>
      <c r="Y367">
        <v>200206</v>
      </c>
      <c r="Z367">
        <v>9100</v>
      </c>
      <c r="AA367">
        <v>0.38</v>
      </c>
      <c r="AB367">
        <v>22</v>
      </c>
      <c r="AC367">
        <v>12</v>
      </c>
      <c r="AD367">
        <v>10</v>
      </c>
      <c r="AE367">
        <v>54.55</v>
      </c>
      <c r="AF367">
        <v>10</v>
      </c>
      <c r="AG367">
        <v>11</v>
      </c>
      <c r="AH367">
        <v>6</v>
      </c>
      <c r="AI367">
        <v>5</v>
      </c>
    </row>
    <row r="368" spans="1:35" x14ac:dyDescent="0.2">
      <c r="A368" s="102">
        <v>412</v>
      </c>
      <c r="B368">
        <v>4183</v>
      </c>
      <c r="C368" s="106" t="s">
        <v>1895</v>
      </c>
      <c r="D368" s="106" t="s">
        <v>1704</v>
      </c>
      <c r="E368">
        <v>2569</v>
      </c>
      <c r="F368">
        <v>2581</v>
      </c>
      <c r="G368">
        <v>400</v>
      </c>
      <c r="H368" s="106" t="s">
        <v>1679</v>
      </c>
      <c r="I368">
        <v>7278</v>
      </c>
      <c r="J368" s="106" t="s">
        <v>45</v>
      </c>
      <c r="K368" s="106" t="s">
        <v>1697</v>
      </c>
      <c r="L368">
        <v>2261</v>
      </c>
      <c r="M368">
        <v>2255</v>
      </c>
      <c r="N368">
        <v>500</v>
      </c>
      <c r="O368" s="106" t="s">
        <v>1682</v>
      </c>
      <c r="P368">
        <v>0.78407203232997602</v>
      </c>
      <c r="Q368">
        <v>0.89892733308207196</v>
      </c>
      <c r="R368">
        <v>0.24896930487132701</v>
      </c>
      <c r="S368">
        <v>1.8981517017624299E-3</v>
      </c>
      <c r="T368">
        <v>1.6889223297548901</v>
      </c>
      <c r="U368">
        <v>1.6889223297548901</v>
      </c>
      <c r="V368">
        <v>1.93952016998555</v>
      </c>
      <c r="W368">
        <v>4.75</v>
      </c>
      <c r="X368">
        <v>9.2100000000000009</v>
      </c>
      <c r="Y368">
        <v>198227</v>
      </c>
      <c r="Z368">
        <v>11660</v>
      </c>
      <c r="AA368">
        <v>0.69</v>
      </c>
      <c r="AB368">
        <v>17</v>
      </c>
      <c r="AC368">
        <v>11</v>
      </c>
      <c r="AD368">
        <v>6</v>
      </c>
      <c r="AE368">
        <v>64.709999999999994</v>
      </c>
      <c r="AF368">
        <v>12</v>
      </c>
      <c r="AG368">
        <v>8</v>
      </c>
      <c r="AH368">
        <v>3</v>
      </c>
      <c r="AI368">
        <v>6</v>
      </c>
    </row>
    <row r="369" spans="1:35" x14ac:dyDescent="0.2">
      <c r="A369" s="102">
        <v>614</v>
      </c>
      <c r="B369">
        <v>5444</v>
      </c>
      <c r="C369" s="106" t="s">
        <v>2207</v>
      </c>
      <c r="D369" s="106" t="s">
        <v>1735</v>
      </c>
      <c r="E369">
        <v>2577</v>
      </c>
      <c r="F369">
        <v>2564</v>
      </c>
      <c r="G369">
        <v>400</v>
      </c>
      <c r="H369" s="106" t="s">
        <v>1679</v>
      </c>
      <c r="I369">
        <v>8136</v>
      </c>
      <c r="J369" s="106" t="s">
        <v>1802</v>
      </c>
      <c r="K369" s="106" t="s">
        <v>1686</v>
      </c>
      <c r="L369">
        <v>2004</v>
      </c>
      <c r="M369">
        <v>1999</v>
      </c>
      <c r="N369">
        <v>500</v>
      </c>
      <c r="O369" s="106" t="s">
        <v>1682</v>
      </c>
      <c r="P369">
        <v>0.601743021434751</v>
      </c>
      <c r="Q369">
        <v>0.87874210006137299</v>
      </c>
      <c r="R369">
        <v>0.36783959940398497</v>
      </c>
      <c r="S369">
        <v>1.13807108035493E-2</v>
      </c>
      <c r="T369">
        <v>1.0290744299918699</v>
      </c>
      <c r="U369">
        <v>1.0290744299918699</v>
      </c>
      <c r="V369">
        <v>1.1284915644392799</v>
      </c>
      <c r="W369">
        <v>2.44</v>
      </c>
      <c r="X369">
        <v>2.54</v>
      </c>
      <c r="Y369">
        <v>197997</v>
      </c>
      <c r="Z369">
        <v>11000</v>
      </c>
      <c r="AA369">
        <v>0.56999999999999995</v>
      </c>
      <c r="AB369">
        <v>18</v>
      </c>
      <c r="AC369">
        <v>12</v>
      </c>
      <c r="AD369">
        <v>6</v>
      </c>
      <c r="AE369">
        <v>66.67</v>
      </c>
      <c r="AF369">
        <v>12</v>
      </c>
      <c r="AG369">
        <v>8</v>
      </c>
      <c r="AH369">
        <v>3</v>
      </c>
      <c r="AI369">
        <v>7</v>
      </c>
    </row>
    <row r="370" spans="1:35" x14ac:dyDescent="0.2">
      <c r="A370" s="102">
        <v>248</v>
      </c>
      <c r="B370">
        <v>5301</v>
      </c>
      <c r="C370" s="106" t="s">
        <v>747</v>
      </c>
      <c r="D370" s="106" t="s">
        <v>1678</v>
      </c>
      <c r="E370">
        <v>999</v>
      </c>
      <c r="F370">
        <v>1012</v>
      </c>
      <c r="G370">
        <v>1000</v>
      </c>
      <c r="H370" s="106" t="s">
        <v>1679</v>
      </c>
      <c r="I370">
        <v>8242</v>
      </c>
      <c r="J370" s="106" t="s">
        <v>919</v>
      </c>
      <c r="K370" s="106" t="s">
        <v>1705</v>
      </c>
      <c r="L370">
        <v>1010</v>
      </c>
      <c r="M370">
        <v>987</v>
      </c>
      <c r="N370">
        <v>1000</v>
      </c>
      <c r="O370" s="106" t="s">
        <v>1682</v>
      </c>
      <c r="P370">
        <v>0.80294979733873795</v>
      </c>
      <c r="Q370">
        <v>0.91556298721314899</v>
      </c>
      <c r="R370">
        <v>0.17653076676350901</v>
      </c>
      <c r="S370">
        <v>1.6646267775641599E-2</v>
      </c>
      <c r="T370">
        <v>2.5238310028218098</v>
      </c>
      <c r="U370">
        <v>2.5238310028218098</v>
      </c>
      <c r="V370">
        <v>1.9526886567963599</v>
      </c>
      <c r="W370">
        <v>12.14</v>
      </c>
      <c r="X370">
        <v>2.4700000000000002</v>
      </c>
      <c r="Y370">
        <v>197119</v>
      </c>
      <c r="Z370">
        <v>7040</v>
      </c>
      <c r="AA370">
        <v>0.4</v>
      </c>
      <c r="AB370">
        <v>28</v>
      </c>
      <c r="AC370">
        <v>15</v>
      </c>
      <c r="AD370">
        <v>13</v>
      </c>
      <c r="AE370">
        <v>53.57</v>
      </c>
      <c r="AF370">
        <v>6</v>
      </c>
      <c r="AG370">
        <v>14</v>
      </c>
      <c r="AH370">
        <v>11</v>
      </c>
      <c r="AI370">
        <v>3</v>
      </c>
    </row>
    <row r="371" spans="1:35" x14ac:dyDescent="0.2">
      <c r="A371" s="102">
        <v>177</v>
      </c>
      <c r="B371">
        <v>1333</v>
      </c>
      <c r="C371" s="106" t="s">
        <v>1812</v>
      </c>
      <c r="D371" s="106" t="s">
        <v>1813</v>
      </c>
      <c r="E371">
        <v>2560</v>
      </c>
      <c r="F371">
        <v>2542</v>
      </c>
      <c r="G371">
        <v>300</v>
      </c>
      <c r="H371" s="106" t="s">
        <v>1682</v>
      </c>
      <c r="I371">
        <v>2607</v>
      </c>
      <c r="J371" s="106" t="s">
        <v>1708</v>
      </c>
      <c r="K371" s="106" t="s">
        <v>1707</v>
      </c>
      <c r="L371">
        <v>2857</v>
      </c>
      <c r="M371">
        <v>2843</v>
      </c>
      <c r="N371">
        <v>300</v>
      </c>
      <c r="O371" s="106" t="s">
        <v>1679</v>
      </c>
      <c r="P371">
        <v>0.90003048353304305</v>
      </c>
      <c r="Q371">
        <v>0.92579350425932605</v>
      </c>
      <c r="R371">
        <v>5.7220055683767E-2</v>
      </c>
      <c r="S371">
        <v>9.1051456621878302E-2</v>
      </c>
      <c r="T371">
        <v>-1.05568640640835</v>
      </c>
      <c r="U371">
        <v>1.05568640640835</v>
      </c>
      <c r="V371">
        <v>0.82333261338127095</v>
      </c>
      <c r="W371">
        <v>-2.7</v>
      </c>
      <c r="X371">
        <v>10.59</v>
      </c>
      <c r="Y371">
        <v>196901</v>
      </c>
      <c r="Z371">
        <v>21878</v>
      </c>
      <c r="AA371">
        <v>1.2</v>
      </c>
      <c r="AB371">
        <v>9</v>
      </c>
      <c r="AC371">
        <v>7</v>
      </c>
      <c r="AD371">
        <v>2</v>
      </c>
      <c r="AE371">
        <v>77.78</v>
      </c>
      <c r="AF371">
        <v>15</v>
      </c>
      <c r="AG371">
        <v>3</v>
      </c>
      <c r="AH371">
        <v>1</v>
      </c>
      <c r="AI371">
        <v>5</v>
      </c>
    </row>
    <row r="372" spans="1:35" x14ac:dyDescent="0.2">
      <c r="A372" s="102">
        <v>61</v>
      </c>
      <c r="B372">
        <v>3116</v>
      </c>
      <c r="C372" s="106" t="s">
        <v>1889</v>
      </c>
      <c r="D372" s="106" t="s">
        <v>1697</v>
      </c>
      <c r="E372">
        <v>1616</v>
      </c>
      <c r="F372">
        <v>1621</v>
      </c>
      <c r="G372">
        <v>500</v>
      </c>
      <c r="H372" s="106" t="s">
        <v>1682</v>
      </c>
      <c r="I372">
        <v>6923</v>
      </c>
      <c r="J372" s="106" t="s">
        <v>57</v>
      </c>
      <c r="K372" s="106" t="s">
        <v>1684</v>
      </c>
      <c r="L372">
        <v>2905</v>
      </c>
      <c r="M372">
        <v>2924</v>
      </c>
      <c r="N372">
        <v>300</v>
      </c>
      <c r="O372" s="106" t="s">
        <v>1679</v>
      </c>
      <c r="P372">
        <v>0.83725473231515601</v>
      </c>
      <c r="Q372">
        <v>0.94729250412669697</v>
      </c>
      <c r="R372">
        <v>0.30677881497909099</v>
      </c>
      <c r="S372" s="15">
        <v>6.2116147555144802E-2</v>
      </c>
      <c r="T372">
        <v>-7.31536381892718E-2</v>
      </c>
      <c r="U372">
        <v>7.31536381892718E-2</v>
      </c>
      <c r="V372">
        <v>0.18456722518551699</v>
      </c>
      <c r="W372">
        <v>-0.2</v>
      </c>
      <c r="X372">
        <v>7.6</v>
      </c>
      <c r="Y372">
        <v>196542</v>
      </c>
      <c r="Z372">
        <v>13103</v>
      </c>
      <c r="AA372">
        <v>0.76</v>
      </c>
      <c r="AB372">
        <v>15</v>
      </c>
      <c r="AC372">
        <v>9</v>
      </c>
      <c r="AD372">
        <v>6</v>
      </c>
      <c r="AE372">
        <v>60</v>
      </c>
      <c r="AF372">
        <v>12</v>
      </c>
      <c r="AG372">
        <v>5</v>
      </c>
      <c r="AH372">
        <v>2</v>
      </c>
      <c r="AI372">
        <v>8</v>
      </c>
    </row>
    <row r="373" spans="1:35" x14ac:dyDescent="0.2">
      <c r="A373" s="102">
        <v>673</v>
      </c>
      <c r="B373">
        <v>2651</v>
      </c>
      <c r="C373" s="106" t="s">
        <v>635</v>
      </c>
      <c r="D373" s="106" t="s">
        <v>1705</v>
      </c>
      <c r="E373">
        <v>6230</v>
      </c>
      <c r="F373">
        <v>6200</v>
      </c>
      <c r="G373">
        <v>100</v>
      </c>
      <c r="H373" s="106" t="s">
        <v>1682</v>
      </c>
      <c r="I373">
        <v>8304</v>
      </c>
      <c r="J373" s="106" t="s">
        <v>2040</v>
      </c>
      <c r="K373" s="106" t="s">
        <v>1737</v>
      </c>
      <c r="L373">
        <v>3055</v>
      </c>
      <c r="M373">
        <v>3075</v>
      </c>
      <c r="N373">
        <v>200</v>
      </c>
      <c r="O373" s="106" t="s">
        <v>1679</v>
      </c>
      <c r="P373">
        <v>0.56009750538171299</v>
      </c>
      <c r="Q373">
        <v>0.87248704086956097</v>
      </c>
      <c r="R373">
        <v>0.25041375775165298</v>
      </c>
      <c r="S373" s="15">
        <v>3.83291725237472E-2</v>
      </c>
      <c r="T373">
        <v>-2.5768080966095899</v>
      </c>
      <c r="U373">
        <v>2.5768080966095899</v>
      </c>
      <c r="V373">
        <v>2.2637729973323699</v>
      </c>
      <c r="W373">
        <v>-6.57</v>
      </c>
      <c r="X373">
        <v>0.81</v>
      </c>
      <c r="Y373">
        <v>196462</v>
      </c>
      <c r="Z373">
        <v>19646</v>
      </c>
      <c r="AA373">
        <v>1.44</v>
      </c>
      <c r="AB373">
        <v>10</v>
      </c>
      <c r="AC373">
        <v>6</v>
      </c>
      <c r="AD373">
        <v>4</v>
      </c>
      <c r="AE373">
        <v>60</v>
      </c>
      <c r="AF373">
        <v>15</v>
      </c>
      <c r="AG373">
        <v>4</v>
      </c>
      <c r="AH373">
        <v>0</v>
      </c>
      <c r="AI373">
        <v>6</v>
      </c>
    </row>
    <row r="374" spans="1:35" x14ac:dyDescent="0.2">
      <c r="A374" s="102">
        <v>486</v>
      </c>
      <c r="B374">
        <v>1963</v>
      </c>
      <c r="C374" s="106" t="s">
        <v>1949</v>
      </c>
      <c r="D374" s="106" t="s">
        <v>1689</v>
      </c>
      <c r="E374">
        <v>1517</v>
      </c>
      <c r="F374">
        <v>1590</v>
      </c>
      <c r="G374">
        <v>600</v>
      </c>
      <c r="H374" s="106" t="s">
        <v>1679</v>
      </c>
      <c r="I374">
        <v>7205</v>
      </c>
      <c r="J374" s="106" t="s">
        <v>59</v>
      </c>
      <c r="K374" s="106" t="s">
        <v>1697</v>
      </c>
      <c r="L374">
        <v>1030</v>
      </c>
      <c r="M374">
        <v>1030</v>
      </c>
      <c r="N374">
        <v>900</v>
      </c>
      <c r="O374" s="106" t="s">
        <v>1682</v>
      </c>
      <c r="P374">
        <v>0.86962582266434396</v>
      </c>
      <c r="Q374">
        <v>0.89148945257748302</v>
      </c>
      <c r="R374">
        <v>0.244917230971157</v>
      </c>
      <c r="S374">
        <v>2.4394254936180901E-2</v>
      </c>
      <c r="T374">
        <v>0.60286173690481104</v>
      </c>
      <c r="U374">
        <v>0.60286173690481104</v>
      </c>
      <c r="V374">
        <v>0.862993250168691</v>
      </c>
      <c r="W374">
        <v>1.64</v>
      </c>
      <c r="X374">
        <v>2.83</v>
      </c>
      <c r="Y374">
        <v>195906</v>
      </c>
      <c r="Z374">
        <v>9795</v>
      </c>
      <c r="AA374">
        <v>0.51</v>
      </c>
      <c r="AB374">
        <v>20</v>
      </c>
      <c r="AC374">
        <v>11</v>
      </c>
      <c r="AD374">
        <v>9</v>
      </c>
      <c r="AE374">
        <v>55</v>
      </c>
      <c r="AF374">
        <v>10</v>
      </c>
      <c r="AG374">
        <v>9</v>
      </c>
      <c r="AH374">
        <v>4</v>
      </c>
      <c r="AI374">
        <v>7</v>
      </c>
    </row>
    <row r="375" spans="1:35" x14ac:dyDescent="0.2">
      <c r="A375" s="102">
        <v>857</v>
      </c>
      <c r="B375">
        <v>4061</v>
      </c>
      <c r="C375" s="106" t="s">
        <v>1936</v>
      </c>
      <c r="D375" s="106" t="s">
        <v>1704</v>
      </c>
      <c r="E375">
        <v>3045</v>
      </c>
      <c r="F375">
        <v>3035</v>
      </c>
      <c r="G375">
        <v>300</v>
      </c>
      <c r="H375" s="106" t="s">
        <v>1679</v>
      </c>
      <c r="I375">
        <v>5801</v>
      </c>
      <c r="J375" s="106" t="s">
        <v>1984</v>
      </c>
      <c r="K375" s="106" t="s">
        <v>1695</v>
      </c>
      <c r="L375">
        <v>2564</v>
      </c>
      <c r="M375">
        <v>2582</v>
      </c>
      <c r="N375">
        <v>400</v>
      </c>
      <c r="O375" s="106" t="s">
        <v>1682</v>
      </c>
      <c r="P375">
        <v>0.88095845120397098</v>
      </c>
      <c r="Q375">
        <v>0.85010317379948097</v>
      </c>
      <c r="R375" s="15">
        <v>0.38790483151202598</v>
      </c>
      <c r="S375">
        <v>1.37689750733338E-2</v>
      </c>
      <c r="T375">
        <v>1.3384447503789301</v>
      </c>
      <c r="U375">
        <v>1.3384447503789301</v>
      </c>
      <c r="V375">
        <v>1.4235830358870201</v>
      </c>
      <c r="W375">
        <v>5.0199999999999996</v>
      </c>
      <c r="X375">
        <v>13.43</v>
      </c>
      <c r="Y375">
        <v>195636</v>
      </c>
      <c r="Z375">
        <v>19564</v>
      </c>
      <c r="AA375">
        <v>1.0900000000000001</v>
      </c>
      <c r="AB375">
        <v>10</v>
      </c>
      <c r="AC375">
        <v>5</v>
      </c>
      <c r="AD375">
        <v>5</v>
      </c>
      <c r="AE375">
        <v>50</v>
      </c>
      <c r="AF375">
        <v>12</v>
      </c>
      <c r="AG375">
        <v>5</v>
      </c>
      <c r="AH375">
        <v>2</v>
      </c>
      <c r="AI375">
        <v>3</v>
      </c>
    </row>
    <row r="376" spans="1:35" x14ac:dyDescent="0.2">
      <c r="A376" s="102">
        <v>613</v>
      </c>
      <c r="B376">
        <v>7984</v>
      </c>
      <c r="C376" s="106" t="s">
        <v>883</v>
      </c>
      <c r="D376" s="106" t="s">
        <v>1703</v>
      </c>
      <c r="E376">
        <v>1600</v>
      </c>
      <c r="F376">
        <v>1578</v>
      </c>
      <c r="G376">
        <v>600</v>
      </c>
      <c r="H376" s="106" t="s">
        <v>1679</v>
      </c>
      <c r="I376">
        <v>9810</v>
      </c>
      <c r="J376" s="106" t="s">
        <v>1646</v>
      </c>
      <c r="K376" s="106" t="s">
        <v>1686</v>
      </c>
      <c r="L376">
        <v>4675</v>
      </c>
      <c r="M376">
        <v>4665</v>
      </c>
      <c r="N376">
        <v>200</v>
      </c>
      <c r="O376" s="106" t="s">
        <v>1682</v>
      </c>
      <c r="P376">
        <v>0.57644678203904898</v>
      </c>
      <c r="Q376">
        <v>0.87874330932052003</v>
      </c>
      <c r="R376">
        <v>0.106975160255691</v>
      </c>
      <c r="S376">
        <v>1.32698493125647E-2</v>
      </c>
      <c r="T376">
        <v>0.83779080606387701</v>
      </c>
      <c r="U376">
        <v>0.83779080606387701</v>
      </c>
      <c r="V376">
        <v>1.31303274406611</v>
      </c>
      <c r="W376">
        <v>2.84</v>
      </c>
      <c r="X376">
        <v>1.48</v>
      </c>
      <c r="Y376">
        <v>195102</v>
      </c>
      <c r="Z376">
        <v>17737</v>
      </c>
      <c r="AA376">
        <v>1.1599999999999999</v>
      </c>
      <c r="AB376">
        <v>11</v>
      </c>
      <c r="AC376">
        <v>8</v>
      </c>
      <c r="AD376">
        <v>3</v>
      </c>
      <c r="AE376">
        <v>72.73</v>
      </c>
      <c r="AF376">
        <v>14</v>
      </c>
      <c r="AG376">
        <v>3</v>
      </c>
      <c r="AH376">
        <v>0</v>
      </c>
      <c r="AI376">
        <v>8</v>
      </c>
    </row>
    <row r="377" spans="1:35" x14ac:dyDescent="0.2">
      <c r="A377" s="102">
        <v>584</v>
      </c>
      <c r="B377">
        <v>3116</v>
      </c>
      <c r="C377" s="106" t="s">
        <v>1889</v>
      </c>
      <c r="D377" s="106" t="s">
        <v>1697</v>
      </c>
      <c r="E377">
        <v>1616</v>
      </c>
      <c r="F377">
        <v>1621</v>
      </c>
      <c r="G377">
        <v>600</v>
      </c>
      <c r="H377" s="106" t="s">
        <v>1679</v>
      </c>
      <c r="I377">
        <v>6371</v>
      </c>
      <c r="J377" s="106" t="s">
        <v>1857</v>
      </c>
      <c r="K377" s="106" t="s">
        <v>1692</v>
      </c>
      <c r="L377">
        <v>3335</v>
      </c>
      <c r="M377">
        <v>3370</v>
      </c>
      <c r="N377">
        <v>300</v>
      </c>
      <c r="O377" s="106" t="s">
        <v>1682</v>
      </c>
      <c r="P377">
        <v>0.85264286358841401</v>
      </c>
      <c r="Q377">
        <v>0.88178053906598797</v>
      </c>
      <c r="R377">
        <v>0.296628008215573</v>
      </c>
      <c r="S377" s="106">
        <v>5.3322494915458603E-2</v>
      </c>
      <c r="T377">
        <v>1.6281234525725801</v>
      </c>
      <c r="U377">
        <v>1.6281234525725801</v>
      </c>
      <c r="V377">
        <v>1.6656899507722001</v>
      </c>
      <c r="W377">
        <v>5.7</v>
      </c>
      <c r="X377">
        <v>3.8</v>
      </c>
      <c r="Y377">
        <v>194493</v>
      </c>
      <c r="Z377">
        <v>12966</v>
      </c>
      <c r="AA377">
        <v>0.75</v>
      </c>
      <c r="AB377">
        <v>15</v>
      </c>
      <c r="AC377">
        <v>10</v>
      </c>
      <c r="AD377">
        <v>5</v>
      </c>
      <c r="AE377">
        <v>66.67</v>
      </c>
      <c r="AF377">
        <v>11</v>
      </c>
      <c r="AG377">
        <v>7</v>
      </c>
      <c r="AH377">
        <v>3</v>
      </c>
      <c r="AI377">
        <v>5</v>
      </c>
    </row>
    <row r="378" spans="1:35" x14ac:dyDescent="0.2">
      <c r="A378" s="102">
        <v>833</v>
      </c>
      <c r="B378">
        <v>6371</v>
      </c>
      <c r="C378" s="106" t="s">
        <v>1857</v>
      </c>
      <c r="D378" s="106" t="s">
        <v>1692</v>
      </c>
      <c r="E378">
        <v>3335</v>
      </c>
      <c r="F378">
        <v>3370</v>
      </c>
      <c r="G378">
        <v>300</v>
      </c>
      <c r="H378" s="106" t="s">
        <v>1682</v>
      </c>
      <c r="I378">
        <v>8385</v>
      </c>
      <c r="J378" s="106" t="s">
        <v>948</v>
      </c>
      <c r="K378" s="106" t="s">
        <v>1737</v>
      </c>
      <c r="L378">
        <v>559</v>
      </c>
      <c r="M378">
        <v>559</v>
      </c>
      <c r="N378">
        <v>1800</v>
      </c>
      <c r="O378" s="106" t="s">
        <v>1679</v>
      </c>
      <c r="P378">
        <v>0.87473759953514596</v>
      </c>
      <c r="Q378">
        <v>0.85250655858559499</v>
      </c>
      <c r="R378">
        <v>0.16629018347865801</v>
      </c>
      <c r="S378">
        <v>3.3725121509285201E-2</v>
      </c>
      <c r="T378">
        <v>-1.5419732779578801</v>
      </c>
      <c r="U378">
        <v>1.5419732779578801</v>
      </c>
      <c r="V378">
        <v>1.6893163990845901</v>
      </c>
      <c r="W378">
        <v>-4.76</v>
      </c>
      <c r="X378">
        <v>0.47</v>
      </c>
      <c r="Y378">
        <v>194435</v>
      </c>
      <c r="Z378">
        <v>11437</v>
      </c>
      <c r="AA378">
        <v>0.56999999999999995</v>
      </c>
      <c r="AB378">
        <v>17</v>
      </c>
      <c r="AC378">
        <v>11</v>
      </c>
      <c r="AD378">
        <v>6</v>
      </c>
      <c r="AE378">
        <v>64.709999999999994</v>
      </c>
      <c r="AF378">
        <v>11</v>
      </c>
      <c r="AG378">
        <v>7</v>
      </c>
      <c r="AH378">
        <v>4</v>
      </c>
      <c r="AI378">
        <v>6</v>
      </c>
    </row>
    <row r="379" spans="1:35" x14ac:dyDescent="0.2">
      <c r="A379" s="102">
        <v>439</v>
      </c>
      <c r="B379">
        <v>4348</v>
      </c>
      <c r="C379" s="106" t="s">
        <v>1850</v>
      </c>
      <c r="D379" s="106" t="s">
        <v>1681</v>
      </c>
      <c r="E379">
        <v>2994</v>
      </c>
      <c r="F379">
        <v>2970</v>
      </c>
      <c r="G379">
        <v>300</v>
      </c>
      <c r="H379" s="106" t="s">
        <v>1679</v>
      </c>
      <c r="I379">
        <v>6701</v>
      </c>
      <c r="J379" s="106" t="s">
        <v>1886</v>
      </c>
      <c r="K379" s="106" t="s">
        <v>1684</v>
      </c>
      <c r="L379">
        <v>4910</v>
      </c>
      <c r="M379">
        <v>4890</v>
      </c>
      <c r="N379">
        <v>200</v>
      </c>
      <c r="O379" s="106" t="s">
        <v>1682</v>
      </c>
      <c r="P379">
        <v>0.90930737579929799</v>
      </c>
      <c r="Q379">
        <v>0.89674858692377202</v>
      </c>
      <c r="R379" s="106">
        <v>0.40091812137055499</v>
      </c>
      <c r="S379">
        <v>5.2309583612963402E-2</v>
      </c>
      <c r="T379">
        <v>1.5544257382834501</v>
      </c>
      <c r="U379">
        <v>1.5544257382834501</v>
      </c>
      <c r="V379">
        <v>1.63948089449348</v>
      </c>
      <c r="W379">
        <v>7.81</v>
      </c>
      <c r="X379">
        <v>8.9</v>
      </c>
      <c r="Y379">
        <v>194026</v>
      </c>
      <c r="Z379">
        <v>9701</v>
      </c>
      <c r="AA379">
        <v>0.43</v>
      </c>
      <c r="AB379">
        <v>20</v>
      </c>
      <c r="AC379">
        <v>11</v>
      </c>
      <c r="AD379">
        <v>9</v>
      </c>
      <c r="AE379">
        <v>55</v>
      </c>
      <c r="AF379">
        <v>11</v>
      </c>
      <c r="AG379">
        <v>8</v>
      </c>
      <c r="AH379">
        <v>7</v>
      </c>
      <c r="AI379">
        <v>5</v>
      </c>
    </row>
    <row r="380" spans="1:35" x14ac:dyDescent="0.2">
      <c r="A380" s="102">
        <v>545</v>
      </c>
      <c r="B380">
        <v>3148</v>
      </c>
      <c r="C380" s="106" t="s">
        <v>660</v>
      </c>
      <c r="D380" s="106" t="s">
        <v>1705</v>
      </c>
      <c r="E380">
        <v>2873</v>
      </c>
      <c r="F380">
        <v>2858</v>
      </c>
      <c r="G380">
        <v>300</v>
      </c>
      <c r="H380" s="106" t="s">
        <v>1682</v>
      </c>
      <c r="I380">
        <v>8697</v>
      </c>
      <c r="J380" s="106" t="s">
        <v>963</v>
      </c>
      <c r="K380" s="106" t="s">
        <v>1685</v>
      </c>
      <c r="L380">
        <v>2008</v>
      </c>
      <c r="M380">
        <v>2010</v>
      </c>
      <c r="N380">
        <v>400</v>
      </c>
      <c r="O380" s="106" t="s">
        <v>1679</v>
      </c>
      <c r="P380">
        <v>0.76323810416224203</v>
      </c>
      <c r="Q380">
        <v>0.88554611450881904</v>
      </c>
      <c r="R380" s="15">
        <v>0.23355772343784401</v>
      </c>
      <c r="S380">
        <v>5.67634143466869E-2</v>
      </c>
      <c r="T380">
        <v>-0.50621475630615598</v>
      </c>
      <c r="U380">
        <v>0.50621475630615598</v>
      </c>
      <c r="V380">
        <v>0.31895850945173698</v>
      </c>
      <c r="W380">
        <v>-1.41</v>
      </c>
      <c r="X380">
        <v>6.23</v>
      </c>
      <c r="Y380">
        <v>192871</v>
      </c>
      <c r="Z380">
        <v>13776</v>
      </c>
      <c r="AA380">
        <v>0.69</v>
      </c>
      <c r="AB380">
        <v>14</v>
      </c>
      <c r="AC380">
        <v>9</v>
      </c>
      <c r="AD380">
        <v>5</v>
      </c>
      <c r="AE380">
        <v>64.290000000000006</v>
      </c>
      <c r="AF380">
        <v>12</v>
      </c>
      <c r="AG380">
        <v>7</v>
      </c>
      <c r="AH380">
        <v>2</v>
      </c>
      <c r="AI380">
        <v>5</v>
      </c>
    </row>
    <row r="381" spans="1:35" x14ac:dyDescent="0.2">
      <c r="A381" s="102">
        <v>191</v>
      </c>
      <c r="B381">
        <v>2427</v>
      </c>
      <c r="C381" s="106" t="s">
        <v>1966</v>
      </c>
      <c r="D381" s="106" t="s">
        <v>1694</v>
      </c>
      <c r="E381">
        <v>985</v>
      </c>
      <c r="F381">
        <v>967</v>
      </c>
      <c r="G381">
        <v>600</v>
      </c>
      <c r="H381" s="106" t="s">
        <v>1682</v>
      </c>
      <c r="I381">
        <v>4114</v>
      </c>
      <c r="J381" s="106" t="s">
        <v>1848</v>
      </c>
      <c r="K381" s="106" t="s">
        <v>1704</v>
      </c>
      <c r="L381">
        <v>6130</v>
      </c>
      <c r="M381">
        <v>6200</v>
      </c>
      <c r="N381">
        <v>100</v>
      </c>
      <c r="O381" s="106" t="s">
        <v>1679</v>
      </c>
      <c r="P381">
        <v>0.83270906439821202</v>
      </c>
      <c r="Q381">
        <v>0.92398672812538896</v>
      </c>
      <c r="R381">
        <v>0.116761669005659</v>
      </c>
      <c r="S381">
        <v>2.9308768241074101E-4</v>
      </c>
      <c r="T381">
        <v>-2.0213287038571401</v>
      </c>
      <c r="U381">
        <v>2.0213287038571401</v>
      </c>
      <c r="V381">
        <v>1.7180017859472001</v>
      </c>
      <c r="W381">
        <v>-9.65</v>
      </c>
      <c r="X381">
        <v>6.42</v>
      </c>
      <c r="Y381">
        <v>192642</v>
      </c>
      <c r="Z381">
        <v>8376</v>
      </c>
      <c r="AA381">
        <v>0.71</v>
      </c>
      <c r="AB381">
        <v>23</v>
      </c>
      <c r="AC381">
        <v>16</v>
      </c>
      <c r="AD381">
        <v>7</v>
      </c>
      <c r="AE381">
        <v>69.569999999999993</v>
      </c>
      <c r="AF381">
        <v>11</v>
      </c>
      <c r="AG381">
        <v>14</v>
      </c>
      <c r="AH381">
        <v>8</v>
      </c>
      <c r="AI381">
        <v>1</v>
      </c>
    </row>
    <row r="382" spans="1:35" x14ac:dyDescent="0.2">
      <c r="A382" s="102">
        <v>138</v>
      </c>
      <c r="B382">
        <v>8766</v>
      </c>
      <c r="C382" s="106" t="s">
        <v>1873</v>
      </c>
      <c r="D382" s="106" t="s">
        <v>1881</v>
      </c>
      <c r="E382">
        <v>6114</v>
      </c>
      <c r="F382">
        <v>6140</v>
      </c>
      <c r="G382">
        <v>100</v>
      </c>
      <c r="H382" s="106" t="s">
        <v>1679</v>
      </c>
      <c r="I382">
        <v>9934</v>
      </c>
      <c r="J382" s="106" t="s">
        <v>1898</v>
      </c>
      <c r="K382" s="106" t="s">
        <v>1686</v>
      </c>
      <c r="L382">
        <v>2680</v>
      </c>
      <c r="M382">
        <v>2698</v>
      </c>
      <c r="N382">
        <v>200</v>
      </c>
      <c r="O382" s="106" t="s">
        <v>1682</v>
      </c>
      <c r="P382">
        <v>0.758904704369746</v>
      </c>
      <c r="Q382">
        <v>0.931031335007939</v>
      </c>
      <c r="R382">
        <v>9.0606034407044996E-4</v>
      </c>
      <c r="S382">
        <v>1.9612133127357898E-3</v>
      </c>
      <c r="T382">
        <v>0.60437144916098695</v>
      </c>
      <c r="U382">
        <v>0.60437144916098695</v>
      </c>
      <c r="V382">
        <v>0.64588170636720899</v>
      </c>
      <c r="W382">
        <v>1.31</v>
      </c>
      <c r="X382">
        <v>12.12</v>
      </c>
      <c r="Y382">
        <v>192507</v>
      </c>
      <c r="Z382">
        <v>11324</v>
      </c>
      <c r="AA382">
        <v>0.53</v>
      </c>
      <c r="AB382">
        <v>17</v>
      </c>
      <c r="AC382">
        <v>9</v>
      </c>
      <c r="AD382">
        <v>8</v>
      </c>
      <c r="AE382">
        <v>52.94</v>
      </c>
      <c r="AF382">
        <v>15</v>
      </c>
      <c r="AG382">
        <v>5</v>
      </c>
      <c r="AH382">
        <v>3</v>
      </c>
      <c r="AI382">
        <v>9</v>
      </c>
    </row>
    <row r="383" spans="1:35" x14ac:dyDescent="0.2">
      <c r="A383" s="102">
        <v>240</v>
      </c>
      <c r="B383">
        <v>3863</v>
      </c>
      <c r="C383" s="106" t="s">
        <v>1917</v>
      </c>
      <c r="D383" s="106" t="s">
        <v>1916</v>
      </c>
      <c r="E383">
        <v>1778</v>
      </c>
      <c r="F383">
        <v>1763</v>
      </c>
      <c r="G383">
        <v>600</v>
      </c>
      <c r="H383" s="106" t="s">
        <v>1679</v>
      </c>
      <c r="I383">
        <v>4004</v>
      </c>
      <c r="J383" s="106" t="s">
        <v>1894</v>
      </c>
      <c r="K383" s="106" t="s">
        <v>1704</v>
      </c>
      <c r="L383">
        <v>2664</v>
      </c>
      <c r="M383">
        <v>2737</v>
      </c>
      <c r="N383">
        <v>400</v>
      </c>
      <c r="O383" s="106" t="s">
        <v>1682</v>
      </c>
      <c r="P383">
        <v>0.68856281828293597</v>
      </c>
      <c r="Q383">
        <v>0.91642383268679195</v>
      </c>
      <c r="R383">
        <v>0.23664113318497501</v>
      </c>
      <c r="S383" s="15">
        <v>3.5729310873649799E-2</v>
      </c>
      <c r="T383">
        <v>0.21501366696423399</v>
      </c>
      <c r="U383">
        <v>0.21501366696423399</v>
      </c>
      <c r="V383">
        <v>0.49741410116768298</v>
      </c>
      <c r="W383">
        <v>0.95</v>
      </c>
      <c r="X383">
        <v>3.38</v>
      </c>
      <c r="Y383">
        <v>192469</v>
      </c>
      <c r="Z383">
        <v>9623</v>
      </c>
      <c r="AA383">
        <v>0.4</v>
      </c>
      <c r="AB383">
        <v>20</v>
      </c>
      <c r="AC383">
        <v>11</v>
      </c>
      <c r="AD383">
        <v>9</v>
      </c>
      <c r="AE383">
        <v>55</v>
      </c>
      <c r="AF383">
        <v>9</v>
      </c>
      <c r="AG383">
        <v>10</v>
      </c>
      <c r="AH383">
        <v>7</v>
      </c>
      <c r="AI383">
        <v>3</v>
      </c>
    </row>
    <row r="384" spans="1:35" x14ac:dyDescent="0.2">
      <c r="A384" s="102">
        <v>305</v>
      </c>
      <c r="B384">
        <v>8020</v>
      </c>
      <c r="C384" s="106" t="s">
        <v>1811</v>
      </c>
      <c r="D384" s="106" t="s">
        <v>1686</v>
      </c>
      <c r="E384">
        <v>1358</v>
      </c>
      <c r="F384">
        <v>1339</v>
      </c>
      <c r="G384">
        <v>700</v>
      </c>
      <c r="H384" s="106" t="s">
        <v>1682</v>
      </c>
      <c r="I384">
        <v>8253</v>
      </c>
      <c r="J384" s="106" t="s">
        <v>563</v>
      </c>
      <c r="K384" s="106" t="s">
        <v>1685</v>
      </c>
      <c r="L384">
        <v>1869</v>
      </c>
      <c r="M384">
        <v>1843</v>
      </c>
      <c r="N384">
        <v>500</v>
      </c>
      <c r="O384" s="106" t="s">
        <v>1679</v>
      </c>
      <c r="P384">
        <v>0.50263784675968803</v>
      </c>
      <c r="Q384">
        <v>0.90985767494226599</v>
      </c>
      <c r="R384">
        <v>0.110992381638674</v>
      </c>
      <c r="S384">
        <v>1.39267084730196E-2</v>
      </c>
      <c r="T384">
        <v>-2.1006104817058202</v>
      </c>
      <c r="U384">
        <v>2.1006104817058202</v>
      </c>
      <c r="V384">
        <v>2.0792642370950198</v>
      </c>
      <c r="W384">
        <v>-8.57</v>
      </c>
      <c r="X384">
        <v>1.71</v>
      </c>
      <c r="Y384">
        <v>192236</v>
      </c>
      <c r="Z384">
        <v>9154</v>
      </c>
      <c r="AA384">
        <v>0.48</v>
      </c>
      <c r="AB384">
        <v>21</v>
      </c>
      <c r="AC384">
        <v>12</v>
      </c>
      <c r="AD384">
        <v>9</v>
      </c>
      <c r="AE384">
        <v>57.14</v>
      </c>
      <c r="AF384">
        <v>9</v>
      </c>
      <c r="AG384">
        <v>10</v>
      </c>
      <c r="AH384">
        <v>7</v>
      </c>
      <c r="AI384">
        <v>4</v>
      </c>
    </row>
    <row r="385" spans="1:35" x14ac:dyDescent="0.2">
      <c r="A385" s="102">
        <v>575</v>
      </c>
      <c r="B385">
        <v>7180</v>
      </c>
      <c r="C385" s="106" t="s">
        <v>1160</v>
      </c>
      <c r="D385" s="106" t="s">
        <v>1737</v>
      </c>
      <c r="E385">
        <v>438</v>
      </c>
      <c r="F385">
        <v>435</v>
      </c>
      <c r="G385">
        <v>2000</v>
      </c>
      <c r="H385" s="106" t="s">
        <v>1682</v>
      </c>
      <c r="I385">
        <v>7267</v>
      </c>
      <c r="J385" s="106" t="s">
        <v>60</v>
      </c>
      <c r="K385" s="106" t="s">
        <v>1697</v>
      </c>
      <c r="L385">
        <v>2961</v>
      </c>
      <c r="M385">
        <v>2960</v>
      </c>
      <c r="N385">
        <v>300</v>
      </c>
      <c r="O385" s="106" t="s">
        <v>1679</v>
      </c>
      <c r="P385">
        <v>0.74472266365497097</v>
      </c>
      <c r="Q385">
        <v>0.88246729528091294</v>
      </c>
      <c r="R385">
        <v>1.3818594129594901E-2</v>
      </c>
      <c r="S385">
        <v>6.90872532295743E-4</v>
      </c>
      <c r="T385">
        <v>-1.7421108678167101</v>
      </c>
      <c r="U385">
        <v>1.7421108678167101</v>
      </c>
      <c r="V385">
        <v>1.8549000445886299</v>
      </c>
      <c r="W385">
        <v>-5.05</v>
      </c>
      <c r="X385">
        <v>2.0299999999999998</v>
      </c>
      <c r="Y385">
        <v>191993</v>
      </c>
      <c r="Z385">
        <v>11294</v>
      </c>
      <c r="AA385">
        <v>0.53</v>
      </c>
      <c r="AB385">
        <v>17</v>
      </c>
      <c r="AC385">
        <v>11</v>
      </c>
      <c r="AD385">
        <v>6</v>
      </c>
      <c r="AE385">
        <v>64.709999999999994</v>
      </c>
      <c r="AF385">
        <v>14</v>
      </c>
      <c r="AG385">
        <v>7</v>
      </c>
      <c r="AH385">
        <v>4</v>
      </c>
      <c r="AI385">
        <v>6</v>
      </c>
    </row>
    <row r="386" spans="1:35" x14ac:dyDescent="0.2">
      <c r="A386" s="102">
        <v>488</v>
      </c>
      <c r="B386">
        <v>3774</v>
      </c>
      <c r="C386" s="106" t="s">
        <v>698</v>
      </c>
      <c r="D386" s="106" t="s">
        <v>1681</v>
      </c>
      <c r="E386">
        <v>3365</v>
      </c>
      <c r="F386">
        <v>3340</v>
      </c>
      <c r="G386">
        <v>300</v>
      </c>
      <c r="H386" s="106" t="s">
        <v>1679</v>
      </c>
      <c r="I386">
        <v>6976</v>
      </c>
      <c r="J386" s="106" t="s">
        <v>830</v>
      </c>
      <c r="K386" s="106" t="s">
        <v>1684</v>
      </c>
      <c r="L386">
        <v>3490</v>
      </c>
      <c r="M386">
        <v>3550</v>
      </c>
      <c r="N386">
        <v>300</v>
      </c>
      <c r="O386" s="106" t="s">
        <v>1682</v>
      </c>
      <c r="P386">
        <v>0.89013770712443296</v>
      </c>
      <c r="Q386">
        <v>0.891214205272295</v>
      </c>
      <c r="R386">
        <v>0.148286661195275</v>
      </c>
      <c r="S386">
        <v>3.46025304927274E-2</v>
      </c>
      <c r="T386">
        <v>1.8063625609882801</v>
      </c>
      <c r="U386">
        <v>1.8063625609882801</v>
      </c>
      <c r="V386">
        <v>2.5847100732143198</v>
      </c>
      <c r="W386">
        <v>6.06</v>
      </c>
      <c r="X386">
        <v>5.92</v>
      </c>
      <c r="Y386">
        <v>191787</v>
      </c>
      <c r="Z386">
        <v>8718</v>
      </c>
      <c r="AA386">
        <v>0.35</v>
      </c>
      <c r="AB386">
        <v>22</v>
      </c>
      <c r="AC386">
        <v>11</v>
      </c>
      <c r="AD386">
        <v>11</v>
      </c>
      <c r="AE386">
        <v>50</v>
      </c>
      <c r="AF386">
        <v>8</v>
      </c>
      <c r="AG386">
        <v>11</v>
      </c>
      <c r="AH386">
        <v>9</v>
      </c>
      <c r="AI386">
        <v>2</v>
      </c>
    </row>
    <row r="387" spans="1:35" x14ac:dyDescent="0.2">
      <c r="A387" s="102">
        <v>333</v>
      </c>
      <c r="B387">
        <v>8593</v>
      </c>
      <c r="C387" s="106" t="s">
        <v>223</v>
      </c>
      <c r="D387" s="106" t="s">
        <v>1685</v>
      </c>
      <c r="E387">
        <v>707</v>
      </c>
      <c r="F387">
        <v>698</v>
      </c>
      <c r="G387">
        <v>900</v>
      </c>
      <c r="H387" s="106" t="s">
        <v>1682</v>
      </c>
      <c r="I387">
        <v>8766</v>
      </c>
      <c r="J387" s="106" t="s">
        <v>1873</v>
      </c>
      <c r="K387" s="106" t="s">
        <v>1881</v>
      </c>
      <c r="L387">
        <v>6114</v>
      </c>
      <c r="M387">
        <v>6140</v>
      </c>
      <c r="N387">
        <v>100</v>
      </c>
      <c r="O387" s="106" t="s">
        <v>1679</v>
      </c>
      <c r="P387">
        <v>0.55951353223330602</v>
      </c>
      <c r="Q387">
        <v>0.90736746462215701</v>
      </c>
      <c r="R387">
        <v>6.1636357410946904E-4</v>
      </c>
      <c r="S387">
        <v>2.1556669376136098E-2</v>
      </c>
      <c r="T387">
        <v>-1.3663390887896101</v>
      </c>
      <c r="U387">
        <v>1.3663390887896101</v>
      </c>
      <c r="V387">
        <v>0.60665642596492397</v>
      </c>
      <c r="W387">
        <v>-1.98</v>
      </c>
      <c r="X387">
        <v>2.31</v>
      </c>
      <c r="Y387">
        <v>191578</v>
      </c>
      <c r="Z387">
        <v>12772</v>
      </c>
      <c r="AA387">
        <v>0.64</v>
      </c>
      <c r="AB387">
        <v>15</v>
      </c>
      <c r="AC387">
        <v>9</v>
      </c>
      <c r="AD387">
        <v>6</v>
      </c>
      <c r="AE387">
        <v>60</v>
      </c>
      <c r="AF387">
        <v>14</v>
      </c>
      <c r="AG387">
        <v>6</v>
      </c>
      <c r="AH387">
        <v>1</v>
      </c>
      <c r="AI387">
        <v>8</v>
      </c>
    </row>
    <row r="388" spans="1:35" x14ac:dyDescent="0.2">
      <c r="A388" s="102">
        <v>464</v>
      </c>
      <c r="B388">
        <v>6588</v>
      </c>
      <c r="C388" s="106" t="s">
        <v>467</v>
      </c>
      <c r="D388" s="106" t="s">
        <v>1684</v>
      </c>
      <c r="E388">
        <v>4340</v>
      </c>
      <c r="F388">
        <v>4400</v>
      </c>
      <c r="G388">
        <v>200</v>
      </c>
      <c r="H388" s="106" t="s">
        <v>1679</v>
      </c>
      <c r="I388">
        <v>8031</v>
      </c>
      <c r="J388" s="106" t="s">
        <v>890</v>
      </c>
      <c r="K388" s="106" t="s">
        <v>1686</v>
      </c>
      <c r="L388">
        <v>1951</v>
      </c>
      <c r="M388">
        <v>1943</v>
      </c>
      <c r="N388">
        <v>500</v>
      </c>
      <c r="O388" s="106" t="s">
        <v>1682</v>
      </c>
      <c r="P388">
        <v>0.70074203397777601</v>
      </c>
      <c r="Q388">
        <v>0.89485143842283799</v>
      </c>
      <c r="R388" s="15">
        <v>0.35375402977018</v>
      </c>
      <c r="S388">
        <v>9.6334119936136803E-2</v>
      </c>
      <c r="T388">
        <v>0.17252522468377801</v>
      </c>
      <c r="U388">
        <v>0.17252522468377801</v>
      </c>
      <c r="V388">
        <v>0.33937830121499502</v>
      </c>
      <c r="W388">
        <v>0.61</v>
      </c>
      <c r="X388">
        <v>10.4</v>
      </c>
      <c r="Y388">
        <v>190627</v>
      </c>
      <c r="Z388">
        <v>8288</v>
      </c>
      <c r="AA388">
        <v>0.43</v>
      </c>
      <c r="AB388">
        <v>23</v>
      </c>
      <c r="AC388">
        <v>13</v>
      </c>
      <c r="AD388">
        <v>10</v>
      </c>
      <c r="AE388">
        <v>56.52</v>
      </c>
      <c r="AF388">
        <v>14</v>
      </c>
      <c r="AG388">
        <v>8</v>
      </c>
      <c r="AH388">
        <v>4</v>
      </c>
      <c r="AI388">
        <v>11</v>
      </c>
    </row>
    <row r="389" spans="1:35" x14ac:dyDescent="0.2">
      <c r="A389" s="102">
        <v>45</v>
      </c>
      <c r="B389">
        <v>5802</v>
      </c>
      <c r="C389" s="106" t="s">
        <v>1923</v>
      </c>
      <c r="D389" s="106" t="s">
        <v>1695</v>
      </c>
      <c r="E389">
        <v>1474</v>
      </c>
      <c r="F389">
        <v>1469</v>
      </c>
      <c r="G389">
        <v>700</v>
      </c>
      <c r="H389" s="106" t="s">
        <v>1682</v>
      </c>
      <c r="I389">
        <v>7282</v>
      </c>
      <c r="J389" s="106" t="s">
        <v>1951</v>
      </c>
      <c r="K389" s="106" t="s">
        <v>1697</v>
      </c>
      <c r="L389">
        <v>2473</v>
      </c>
      <c r="M389">
        <v>2488</v>
      </c>
      <c r="N389">
        <v>400</v>
      </c>
      <c r="O389" s="106" t="s">
        <v>1679</v>
      </c>
      <c r="P389">
        <v>0.86608800870413405</v>
      </c>
      <c r="Q389">
        <v>0.95147769614003896</v>
      </c>
      <c r="R389">
        <v>8.9679153573273704E-2</v>
      </c>
      <c r="S389">
        <v>2.9642711980671199E-2</v>
      </c>
      <c r="T389">
        <v>-1.1750065529606799</v>
      </c>
      <c r="U389">
        <v>1.1750065529606799</v>
      </c>
      <c r="V389">
        <v>0.55094708894731004</v>
      </c>
      <c r="W389">
        <v>-3.04</v>
      </c>
      <c r="X389">
        <v>3.33</v>
      </c>
      <c r="Y389">
        <v>189383</v>
      </c>
      <c r="Z389">
        <v>12626</v>
      </c>
      <c r="AA389">
        <v>0.59</v>
      </c>
      <c r="AB389">
        <v>15</v>
      </c>
      <c r="AC389">
        <v>10</v>
      </c>
      <c r="AD389">
        <v>5</v>
      </c>
      <c r="AE389">
        <v>66.67</v>
      </c>
      <c r="AF389">
        <v>13</v>
      </c>
      <c r="AG389">
        <v>5</v>
      </c>
      <c r="AH389">
        <v>2</v>
      </c>
      <c r="AI389">
        <v>8</v>
      </c>
    </row>
    <row r="390" spans="1:35" x14ac:dyDescent="0.2">
      <c r="A390" s="102">
        <v>284</v>
      </c>
      <c r="B390">
        <v>5714</v>
      </c>
      <c r="C390" s="106" t="s">
        <v>757</v>
      </c>
      <c r="D390" s="106" t="s">
        <v>1695</v>
      </c>
      <c r="E390">
        <v>4005</v>
      </c>
      <c r="F390">
        <v>3910</v>
      </c>
      <c r="G390">
        <v>200</v>
      </c>
      <c r="H390" s="106" t="s">
        <v>1682</v>
      </c>
      <c r="I390">
        <v>6588</v>
      </c>
      <c r="J390" s="106" t="s">
        <v>467</v>
      </c>
      <c r="K390" s="106" t="s">
        <v>1684</v>
      </c>
      <c r="L390">
        <v>4340</v>
      </c>
      <c r="M390">
        <v>4400</v>
      </c>
      <c r="N390">
        <v>200</v>
      </c>
      <c r="O390" s="106" t="s">
        <v>1679</v>
      </c>
      <c r="P390">
        <v>0.66652178329700196</v>
      </c>
      <c r="Q390">
        <v>0.91202637127507702</v>
      </c>
      <c r="R390" s="106">
        <v>3.5152212353779999E-3</v>
      </c>
      <c r="S390">
        <v>2.2558894951864399E-2</v>
      </c>
      <c r="T390">
        <v>-0.91546941373814705</v>
      </c>
      <c r="U390">
        <v>0.91546941373814705</v>
      </c>
      <c r="V390">
        <v>0.307333394495729</v>
      </c>
      <c r="W390">
        <v>-3.27</v>
      </c>
      <c r="X390">
        <v>11.14</v>
      </c>
      <c r="Y390">
        <v>189272</v>
      </c>
      <c r="Z390">
        <v>17207</v>
      </c>
      <c r="AA390">
        <v>0.89</v>
      </c>
      <c r="AB390">
        <v>11</v>
      </c>
      <c r="AC390">
        <v>8</v>
      </c>
      <c r="AD390">
        <v>3</v>
      </c>
      <c r="AE390">
        <v>72.73</v>
      </c>
      <c r="AF390">
        <v>14</v>
      </c>
      <c r="AG390">
        <v>3</v>
      </c>
      <c r="AH390">
        <v>2</v>
      </c>
      <c r="AI390">
        <v>6</v>
      </c>
    </row>
    <row r="391" spans="1:35" x14ac:dyDescent="0.2">
      <c r="A391" s="102">
        <v>799</v>
      </c>
      <c r="B391">
        <v>1332</v>
      </c>
      <c r="C391" s="106" t="s">
        <v>2172</v>
      </c>
      <c r="D391" s="106" t="s">
        <v>1813</v>
      </c>
      <c r="E391">
        <v>622</v>
      </c>
      <c r="F391">
        <v>616</v>
      </c>
      <c r="G391">
        <v>1500</v>
      </c>
      <c r="H391" s="106" t="s">
        <v>1679</v>
      </c>
      <c r="I391">
        <v>5233</v>
      </c>
      <c r="J391" s="106" t="s">
        <v>1900</v>
      </c>
      <c r="K391" s="106" t="s">
        <v>1678</v>
      </c>
      <c r="L391">
        <v>2950</v>
      </c>
      <c r="M391">
        <v>2990</v>
      </c>
      <c r="N391">
        <v>300</v>
      </c>
      <c r="O391" s="106" t="s">
        <v>1682</v>
      </c>
      <c r="P391">
        <v>0.65064424150312306</v>
      </c>
      <c r="Q391">
        <v>0.85708437479630795</v>
      </c>
      <c r="R391">
        <v>3.7558178570698098E-2</v>
      </c>
      <c r="S391">
        <v>8.1025267772760701E-2</v>
      </c>
      <c r="T391">
        <v>1.28439873561465</v>
      </c>
      <c r="U391">
        <v>1.28439873561465</v>
      </c>
      <c r="V391">
        <v>1.86049004976034</v>
      </c>
      <c r="W391">
        <v>3.89</v>
      </c>
      <c r="X391">
        <v>3.01</v>
      </c>
      <c r="Y391">
        <v>188705</v>
      </c>
      <c r="Z391">
        <v>8205</v>
      </c>
      <c r="AA391">
        <v>0.42</v>
      </c>
      <c r="AB391">
        <v>23</v>
      </c>
      <c r="AC391">
        <v>13</v>
      </c>
      <c r="AD391">
        <v>10</v>
      </c>
      <c r="AE391">
        <v>56.52</v>
      </c>
      <c r="AF391">
        <v>10</v>
      </c>
      <c r="AG391">
        <v>11</v>
      </c>
      <c r="AH391">
        <v>7</v>
      </c>
      <c r="AI391">
        <v>5</v>
      </c>
    </row>
    <row r="392" spans="1:35" x14ac:dyDescent="0.2">
      <c r="A392" s="102">
        <v>790</v>
      </c>
      <c r="B392">
        <v>3563</v>
      </c>
      <c r="C392" s="106" t="s">
        <v>1902</v>
      </c>
      <c r="D392" s="106" t="s">
        <v>1705</v>
      </c>
      <c r="E392">
        <v>9240</v>
      </c>
      <c r="F392">
        <v>9150</v>
      </c>
      <c r="G392">
        <v>100</v>
      </c>
      <c r="H392" s="106" t="s">
        <v>1679</v>
      </c>
      <c r="I392">
        <v>4543</v>
      </c>
      <c r="J392" s="106" t="s">
        <v>719</v>
      </c>
      <c r="K392" s="106" t="s">
        <v>1688</v>
      </c>
      <c r="L392">
        <v>3883</v>
      </c>
      <c r="M392">
        <v>3896</v>
      </c>
      <c r="N392">
        <v>200</v>
      </c>
      <c r="O392" s="106" t="s">
        <v>1682</v>
      </c>
      <c r="P392">
        <v>0.52754135675195502</v>
      </c>
      <c r="Q392">
        <v>0.85793888370966997</v>
      </c>
      <c r="R392">
        <v>0.29979655459474702</v>
      </c>
      <c r="S392" s="106">
        <v>3.8603793503453901E-2</v>
      </c>
      <c r="T392">
        <v>0.21131506903608599</v>
      </c>
      <c r="U392">
        <v>0.21131506903608599</v>
      </c>
      <c r="V392">
        <v>0.36548355208741901</v>
      </c>
      <c r="W392">
        <v>1.33</v>
      </c>
      <c r="X392">
        <v>14.84</v>
      </c>
      <c r="Y392">
        <v>188407</v>
      </c>
      <c r="Z392">
        <v>15701</v>
      </c>
      <c r="AA392">
        <v>0.72</v>
      </c>
      <c r="AB392">
        <v>12</v>
      </c>
      <c r="AC392">
        <v>7</v>
      </c>
      <c r="AD392">
        <v>5</v>
      </c>
      <c r="AE392">
        <v>58.33</v>
      </c>
      <c r="AF392">
        <v>11</v>
      </c>
      <c r="AG392">
        <v>7</v>
      </c>
      <c r="AH392">
        <v>2</v>
      </c>
      <c r="AI392">
        <v>3</v>
      </c>
    </row>
    <row r="393" spans="1:35" x14ac:dyDescent="0.2">
      <c r="A393" s="102">
        <v>161</v>
      </c>
      <c r="B393">
        <v>3003</v>
      </c>
      <c r="C393" s="106" t="s">
        <v>585</v>
      </c>
      <c r="D393" s="106" t="s">
        <v>1701</v>
      </c>
      <c r="E393">
        <v>1355</v>
      </c>
      <c r="F393">
        <v>1357</v>
      </c>
      <c r="G393">
        <v>600</v>
      </c>
      <c r="H393" s="106" t="s">
        <v>1682</v>
      </c>
      <c r="I393">
        <v>6028</v>
      </c>
      <c r="J393" s="106" t="s">
        <v>588</v>
      </c>
      <c r="K393" s="106" t="s">
        <v>1694</v>
      </c>
      <c r="L393">
        <v>8070</v>
      </c>
      <c r="M393">
        <v>7950</v>
      </c>
      <c r="N393">
        <v>100</v>
      </c>
      <c r="O393" s="106" t="s">
        <v>1679</v>
      </c>
      <c r="P393">
        <v>0.82860215870913601</v>
      </c>
      <c r="Q393">
        <v>0.92772691555180498</v>
      </c>
      <c r="R393">
        <v>0.434358841035351</v>
      </c>
      <c r="S393">
        <v>4.37130568138447E-2</v>
      </c>
      <c r="T393">
        <v>-0.361819947970555</v>
      </c>
      <c r="U393">
        <v>0.361819947970555</v>
      </c>
      <c r="V393">
        <v>1.2064346819553999</v>
      </c>
      <c r="W393">
        <v>-0.84</v>
      </c>
      <c r="X393">
        <v>2.42</v>
      </c>
      <c r="Y393">
        <v>187892</v>
      </c>
      <c r="Z393">
        <v>8169</v>
      </c>
      <c r="AA393">
        <v>0.4</v>
      </c>
      <c r="AB393">
        <v>23</v>
      </c>
      <c r="AC393">
        <v>14</v>
      </c>
      <c r="AD393">
        <v>9</v>
      </c>
      <c r="AE393">
        <v>60.87</v>
      </c>
      <c r="AF393">
        <v>9</v>
      </c>
      <c r="AG393">
        <v>12</v>
      </c>
      <c r="AH393">
        <v>8</v>
      </c>
      <c r="AI393">
        <v>3</v>
      </c>
    </row>
    <row r="394" spans="1:35" x14ac:dyDescent="0.2">
      <c r="A394" s="102">
        <v>170</v>
      </c>
      <c r="B394">
        <v>4540</v>
      </c>
      <c r="C394" s="106" t="s">
        <v>2184</v>
      </c>
      <c r="D394" s="106" t="s">
        <v>1702</v>
      </c>
      <c r="E394">
        <v>2952</v>
      </c>
      <c r="F394">
        <v>2959</v>
      </c>
      <c r="G394">
        <v>300</v>
      </c>
      <c r="H394" s="106" t="s">
        <v>1679</v>
      </c>
      <c r="I394">
        <v>7327</v>
      </c>
      <c r="J394" s="106" t="s">
        <v>1950</v>
      </c>
      <c r="K394" s="106" t="s">
        <v>1737</v>
      </c>
      <c r="L394">
        <v>2632</v>
      </c>
      <c r="M394">
        <v>2645</v>
      </c>
      <c r="N394">
        <v>300</v>
      </c>
      <c r="O394" s="106" t="s">
        <v>1682</v>
      </c>
      <c r="P394">
        <v>0.80208046250891896</v>
      </c>
      <c r="Q394">
        <v>0.926845107403238</v>
      </c>
      <c r="R394" s="15">
        <v>8.2511661590495999E-2</v>
      </c>
      <c r="S394" s="15">
        <v>9.2502564083833608E-6</v>
      </c>
      <c r="T394">
        <v>1.09781216011825</v>
      </c>
      <c r="U394">
        <v>1.09781216011825</v>
      </c>
      <c r="V394">
        <v>1.0910181636258001</v>
      </c>
      <c r="W394">
        <v>3.02</v>
      </c>
      <c r="X394">
        <v>10.61</v>
      </c>
      <c r="Y394">
        <v>187440</v>
      </c>
      <c r="Z394">
        <v>46860</v>
      </c>
      <c r="AA394">
        <v>2.48</v>
      </c>
      <c r="AB394">
        <v>4</v>
      </c>
      <c r="AC394">
        <v>4</v>
      </c>
      <c r="AD394">
        <v>0</v>
      </c>
      <c r="AE394">
        <v>100</v>
      </c>
      <c r="AF394">
        <v>10</v>
      </c>
      <c r="AG394">
        <v>3</v>
      </c>
      <c r="AH394">
        <v>0</v>
      </c>
      <c r="AI394">
        <v>1</v>
      </c>
    </row>
    <row r="395" spans="1:35" x14ac:dyDescent="0.2">
      <c r="A395" s="102">
        <v>969</v>
      </c>
      <c r="B395">
        <v>7321</v>
      </c>
      <c r="C395" s="106" t="s">
        <v>1904</v>
      </c>
      <c r="D395" s="106" t="s">
        <v>1737</v>
      </c>
      <c r="E395">
        <v>595</v>
      </c>
      <c r="F395">
        <v>601</v>
      </c>
      <c r="G395">
        <v>1700</v>
      </c>
      <c r="H395" s="106" t="s">
        <v>1682</v>
      </c>
      <c r="I395">
        <v>8273</v>
      </c>
      <c r="J395" s="106" t="s">
        <v>1817</v>
      </c>
      <c r="K395" s="106" t="s">
        <v>1705</v>
      </c>
      <c r="L395">
        <v>3495</v>
      </c>
      <c r="M395">
        <v>3480</v>
      </c>
      <c r="N395">
        <v>300</v>
      </c>
      <c r="O395" s="106" t="s">
        <v>1679</v>
      </c>
      <c r="P395">
        <v>0.93298382163228299</v>
      </c>
      <c r="Q395">
        <v>0.83606502057703203</v>
      </c>
      <c r="R395">
        <v>0.23242822200720001</v>
      </c>
      <c r="S395">
        <v>1.7506148329969599E-2</v>
      </c>
      <c r="T395">
        <v>-0.274008152535755</v>
      </c>
      <c r="U395">
        <v>0.274008152535755</v>
      </c>
      <c r="V395">
        <v>0.78507047167023403</v>
      </c>
      <c r="W395">
        <v>-0.79</v>
      </c>
      <c r="X395">
        <v>2.14</v>
      </c>
      <c r="Y395">
        <v>187388</v>
      </c>
      <c r="Z395">
        <v>18739</v>
      </c>
      <c r="AA395">
        <v>0.85</v>
      </c>
      <c r="AB395">
        <v>10</v>
      </c>
      <c r="AC395">
        <v>7</v>
      </c>
      <c r="AD395">
        <v>3</v>
      </c>
      <c r="AE395">
        <v>70</v>
      </c>
      <c r="AF395">
        <v>11</v>
      </c>
      <c r="AG395">
        <v>4</v>
      </c>
      <c r="AH395">
        <v>2</v>
      </c>
      <c r="AI395">
        <v>4</v>
      </c>
    </row>
    <row r="396" spans="1:35" x14ac:dyDescent="0.2">
      <c r="A396" s="102">
        <v>772</v>
      </c>
      <c r="B396">
        <v>3048</v>
      </c>
      <c r="C396" s="106" t="s">
        <v>2023</v>
      </c>
      <c r="D396" s="106" t="s">
        <v>1705</v>
      </c>
      <c r="E396">
        <v>1192</v>
      </c>
      <c r="F396">
        <v>1174</v>
      </c>
      <c r="G396">
        <v>900</v>
      </c>
      <c r="H396" s="106" t="s">
        <v>1679</v>
      </c>
      <c r="I396">
        <v>7458</v>
      </c>
      <c r="J396" s="106" t="s">
        <v>2196</v>
      </c>
      <c r="K396" s="106" t="s">
        <v>1686</v>
      </c>
      <c r="L396">
        <v>5050</v>
      </c>
      <c r="M396">
        <v>5060</v>
      </c>
      <c r="N396">
        <v>200</v>
      </c>
      <c r="O396" s="106" t="s">
        <v>1682</v>
      </c>
      <c r="P396">
        <v>0.55337661832456397</v>
      </c>
      <c r="Q396">
        <v>0.860335480725125</v>
      </c>
      <c r="R396">
        <v>0.21230010660170801</v>
      </c>
      <c r="S396" s="15">
        <v>5.52951373148362E-3</v>
      </c>
      <c r="T396">
        <v>0.90860289354294399</v>
      </c>
      <c r="U396">
        <v>0.90860289354294399</v>
      </c>
      <c r="V396">
        <v>1.6662644818435</v>
      </c>
      <c r="W396">
        <v>2.54</v>
      </c>
      <c r="X396">
        <v>4.41</v>
      </c>
      <c r="Y396">
        <v>187335</v>
      </c>
      <c r="Z396">
        <v>10408</v>
      </c>
      <c r="AA396">
        <v>0.65</v>
      </c>
      <c r="AB396">
        <v>18</v>
      </c>
      <c r="AC396">
        <v>11</v>
      </c>
      <c r="AD396">
        <v>7</v>
      </c>
      <c r="AE396">
        <v>61.11</v>
      </c>
      <c r="AF396">
        <v>12</v>
      </c>
      <c r="AG396">
        <v>8</v>
      </c>
      <c r="AH396">
        <v>2</v>
      </c>
      <c r="AI396">
        <v>8</v>
      </c>
    </row>
    <row r="397" spans="1:35" x14ac:dyDescent="0.2">
      <c r="A397" s="102">
        <v>318</v>
      </c>
      <c r="B397">
        <v>3231</v>
      </c>
      <c r="C397" s="106" t="s">
        <v>471</v>
      </c>
      <c r="D397" s="106" t="s">
        <v>1701</v>
      </c>
      <c r="E397">
        <v>2814</v>
      </c>
      <c r="F397">
        <v>2806</v>
      </c>
      <c r="G397">
        <v>400</v>
      </c>
      <c r="H397" s="106" t="s">
        <v>1682</v>
      </c>
      <c r="I397">
        <v>9746</v>
      </c>
      <c r="J397" s="106" t="s">
        <v>1905</v>
      </c>
      <c r="K397" s="106" t="s">
        <v>1681</v>
      </c>
      <c r="L397">
        <v>5450</v>
      </c>
      <c r="M397">
        <v>5450</v>
      </c>
      <c r="N397">
        <v>200</v>
      </c>
      <c r="O397" s="106" t="s">
        <v>1679</v>
      </c>
      <c r="P397">
        <v>0.65458217979751099</v>
      </c>
      <c r="Q397">
        <v>0.90882796789729003</v>
      </c>
      <c r="R397" s="15">
        <v>1.04781691689589E-2</v>
      </c>
      <c r="S397">
        <v>5.0393552410345203E-2</v>
      </c>
      <c r="T397">
        <v>-9.3577133587262704E-2</v>
      </c>
      <c r="U397">
        <v>9.3577133587262704E-2</v>
      </c>
      <c r="V397">
        <v>6.5692455927512494E-2</v>
      </c>
      <c r="W397">
        <v>-0.37</v>
      </c>
      <c r="X397">
        <v>2.97</v>
      </c>
      <c r="Y397">
        <v>186812</v>
      </c>
      <c r="Z397">
        <v>14370</v>
      </c>
      <c r="AA397">
        <v>0.81</v>
      </c>
      <c r="AB397">
        <v>13</v>
      </c>
      <c r="AC397">
        <v>9</v>
      </c>
      <c r="AD397">
        <v>4</v>
      </c>
      <c r="AE397">
        <v>69.23</v>
      </c>
      <c r="AF397">
        <v>13</v>
      </c>
      <c r="AG397">
        <v>6</v>
      </c>
      <c r="AH397">
        <v>4</v>
      </c>
      <c r="AI397">
        <v>3</v>
      </c>
    </row>
    <row r="398" spans="1:35" x14ac:dyDescent="0.2">
      <c r="A398" s="102">
        <v>222</v>
      </c>
      <c r="B398">
        <v>4208</v>
      </c>
      <c r="C398" s="106" t="s">
        <v>1893</v>
      </c>
      <c r="D398" s="106" t="s">
        <v>1704</v>
      </c>
      <c r="E398">
        <v>2206</v>
      </c>
      <c r="F398">
        <v>2218</v>
      </c>
      <c r="G398">
        <v>400</v>
      </c>
      <c r="H398" s="106" t="s">
        <v>1679</v>
      </c>
      <c r="I398">
        <v>9072</v>
      </c>
      <c r="J398" s="106" t="s">
        <v>1814</v>
      </c>
      <c r="K398" s="106" t="s">
        <v>1815</v>
      </c>
      <c r="L398">
        <v>2480</v>
      </c>
      <c r="M398">
        <v>2485</v>
      </c>
      <c r="N398">
        <v>400</v>
      </c>
      <c r="O398" s="106" t="s">
        <v>1682</v>
      </c>
      <c r="P398">
        <v>0.85960118269646701</v>
      </c>
      <c r="Q398">
        <v>0.91989070398223005</v>
      </c>
      <c r="R398" s="15">
        <v>0.110534086779222</v>
      </c>
      <c r="S398" s="15">
        <v>1.4143680654285401E-2</v>
      </c>
      <c r="T398">
        <v>1.4511813173102599</v>
      </c>
      <c r="U398">
        <v>1.4511813173102599</v>
      </c>
      <c r="V398">
        <v>1.2738747476255501</v>
      </c>
      <c r="W398">
        <v>2.34</v>
      </c>
      <c r="X398">
        <v>10.74</v>
      </c>
      <c r="Y398">
        <v>186357</v>
      </c>
      <c r="Z398">
        <v>15530</v>
      </c>
      <c r="AA398">
        <v>0.82</v>
      </c>
      <c r="AB398">
        <v>12</v>
      </c>
      <c r="AC398">
        <v>8</v>
      </c>
      <c r="AD398">
        <v>4</v>
      </c>
      <c r="AE398">
        <v>66.67</v>
      </c>
      <c r="AF398">
        <v>13</v>
      </c>
      <c r="AG398">
        <v>6</v>
      </c>
      <c r="AH398">
        <v>1</v>
      </c>
      <c r="AI398">
        <v>5</v>
      </c>
    </row>
    <row r="399" spans="1:35" x14ac:dyDescent="0.2">
      <c r="A399" s="102">
        <v>95</v>
      </c>
      <c r="B399">
        <v>2222</v>
      </c>
      <c r="C399" s="106" t="s">
        <v>623</v>
      </c>
      <c r="D399" s="106" t="s">
        <v>1707</v>
      </c>
      <c r="E399">
        <v>6790</v>
      </c>
      <c r="F399">
        <v>6660</v>
      </c>
      <c r="G399">
        <v>100</v>
      </c>
      <c r="H399" s="106" t="s">
        <v>1682</v>
      </c>
      <c r="I399">
        <v>7730</v>
      </c>
      <c r="J399" s="106" t="s">
        <v>1974</v>
      </c>
      <c r="K399" s="106" t="s">
        <v>1688</v>
      </c>
      <c r="L399">
        <v>2852</v>
      </c>
      <c r="M399">
        <v>2862</v>
      </c>
      <c r="N399">
        <v>200</v>
      </c>
      <c r="O399" s="106" t="s">
        <v>1679</v>
      </c>
      <c r="P399">
        <v>0.77204284835598203</v>
      </c>
      <c r="Q399">
        <v>0.93895692968983302</v>
      </c>
      <c r="R399" s="15">
        <v>0.27533870973282798</v>
      </c>
      <c r="S399">
        <v>7.3809266455935302E-2</v>
      </c>
      <c r="T399">
        <v>-2.3292360218236698</v>
      </c>
      <c r="U399">
        <v>2.3292360218236698</v>
      </c>
      <c r="V399">
        <v>1.9038079100908101</v>
      </c>
      <c r="W399">
        <v>-12.9</v>
      </c>
      <c r="X399">
        <v>14.05</v>
      </c>
      <c r="Y399">
        <v>186343</v>
      </c>
      <c r="Z399">
        <v>9317</v>
      </c>
      <c r="AA399">
        <v>0.64</v>
      </c>
      <c r="AB399">
        <v>20</v>
      </c>
      <c r="AC399">
        <v>13</v>
      </c>
      <c r="AD399">
        <v>7</v>
      </c>
      <c r="AE399">
        <v>65</v>
      </c>
      <c r="AF399">
        <v>9</v>
      </c>
      <c r="AG399">
        <v>9</v>
      </c>
      <c r="AH399">
        <v>7</v>
      </c>
      <c r="AI399">
        <v>4</v>
      </c>
    </row>
    <row r="400" spans="1:35" x14ac:dyDescent="0.2">
      <c r="A400" s="102">
        <v>608</v>
      </c>
      <c r="B400">
        <v>2730</v>
      </c>
      <c r="C400" s="106" t="s">
        <v>641</v>
      </c>
      <c r="D400" s="106" t="s">
        <v>1705</v>
      </c>
      <c r="E400">
        <v>1045</v>
      </c>
      <c r="F400">
        <v>1046</v>
      </c>
      <c r="G400">
        <v>800</v>
      </c>
      <c r="H400" s="106" t="s">
        <v>1679</v>
      </c>
      <c r="I400">
        <v>4849</v>
      </c>
      <c r="J400" s="106" t="s">
        <v>582</v>
      </c>
      <c r="K400" s="106" t="s">
        <v>1694</v>
      </c>
      <c r="L400">
        <v>3930</v>
      </c>
      <c r="M400">
        <v>3985</v>
      </c>
      <c r="N400">
        <v>200</v>
      </c>
      <c r="O400" s="106" t="s">
        <v>1682</v>
      </c>
      <c r="P400">
        <v>0.703334073173843</v>
      </c>
      <c r="Q400">
        <v>0.87914552234990395</v>
      </c>
      <c r="R400">
        <v>0.29420694581456902</v>
      </c>
      <c r="S400">
        <v>5.8460556542900603E-2</v>
      </c>
      <c r="T400">
        <v>1.8835177710661799</v>
      </c>
      <c r="U400">
        <v>1.8835177710661799</v>
      </c>
      <c r="V400">
        <v>2.4393650248377998</v>
      </c>
      <c r="W400">
        <v>8.08</v>
      </c>
      <c r="X400">
        <v>4.99</v>
      </c>
      <c r="Y400">
        <v>185278</v>
      </c>
      <c r="Z400">
        <v>13234</v>
      </c>
      <c r="AA400">
        <v>0.62</v>
      </c>
      <c r="AB400">
        <v>14</v>
      </c>
      <c r="AC400">
        <v>6</v>
      </c>
      <c r="AD400">
        <v>8</v>
      </c>
      <c r="AE400">
        <v>42.86</v>
      </c>
      <c r="AF400">
        <v>10</v>
      </c>
      <c r="AG400">
        <v>5</v>
      </c>
      <c r="AH400">
        <v>4</v>
      </c>
      <c r="AI400">
        <v>5</v>
      </c>
    </row>
    <row r="401" spans="1:35" x14ac:dyDescent="0.2">
      <c r="A401" s="102">
        <v>70</v>
      </c>
      <c r="B401">
        <v>8425</v>
      </c>
      <c r="C401" s="106" t="s">
        <v>1879</v>
      </c>
      <c r="D401" s="106" t="s">
        <v>1685</v>
      </c>
      <c r="E401">
        <v>3350</v>
      </c>
      <c r="F401">
        <v>3360</v>
      </c>
      <c r="G401">
        <v>300</v>
      </c>
      <c r="H401" s="106" t="s">
        <v>1682</v>
      </c>
      <c r="I401">
        <v>8572</v>
      </c>
      <c r="J401" s="106" t="s">
        <v>1647</v>
      </c>
      <c r="K401" s="106" t="s">
        <v>1685</v>
      </c>
      <c r="L401">
        <v>532</v>
      </c>
      <c r="M401">
        <v>529</v>
      </c>
      <c r="N401">
        <v>1900</v>
      </c>
      <c r="O401" s="106" t="s">
        <v>1679</v>
      </c>
      <c r="P401">
        <v>0.624936159964808</v>
      </c>
      <c r="Q401">
        <v>0.94371743698936905</v>
      </c>
      <c r="R401">
        <v>0.42290751510837599</v>
      </c>
      <c r="S401">
        <v>2.6977954688508901E-2</v>
      </c>
      <c r="T401">
        <v>-1.54914835694415</v>
      </c>
      <c r="U401">
        <v>1.54914835694415</v>
      </c>
      <c r="V401">
        <v>1.80131091605953</v>
      </c>
      <c r="W401">
        <v>-8.1999999999999993</v>
      </c>
      <c r="X401">
        <v>0.28999999999999998</v>
      </c>
      <c r="Y401">
        <v>185009</v>
      </c>
      <c r="Z401">
        <v>8410</v>
      </c>
      <c r="AA401">
        <v>0.45</v>
      </c>
      <c r="AB401">
        <v>22</v>
      </c>
      <c r="AC401">
        <v>13</v>
      </c>
      <c r="AD401">
        <v>9</v>
      </c>
      <c r="AE401">
        <v>59.09</v>
      </c>
      <c r="AF401">
        <v>14</v>
      </c>
      <c r="AG401">
        <v>7</v>
      </c>
      <c r="AH401">
        <v>5</v>
      </c>
      <c r="AI401">
        <v>10</v>
      </c>
    </row>
    <row r="402" spans="1:35" x14ac:dyDescent="0.2">
      <c r="A402" s="102">
        <v>57</v>
      </c>
      <c r="B402">
        <v>4634</v>
      </c>
      <c r="C402" s="106" t="s">
        <v>65</v>
      </c>
      <c r="D402" s="106" t="s">
        <v>1704</v>
      </c>
      <c r="E402">
        <v>2497</v>
      </c>
      <c r="F402">
        <v>2512</v>
      </c>
      <c r="G402">
        <v>300</v>
      </c>
      <c r="H402" s="106" t="s">
        <v>1679</v>
      </c>
      <c r="I402">
        <v>5471</v>
      </c>
      <c r="J402" s="106" t="s">
        <v>1919</v>
      </c>
      <c r="K402" s="106" t="s">
        <v>1735</v>
      </c>
      <c r="L402">
        <v>4320</v>
      </c>
      <c r="M402">
        <v>4315</v>
      </c>
      <c r="N402">
        <v>200</v>
      </c>
      <c r="O402" s="106" t="s">
        <v>1682</v>
      </c>
      <c r="P402">
        <v>0.91415278227426</v>
      </c>
      <c r="Q402">
        <v>0.948198171848051</v>
      </c>
      <c r="R402">
        <v>0.178737604072813</v>
      </c>
      <c r="S402">
        <v>2.75136685643024E-3</v>
      </c>
      <c r="T402">
        <v>1.7493413525817001</v>
      </c>
      <c r="U402">
        <v>1.7493413525817001</v>
      </c>
      <c r="V402">
        <v>1.1987874546035899</v>
      </c>
      <c r="W402">
        <v>5</v>
      </c>
      <c r="X402">
        <v>12.68</v>
      </c>
      <c r="Y402">
        <v>184957</v>
      </c>
      <c r="Z402">
        <v>23120</v>
      </c>
      <c r="AA402">
        <v>1.41</v>
      </c>
      <c r="AB402">
        <v>8</v>
      </c>
      <c r="AC402">
        <v>7</v>
      </c>
      <c r="AD402">
        <v>1</v>
      </c>
      <c r="AE402">
        <v>87.5</v>
      </c>
      <c r="AF402">
        <v>14</v>
      </c>
      <c r="AG402">
        <v>3</v>
      </c>
      <c r="AH402">
        <v>1</v>
      </c>
      <c r="AI402">
        <v>4</v>
      </c>
    </row>
    <row r="403" spans="1:35" x14ac:dyDescent="0.2">
      <c r="A403" s="102">
        <v>586</v>
      </c>
      <c r="B403">
        <v>4540</v>
      </c>
      <c r="C403" s="106" t="s">
        <v>2184</v>
      </c>
      <c r="D403" s="106" t="s">
        <v>1702</v>
      </c>
      <c r="E403">
        <v>2952</v>
      </c>
      <c r="F403">
        <v>2959</v>
      </c>
      <c r="G403">
        <v>300</v>
      </c>
      <c r="H403" s="106" t="s">
        <v>1679</v>
      </c>
      <c r="I403">
        <v>9603</v>
      </c>
      <c r="J403" s="106" t="s">
        <v>1875</v>
      </c>
      <c r="K403" s="106" t="s">
        <v>1694</v>
      </c>
      <c r="L403">
        <v>2643</v>
      </c>
      <c r="M403">
        <v>2601</v>
      </c>
      <c r="N403">
        <v>300</v>
      </c>
      <c r="O403" s="106" t="s">
        <v>1682</v>
      </c>
      <c r="P403">
        <v>0.86404473908469404</v>
      </c>
      <c r="Q403">
        <v>0.88159763304753203</v>
      </c>
      <c r="R403">
        <v>2.5291876100614299E-2</v>
      </c>
      <c r="S403" s="15">
        <v>3.3257600185345902E-4</v>
      </c>
      <c r="T403">
        <v>1.0571645741809099</v>
      </c>
      <c r="U403">
        <v>1.0571645741809099</v>
      </c>
      <c r="V403">
        <v>0.46542143869277802</v>
      </c>
      <c r="W403">
        <v>4.6399999999999997</v>
      </c>
      <c r="X403">
        <v>12.1</v>
      </c>
      <c r="Y403">
        <v>184601</v>
      </c>
      <c r="Z403">
        <v>11538</v>
      </c>
      <c r="AA403">
        <v>0.56999999999999995</v>
      </c>
      <c r="AB403">
        <v>16</v>
      </c>
      <c r="AC403">
        <v>10</v>
      </c>
      <c r="AD403">
        <v>6</v>
      </c>
      <c r="AE403">
        <v>62.5</v>
      </c>
      <c r="AF403">
        <v>14</v>
      </c>
      <c r="AG403">
        <v>5</v>
      </c>
      <c r="AH403">
        <v>2</v>
      </c>
      <c r="AI403">
        <v>9</v>
      </c>
    </row>
    <row r="404" spans="1:35" x14ac:dyDescent="0.2">
      <c r="A404" s="102">
        <v>468</v>
      </c>
      <c r="B404">
        <v>6902</v>
      </c>
      <c r="C404" s="106" t="s">
        <v>823</v>
      </c>
      <c r="D404" s="106" t="s">
        <v>1697</v>
      </c>
      <c r="E404">
        <v>4462</v>
      </c>
      <c r="F404">
        <v>4481</v>
      </c>
      <c r="G404">
        <v>200</v>
      </c>
      <c r="H404" s="106" t="s">
        <v>1679</v>
      </c>
      <c r="I404">
        <v>9101</v>
      </c>
      <c r="J404" s="106" t="s">
        <v>986</v>
      </c>
      <c r="K404" s="106" t="s">
        <v>1941</v>
      </c>
      <c r="L404">
        <v>1730</v>
      </c>
      <c r="M404">
        <v>1739</v>
      </c>
      <c r="N404">
        <v>500</v>
      </c>
      <c r="O404" s="106" t="s">
        <v>1682</v>
      </c>
      <c r="P404">
        <v>0.94545286216015401</v>
      </c>
      <c r="Q404">
        <v>0.89418002322210399</v>
      </c>
      <c r="R404">
        <v>4.1405575274734499E-2</v>
      </c>
      <c r="S404">
        <v>1.2251527419327201E-3</v>
      </c>
      <c r="T404">
        <v>0.69872697486267998</v>
      </c>
      <c r="U404">
        <v>0.69872697486267998</v>
      </c>
      <c r="V404">
        <v>0.46949994931808903</v>
      </c>
      <c r="W404">
        <v>1.1299999999999999</v>
      </c>
      <c r="X404">
        <v>2.98</v>
      </c>
      <c r="Y404">
        <v>184474</v>
      </c>
      <c r="Z404">
        <v>18447</v>
      </c>
      <c r="AA404">
        <v>1.03</v>
      </c>
      <c r="AB404">
        <v>10</v>
      </c>
      <c r="AC404">
        <v>7</v>
      </c>
      <c r="AD404">
        <v>3</v>
      </c>
      <c r="AE404">
        <v>70</v>
      </c>
      <c r="AF404">
        <v>15</v>
      </c>
      <c r="AG404">
        <v>4</v>
      </c>
      <c r="AH404">
        <v>0</v>
      </c>
      <c r="AI404">
        <v>6</v>
      </c>
    </row>
    <row r="405" spans="1:35" x14ac:dyDescent="0.2">
      <c r="A405" s="102">
        <v>841</v>
      </c>
      <c r="B405">
        <v>1951</v>
      </c>
      <c r="C405" s="106" t="s">
        <v>2183</v>
      </c>
      <c r="D405" s="106" t="s">
        <v>1689</v>
      </c>
      <c r="E405">
        <v>2669</v>
      </c>
      <c r="F405">
        <v>2670</v>
      </c>
      <c r="G405">
        <v>300</v>
      </c>
      <c r="H405" s="106" t="s">
        <v>1679</v>
      </c>
      <c r="I405">
        <v>7259</v>
      </c>
      <c r="J405" s="106" t="s">
        <v>27</v>
      </c>
      <c r="K405" s="106" t="s">
        <v>1697</v>
      </c>
      <c r="L405">
        <v>3675</v>
      </c>
      <c r="M405">
        <v>3705</v>
      </c>
      <c r="N405">
        <v>200</v>
      </c>
      <c r="O405" s="106" t="s">
        <v>1682</v>
      </c>
      <c r="P405">
        <v>0.752674046704219</v>
      </c>
      <c r="Q405">
        <v>0.85138709536400003</v>
      </c>
      <c r="R405">
        <v>9.6226597103650197E-2</v>
      </c>
      <c r="S405">
        <v>1.20740155033724E-2</v>
      </c>
      <c r="T405">
        <v>0.72595133922834099</v>
      </c>
      <c r="U405">
        <v>0.72595133922834099</v>
      </c>
      <c r="V405">
        <v>0.81513033692343395</v>
      </c>
      <c r="W405">
        <v>3.3</v>
      </c>
      <c r="X405">
        <v>8.1</v>
      </c>
      <c r="Y405">
        <v>183937</v>
      </c>
      <c r="Z405">
        <v>11496</v>
      </c>
      <c r="AA405">
        <v>0.5</v>
      </c>
      <c r="AB405">
        <v>16</v>
      </c>
      <c r="AC405">
        <v>9</v>
      </c>
      <c r="AD405">
        <v>7</v>
      </c>
      <c r="AE405">
        <v>56.25</v>
      </c>
      <c r="AF405">
        <v>12</v>
      </c>
      <c r="AG405">
        <v>8</v>
      </c>
      <c r="AH405">
        <v>4</v>
      </c>
      <c r="AI405">
        <v>4</v>
      </c>
    </row>
    <row r="406" spans="1:35" x14ac:dyDescent="0.2">
      <c r="A406" s="102">
        <v>610</v>
      </c>
      <c r="B406">
        <v>2337</v>
      </c>
      <c r="C406" s="106" t="s">
        <v>2170</v>
      </c>
      <c r="D406" s="106" t="s">
        <v>1701</v>
      </c>
      <c r="E406">
        <v>406</v>
      </c>
      <c r="F406">
        <v>408</v>
      </c>
      <c r="G406">
        <v>1400</v>
      </c>
      <c r="H406" s="106" t="s">
        <v>1682</v>
      </c>
      <c r="I406">
        <v>6857</v>
      </c>
      <c r="J406" s="106" t="s">
        <v>1892</v>
      </c>
      <c r="K406" s="106" t="s">
        <v>1684</v>
      </c>
      <c r="L406">
        <v>5780</v>
      </c>
      <c r="M406">
        <v>5890</v>
      </c>
      <c r="N406">
        <v>100</v>
      </c>
      <c r="O406" s="106" t="s">
        <v>1679</v>
      </c>
      <c r="P406">
        <v>0.51365431336066103</v>
      </c>
      <c r="Q406">
        <v>0.87893367608773798</v>
      </c>
      <c r="R406" s="15">
        <v>0.13754784212360899</v>
      </c>
      <c r="S406" s="15">
        <v>4.4371753367754299E-2</v>
      </c>
      <c r="T406">
        <v>-1.70234101617206</v>
      </c>
      <c r="U406">
        <v>1.70234101617206</v>
      </c>
      <c r="V406">
        <v>1.41947351174935</v>
      </c>
      <c r="W406">
        <v>-11.22</v>
      </c>
      <c r="X406">
        <v>3.02</v>
      </c>
      <c r="Y406">
        <v>183473</v>
      </c>
      <c r="Z406">
        <v>8737</v>
      </c>
      <c r="AA406">
        <v>0.57999999999999996</v>
      </c>
      <c r="AB406">
        <v>21</v>
      </c>
      <c r="AC406">
        <v>12</v>
      </c>
      <c r="AD406">
        <v>9</v>
      </c>
      <c r="AE406">
        <v>57.14</v>
      </c>
      <c r="AF406">
        <v>8</v>
      </c>
      <c r="AG406">
        <v>12</v>
      </c>
      <c r="AH406">
        <v>8</v>
      </c>
      <c r="AI406">
        <v>1</v>
      </c>
    </row>
    <row r="407" spans="1:35" x14ac:dyDescent="0.2">
      <c r="A407" s="102">
        <v>147</v>
      </c>
      <c r="B407">
        <v>3038</v>
      </c>
      <c r="C407" s="106" t="s">
        <v>1164</v>
      </c>
      <c r="D407" s="106" t="s">
        <v>1686</v>
      </c>
      <c r="E407">
        <v>4600</v>
      </c>
      <c r="F407">
        <v>4575</v>
      </c>
      <c r="G407">
        <v>200</v>
      </c>
      <c r="H407" s="106" t="s">
        <v>1679</v>
      </c>
      <c r="I407">
        <v>6758</v>
      </c>
      <c r="J407" s="106" t="s">
        <v>1696</v>
      </c>
      <c r="K407" s="106" t="s">
        <v>1684</v>
      </c>
      <c r="L407">
        <v>7620</v>
      </c>
      <c r="M407">
        <v>7622</v>
      </c>
      <c r="N407">
        <v>100</v>
      </c>
      <c r="O407" s="106" t="s">
        <v>1682</v>
      </c>
      <c r="P407">
        <v>0.86712191610284395</v>
      </c>
      <c r="Q407">
        <v>0.92989007101536802</v>
      </c>
      <c r="R407" s="106">
        <v>9.93266838282372E-2</v>
      </c>
      <c r="S407">
        <v>4.8661584869617899E-2</v>
      </c>
      <c r="T407">
        <v>2.70186120305309</v>
      </c>
      <c r="U407">
        <v>2.70186120305309</v>
      </c>
      <c r="V407">
        <v>2.8705734786412598</v>
      </c>
      <c r="W407">
        <v>15.66</v>
      </c>
      <c r="X407">
        <v>20.05</v>
      </c>
      <c r="Y407">
        <v>183453</v>
      </c>
      <c r="Z407">
        <v>7644</v>
      </c>
      <c r="AA407">
        <v>0.78</v>
      </c>
      <c r="AB407">
        <v>24</v>
      </c>
      <c r="AC407">
        <v>15</v>
      </c>
      <c r="AD407">
        <v>9</v>
      </c>
      <c r="AE407">
        <v>62.5</v>
      </c>
      <c r="AF407">
        <v>9</v>
      </c>
      <c r="AG407">
        <v>11</v>
      </c>
      <c r="AH407">
        <v>7</v>
      </c>
      <c r="AI407">
        <v>6</v>
      </c>
    </row>
    <row r="408" spans="1:35" x14ac:dyDescent="0.2">
      <c r="A408" s="102">
        <v>595</v>
      </c>
      <c r="B408">
        <v>6103</v>
      </c>
      <c r="C408" s="106" t="s">
        <v>1946</v>
      </c>
      <c r="D408" s="106" t="s">
        <v>1692</v>
      </c>
      <c r="E408">
        <v>5030</v>
      </c>
      <c r="F408">
        <v>5030</v>
      </c>
      <c r="G408">
        <v>200</v>
      </c>
      <c r="H408" s="106" t="s">
        <v>1682</v>
      </c>
      <c r="I408">
        <v>7240</v>
      </c>
      <c r="J408" s="106" t="s">
        <v>842</v>
      </c>
      <c r="K408" s="106" t="s">
        <v>1697</v>
      </c>
      <c r="L408">
        <v>1527</v>
      </c>
      <c r="M408">
        <v>1550</v>
      </c>
      <c r="N408">
        <v>600</v>
      </c>
      <c r="O408" s="106" t="s">
        <v>1679</v>
      </c>
      <c r="P408">
        <v>0.93120685655116098</v>
      </c>
      <c r="Q408">
        <v>0.88065424072425202</v>
      </c>
      <c r="R408">
        <v>0.22033128091965701</v>
      </c>
      <c r="S408">
        <v>7.3854463978648505E-2</v>
      </c>
      <c r="T408">
        <v>-2.0421809119022698</v>
      </c>
      <c r="U408">
        <v>2.0421809119022698</v>
      </c>
      <c r="V408">
        <v>1.84116651974089</v>
      </c>
      <c r="W408">
        <v>-8.75</v>
      </c>
      <c r="X408">
        <v>7.55</v>
      </c>
      <c r="Y408">
        <v>182963</v>
      </c>
      <c r="Z408">
        <v>18296</v>
      </c>
      <c r="AA408">
        <v>1.1000000000000001</v>
      </c>
      <c r="AB408">
        <v>10</v>
      </c>
      <c r="AC408">
        <v>6</v>
      </c>
      <c r="AD408">
        <v>4</v>
      </c>
      <c r="AE408">
        <v>60</v>
      </c>
      <c r="AF408">
        <v>14</v>
      </c>
      <c r="AG408">
        <v>5</v>
      </c>
      <c r="AH408">
        <v>0</v>
      </c>
      <c r="AI408">
        <v>5</v>
      </c>
    </row>
    <row r="409" spans="1:35" x14ac:dyDescent="0.2">
      <c r="A409" s="102">
        <v>626</v>
      </c>
      <c r="B409">
        <v>4005</v>
      </c>
      <c r="C409" s="106" t="s">
        <v>1942</v>
      </c>
      <c r="D409" s="106" t="s">
        <v>1704</v>
      </c>
      <c r="E409">
        <v>455</v>
      </c>
      <c r="F409">
        <v>454</v>
      </c>
      <c r="G409">
        <v>2300</v>
      </c>
      <c r="H409" s="106" t="s">
        <v>1679</v>
      </c>
      <c r="I409">
        <v>7189</v>
      </c>
      <c r="J409" s="106" t="s">
        <v>44</v>
      </c>
      <c r="K409" s="106" t="s">
        <v>1737</v>
      </c>
      <c r="L409">
        <v>691</v>
      </c>
      <c r="M409">
        <v>698</v>
      </c>
      <c r="N409">
        <v>1500</v>
      </c>
      <c r="O409" s="106" t="s">
        <v>1682</v>
      </c>
      <c r="P409">
        <v>0.93258659355037998</v>
      </c>
      <c r="Q409">
        <v>0.87787319151538501</v>
      </c>
      <c r="R409" s="106">
        <v>0.146328332846965</v>
      </c>
      <c r="S409" s="106">
        <v>5.9649527667647799E-2</v>
      </c>
      <c r="T409">
        <v>2.0163934017096499</v>
      </c>
      <c r="U409">
        <v>2.0163934017096499</v>
      </c>
      <c r="V409">
        <v>2.5460919158822302</v>
      </c>
      <c r="W409">
        <v>7.3</v>
      </c>
      <c r="X409">
        <v>0.27</v>
      </c>
      <c r="Y409">
        <v>181874</v>
      </c>
      <c r="Z409">
        <v>10104</v>
      </c>
      <c r="AA409">
        <v>0.5</v>
      </c>
      <c r="AB409">
        <v>18</v>
      </c>
      <c r="AC409">
        <v>10</v>
      </c>
      <c r="AD409">
        <v>8</v>
      </c>
      <c r="AE409">
        <v>55.56</v>
      </c>
      <c r="AF409">
        <v>13</v>
      </c>
      <c r="AG409">
        <v>9</v>
      </c>
      <c r="AH409">
        <v>3</v>
      </c>
      <c r="AI409">
        <v>6</v>
      </c>
    </row>
    <row r="410" spans="1:35" x14ac:dyDescent="0.2">
      <c r="A410" s="102">
        <v>911</v>
      </c>
      <c r="B410">
        <v>2175</v>
      </c>
      <c r="C410" s="106" t="s">
        <v>1926</v>
      </c>
      <c r="D410" s="106" t="s">
        <v>1694</v>
      </c>
      <c r="E410">
        <v>2420</v>
      </c>
      <c r="F410">
        <v>2456</v>
      </c>
      <c r="G410">
        <v>400</v>
      </c>
      <c r="H410" s="106" t="s">
        <v>1682</v>
      </c>
      <c r="I410">
        <v>4681</v>
      </c>
      <c r="J410" s="106" t="s">
        <v>1141</v>
      </c>
      <c r="K410" s="106" t="s">
        <v>1694</v>
      </c>
      <c r="L410">
        <v>1676</v>
      </c>
      <c r="M410">
        <v>1678</v>
      </c>
      <c r="N410">
        <v>600</v>
      </c>
      <c r="O410" s="106" t="s">
        <v>1679</v>
      </c>
      <c r="P410">
        <v>0.74756900217516897</v>
      </c>
      <c r="Q410">
        <v>0.84315749234547599</v>
      </c>
      <c r="R410" s="106">
        <v>0.436489848510069</v>
      </c>
      <c r="S410">
        <v>2.06309257829339E-2</v>
      </c>
      <c r="T410">
        <v>-1.36718021730316</v>
      </c>
      <c r="U410">
        <v>1.36718021730316</v>
      </c>
      <c r="V410">
        <v>1.6539165191621299</v>
      </c>
      <c r="W410">
        <v>-8.35</v>
      </c>
      <c r="X410">
        <v>2.48</v>
      </c>
      <c r="Y410">
        <v>181217</v>
      </c>
      <c r="Z410">
        <v>12081</v>
      </c>
      <c r="AA410">
        <v>0.56000000000000005</v>
      </c>
      <c r="AB410">
        <v>15</v>
      </c>
      <c r="AC410">
        <v>8</v>
      </c>
      <c r="AD410">
        <v>7</v>
      </c>
      <c r="AE410">
        <v>53.33</v>
      </c>
      <c r="AF410">
        <v>10</v>
      </c>
      <c r="AG410">
        <v>6</v>
      </c>
      <c r="AH410">
        <v>4</v>
      </c>
      <c r="AI410">
        <v>5</v>
      </c>
    </row>
    <row r="411" spans="1:35" x14ac:dyDescent="0.2">
      <c r="A411" s="102">
        <v>32</v>
      </c>
      <c r="B411">
        <v>5233</v>
      </c>
      <c r="C411" s="106" t="s">
        <v>1900</v>
      </c>
      <c r="D411" s="106" t="s">
        <v>1678</v>
      </c>
      <c r="E411">
        <v>2950</v>
      </c>
      <c r="F411">
        <v>2990</v>
      </c>
      <c r="G411">
        <v>300</v>
      </c>
      <c r="H411" s="106" t="s">
        <v>1679</v>
      </c>
      <c r="I411">
        <v>7189</v>
      </c>
      <c r="J411" s="106" t="s">
        <v>44</v>
      </c>
      <c r="K411" s="106" t="s">
        <v>1737</v>
      </c>
      <c r="L411">
        <v>691</v>
      </c>
      <c r="M411">
        <v>698</v>
      </c>
      <c r="N411">
        <v>1300</v>
      </c>
      <c r="O411" s="106" t="s">
        <v>1682</v>
      </c>
      <c r="P411">
        <v>0.86673489310352902</v>
      </c>
      <c r="Q411">
        <v>0.95464031315326603</v>
      </c>
      <c r="R411">
        <v>0.206373202569375</v>
      </c>
      <c r="S411" s="106">
        <v>6.5230494612382997E-3</v>
      </c>
      <c r="T411">
        <v>2.5394032794187198</v>
      </c>
      <c r="U411">
        <v>2.5394032794187198</v>
      </c>
      <c r="V411">
        <v>2.5345864251443699</v>
      </c>
      <c r="W411">
        <v>9.14</v>
      </c>
      <c r="X411">
        <v>1.1599999999999999</v>
      </c>
      <c r="Y411">
        <v>180704</v>
      </c>
      <c r="Z411">
        <v>9035</v>
      </c>
      <c r="AA411">
        <v>0.54</v>
      </c>
      <c r="AB411">
        <v>20</v>
      </c>
      <c r="AC411">
        <v>11</v>
      </c>
      <c r="AD411">
        <v>9</v>
      </c>
      <c r="AE411">
        <v>55</v>
      </c>
      <c r="AF411">
        <v>12</v>
      </c>
      <c r="AG411">
        <v>10</v>
      </c>
      <c r="AH411">
        <v>4</v>
      </c>
      <c r="AI411">
        <v>6</v>
      </c>
    </row>
    <row r="412" spans="1:35" x14ac:dyDescent="0.2">
      <c r="A412" s="102">
        <v>36</v>
      </c>
      <c r="B412">
        <v>5406</v>
      </c>
      <c r="C412" s="106" t="s">
        <v>2047</v>
      </c>
      <c r="D412" s="106" t="s">
        <v>1735</v>
      </c>
      <c r="E412">
        <v>489</v>
      </c>
      <c r="F412">
        <v>481</v>
      </c>
      <c r="G412">
        <v>2000</v>
      </c>
      <c r="H412" s="106" t="s">
        <v>1682</v>
      </c>
      <c r="I412">
        <v>9956</v>
      </c>
      <c r="J412" s="106" t="s">
        <v>1632</v>
      </c>
      <c r="K412" s="106" t="s">
        <v>1705</v>
      </c>
      <c r="L412">
        <v>1872</v>
      </c>
      <c r="M412">
        <v>1877</v>
      </c>
      <c r="N412">
        <v>500</v>
      </c>
      <c r="O412" s="106" t="s">
        <v>1679</v>
      </c>
      <c r="P412">
        <v>0.81526557769979202</v>
      </c>
      <c r="Q412">
        <v>0.95377342488567096</v>
      </c>
      <c r="R412">
        <v>0.36314754582463898</v>
      </c>
      <c r="S412">
        <v>3.9054899793324001E-2</v>
      </c>
      <c r="T412">
        <v>-1.56018771993811</v>
      </c>
      <c r="U412">
        <v>1.56018771993811</v>
      </c>
      <c r="V412">
        <v>1.1919844911156301</v>
      </c>
      <c r="W412">
        <v>-10.31</v>
      </c>
      <c r="X412">
        <v>2.5</v>
      </c>
      <c r="Y412">
        <v>180332</v>
      </c>
      <c r="Z412">
        <v>9491</v>
      </c>
      <c r="AA412">
        <v>0.45</v>
      </c>
      <c r="AB412">
        <v>19</v>
      </c>
      <c r="AC412">
        <v>11</v>
      </c>
      <c r="AD412">
        <v>8</v>
      </c>
      <c r="AE412">
        <v>57.89</v>
      </c>
      <c r="AF412">
        <v>8</v>
      </c>
      <c r="AG412">
        <v>11</v>
      </c>
      <c r="AH412">
        <v>6</v>
      </c>
      <c r="AI412">
        <v>2</v>
      </c>
    </row>
    <row r="413" spans="1:35" x14ac:dyDescent="0.2">
      <c r="A413" s="102">
        <v>1042</v>
      </c>
      <c r="B413">
        <v>5706</v>
      </c>
      <c r="C413" s="106" t="s">
        <v>2049</v>
      </c>
      <c r="D413" s="106" t="s">
        <v>1695</v>
      </c>
      <c r="E413">
        <v>2830</v>
      </c>
      <c r="F413">
        <v>2857</v>
      </c>
      <c r="G413">
        <v>300</v>
      </c>
      <c r="H413" s="106" t="s">
        <v>1679</v>
      </c>
      <c r="I413">
        <v>5713</v>
      </c>
      <c r="J413" s="106" t="s">
        <v>1978</v>
      </c>
      <c r="K413" s="106" t="s">
        <v>1695</v>
      </c>
      <c r="L413">
        <v>3190</v>
      </c>
      <c r="M413">
        <v>3172</v>
      </c>
      <c r="N413">
        <v>300</v>
      </c>
      <c r="O413" s="106" t="s">
        <v>1682</v>
      </c>
      <c r="P413">
        <v>0.85114929286751195</v>
      </c>
      <c r="Q413">
        <v>0.82444146417780895</v>
      </c>
      <c r="R413">
        <v>7.1644925902897402E-4</v>
      </c>
      <c r="S413">
        <v>4.8581745481196897E-2</v>
      </c>
      <c r="T413">
        <v>2.81218606558804</v>
      </c>
      <c r="U413">
        <v>2.81218606558804</v>
      </c>
      <c r="V413">
        <v>2.3760769053335098</v>
      </c>
      <c r="W413">
        <v>7.81</v>
      </c>
      <c r="X413">
        <v>9.93</v>
      </c>
      <c r="Y413">
        <v>179935</v>
      </c>
      <c r="Z413">
        <v>17994</v>
      </c>
      <c r="AA413">
        <v>0.88</v>
      </c>
      <c r="AB413">
        <v>10</v>
      </c>
      <c r="AC413">
        <v>6</v>
      </c>
      <c r="AD413">
        <v>4</v>
      </c>
      <c r="AE413">
        <v>60</v>
      </c>
      <c r="AF413">
        <v>8</v>
      </c>
      <c r="AG413">
        <v>5</v>
      </c>
      <c r="AH413">
        <v>3</v>
      </c>
      <c r="AI413">
        <v>2</v>
      </c>
    </row>
    <row r="414" spans="1:35" x14ac:dyDescent="0.2">
      <c r="A414" s="102">
        <v>896</v>
      </c>
      <c r="B414">
        <v>3076</v>
      </c>
      <c r="C414" s="106" t="s">
        <v>2024</v>
      </c>
      <c r="D414" s="106" t="s">
        <v>1686</v>
      </c>
      <c r="E414">
        <v>1854</v>
      </c>
      <c r="F414">
        <v>1828</v>
      </c>
      <c r="G414">
        <v>600</v>
      </c>
      <c r="H414" s="106" t="s">
        <v>1682</v>
      </c>
      <c r="I414">
        <v>9142</v>
      </c>
      <c r="J414" s="106" t="s">
        <v>989</v>
      </c>
      <c r="K414" s="106" t="s">
        <v>1815</v>
      </c>
      <c r="L414">
        <v>3645</v>
      </c>
      <c r="M414">
        <v>3635</v>
      </c>
      <c r="N414">
        <v>300</v>
      </c>
      <c r="O414" s="106" t="s">
        <v>1679</v>
      </c>
      <c r="P414">
        <v>0.76300353799865495</v>
      </c>
      <c r="Q414">
        <v>0.84546014440033701</v>
      </c>
      <c r="R414">
        <v>9.2021244238605499E-2</v>
      </c>
      <c r="S414">
        <v>2.9035703372781E-2</v>
      </c>
      <c r="T414">
        <v>-2.9506219040758599</v>
      </c>
      <c r="U414">
        <v>2.9506219040758599</v>
      </c>
      <c r="V414">
        <v>2.0957140164353398</v>
      </c>
      <c r="W414">
        <v>-6.22</v>
      </c>
      <c r="X414">
        <v>0.57999999999999996</v>
      </c>
      <c r="Y414">
        <v>179800</v>
      </c>
      <c r="Z414">
        <v>14983</v>
      </c>
      <c r="AA414">
        <v>0.81</v>
      </c>
      <c r="AB414">
        <v>12</v>
      </c>
      <c r="AC414">
        <v>7</v>
      </c>
      <c r="AD414">
        <v>5</v>
      </c>
      <c r="AE414">
        <v>58.33</v>
      </c>
      <c r="AF414">
        <v>12</v>
      </c>
      <c r="AG414">
        <v>6</v>
      </c>
      <c r="AH414">
        <v>3</v>
      </c>
      <c r="AI414">
        <v>3</v>
      </c>
    </row>
    <row r="415" spans="1:35" x14ac:dyDescent="0.2">
      <c r="A415" s="102">
        <v>602</v>
      </c>
      <c r="B415">
        <v>4569</v>
      </c>
      <c r="C415" s="106" t="s">
        <v>1967</v>
      </c>
      <c r="D415" s="106" t="s">
        <v>1702</v>
      </c>
      <c r="E415">
        <v>2520</v>
      </c>
      <c r="F415">
        <v>2317</v>
      </c>
      <c r="G415">
        <v>400</v>
      </c>
      <c r="H415" s="106" t="s">
        <v>1679</v>
      </c>
      <c r="I415">
        <v>9505</v>
      </c>
      <c r="J415" s="106" t="s">
        <v>2071</v>
      </c>
      <c r="K415" s="106" t="s">
        <v>1739</v>
      </c>
      <c r="L415">
        <v>861</v>
      </c>
      <c r="M415">
        <v>855</v>
      </c>
      <c r="N415">
        <v>1100</v>
      </c>
      <c r="O415" s="106" t="s">
        <v>1682</v>
      </c>
      <c r="P415">
        <v>0.85273406920218398</v>
      </c>
      <c r="Q415">
        <v>0.87969637813394697</v>
      </c>
      <c r="R415" s="106">
        <v>2.4840923698023602E-2</v>
      </c>
      <c r="S415">
        <v>1.4565806510681799E-3</v>
      </c>
      <c r="T415">
        <v>3.6317386460301999</v>
      </c>
      <c r="U415">
        <v>3.6317386460301999</v>
      </c>
      <c r="V415">
        <v>1.37589675383776</v>
      </c>
      <c r="W415">
        <v>11.29</v>
      </c>
      <c r="X415">
        <v>1.48</v>
      </c>
      <c r="Y415">
        <v>178833</v>
      </c>
      <c r="Z415">
        <v>13756</v>
      </c>
      <c r="AA415">
        <v>0.67</v>
      </c>
      <c r="AB415">
        <v>13</v>
      </c>
      <c r="AC415">
        <v>8</v>
      </c>
      <c r="AD415">
        <v>5</v>
      </c>
      <c r="AE415">
        <v>61.54</v>
      </c>
      <c r="AF415">
        <v>13</v>
      </c>
      <c r="AG415">
        <v>6</v>
      </c>
      <c r="AH415">
        <v>2</v>
      </c>
      <c r="AI415">
        <v>5</v>
      </c>
    </row>
    <row r="416" spans="1:35" x14ac:dyDescent="0.2">
      <c r="A416" s="102">
        <v>986</v>
      </c>
      <c r="B416">
        <v>2267</v>
      </c>
      <c r="C416" s="106" t="s">
        <v>1944</v>
      </c>
      <c r="D416" s="106" t="s">
        <v>1707</v>
      </c>
      <c r="E416">
        <v>5450</v>
      </c>
      <c r="F416">
        <v>5370</v>
      </c>
      <c r="G416">
        <v>200</v>
      </c>
      <c r="H416" s="106" t="s">
        <v>1682</v>
      </c>
      <c r="I416">
        <v>4005</v>
      </c>
      <c r="J416" s="106" t="s">
        <v>1942</v>
      </c>
      <c r="K416" s="106" t="s">
        <v>1704</v>
      </c>
      <c r="L416">
        <v>455</v>
      </c>
      <c r="M416">
        <v>454</v>
      </c>
      <c r="N416">
        <v>2400</v>
      </c>
      <c r="O416" s="106" t="s">
        <v>1679</v>
      </c>
      <c r="P416">
        <v>0.834593993512596</v>
      </c>
      <c r="Q416">
        <v>0.83299668572848895</v>
      </c>
      <c r="R416">
        <v>2.1325019282787002E-3</v>
      </c>
      <c r="S416" s="106">
        <v>5.2294076929315203E-2</v>
      </c>
      <c r="T416">
        <v>-1.76365339272466</v>
      </c>
      <c r="U416">
        <v>1.76365339272466</v>
      </c>
      <c r="V416">
        <v>1.6111823563037899</v>
      </c>
      <c r="W416">
        <v>-4.24</v>
      </c>
      <c r="X416">
        <v>1.45</v>
      </c>
      <c r="Y416">
        <v>178593</v>
      </c>
      <c r="Z416">
        <v>9400</v>
      </c>
      <c r="AA416">
        <v>0.59</v>
      </c>
      <c r="AB416">
        <v>19</v>
      </c>
      <c r="AC416">
        <v>11</v>
      </c>
      <c r="AD416">
        <v>8</v>
      </c>
      <c r="AE416">
        <v>57.89</v>
      </c>
      <c r="AF416">
        <v>13</v>
      </c>
      <c r="AG416">
        <v>7</v>
      </c>
      <c r="AH416">
        <v>4</v>
      </c>
      <c r="AI416">
        <v>8</v>
      </c>
    </row>
    <row r="417" spans="1:35" x14ac:dyDescent="0.2">
      <c r="A417" s="102">
        <v>209</v>
      </c>
      <c r="B417">
        <v>8242</v>
      </c>
      <c r="C417" s="106" t="s">
        <v>919</v>
      </c>
      <c r="D417" s="106" t="s">
        <v>1705</v>
      </c>
      <c r="E417">
        <v>1010</v>
      </c>
      <c r="F417">
        <v>987</v>
      </c>
      <c r="G417">
        <v>1100</v>
      </c>
      <c r="H417" s="106" t="s">
        <v>1682</v>
      </c>
      <c r="I417">
        <v>9506</v>
      </c>
      <c r="J417" s="106" t="s">
        <v>1738</v>
      </c>
      <c r="K417" s="106" t="s">
        <v>1739</v>
      </c>
      <c r="L417">
        <v>1032</v>
      </c>
      <c r="M417">
        <v>1042</v>
      </c>
      <c r="N417">
        <v>1000</v>
      </c>
      <c r="O417" s="106" t="s">
        <v>1679</v>
      </c>
      <c r="P417">
        <v>0.65445221499442896</v>
      </c>
      <c r="Q417">
        <v>0.92201459065549096</v>
      </c>
      <c r="R417" s="106">
        <v>0.35380409246482197</v>
      </c>
      <c r="S417">
        <v>7.7546888950344398E-3</v>
      </c>
      <c r="T417">
        <v>-2.4618429551645402</v>
      </c>
      <c r="U417">
        <v>2.4618429551645402</v>
      </c>
      <c r="V417">
        <v>2.0304585405489499</v>
      </c>
      <c r="W417">
        <v>-17.100000000000001</v>
      </c>
      <c r="X417">
        <v>4.1900000000000004</v>
      </c>
      <c r="Y417">
        <v>178062</v>
      </c>
      <c r="Z417">
        <v>9892</v>
      </c>
      <c r="AA417">
        <v>0.46</v>
      </c>
      <c r="AB417">
        <v>18</v>
      </c>
      <c r="AC417">
        <v>9</v>
      </c>
      <c r="AD417">
        <v>9</v>
      </c>
      <c r="AE417">
        <v>50</v>
      </c>
      <c r="AF417">
        <v>14</v>
      </c>
      <c r="AG417">
        <v>6</v>
      </c>
      <c r="AH417">
        <v>2</v>
      </c>
      <c r="AI417">
        <v>10</v>
      </c>
    </row>
    <row r="418" spans="1:35" x14ac:dyDescent="0.2">
      <c r="A418" s="102">
        <v>763</v>
      </c>
      <c r="B418">
        <v>2127</v>
      </c>
      <c r="C418" s="106" t="s">
        <v>1882</v>
      </c>
      <c r="D418" s="106" t="s">
        <v>1694</v>
      </c>
      <c r="E418">
        <v>3945</v>
      </c>
      <c r="F418">
        <v>3930</v>
      </c>
      <c r="G418">
        <v>200</v>
      </c>
      <c r="H418" s="106" t="s">
        <v>1682</v>
      </c>
      <c r="I418">
        <v>3774</v>
      </c>
      <c r="J418" s="106" t="s">
        <v>698</v>
      </c>
      <c r="K418" s="106" t="s">
        <v>1681</v>
      </c>
      <c r="L418">
        <v>3365</v>
      </c>
      <c r="M418">
        <v>3340</v>
      </c>
      <c r="N418">
        <v>200</v>
      </c>
      <c r="O418" s="106" t="s">
        <v>1679</v>
      </c>
      <c r="P418">
        <v>0.530214452628189</v>
      </c>
      <c r="Q418">
        <v>0.86177751481660303</v>
      </c>
      <c r="R418">
        <v>0.15916222931582799</v>
      </c>
      <c r="S418">
        <v>4.0251896674908E-2</v>
      </c>
      <c r="T418">
        <v>-1.4597396194532</v>
      </c>
      <c r="U418">
        <v>1.4597396194532</v>
      </c>
      <c r="V418">
        <v>1.48119769207037</v>
      </c>
      <c r="W418">
        <v>-11.25</v>
      </c>
      <c r="X418">
        <v>15.01</v>
      </c>
      <c r="Y418">
        <v>177583</v>
      </c>
      <c r="Z418">
        <v>7103</v>
      </c>
      <c r="AA418">
        <v>0.48</v>
      </c>
      <c r="AB418">
        <v>25</v>
      </c>
      <c r="AC418">
        <v>14</v>
      </c>
      <c r="AD418">
        <v>11</v>
      </c>
      <c r="AE418">
        <v>56</v>
      </c>
      <c r="AF418">
        <v>8</v>
      </c>
      <c r="AG418">
        <v>14</v>
      </c>
      <c r="AH418">
        <v>9</v>
      </c>
      <c r="AI418">
        <v>2</v>
      </c>
    </row>
    <row r="419" spans="1:35" x14ac:dyDescent="0.2">
      <c r="A419" s="102">
        <v>134</v>
      </c>
      <c r="B419">
        <v>4634</v>
      </c>
      <c r="C419" s="106" t="s">
        <v>65</v>
      </c>
      <c r="D419" s="106" t="s">
        <v>1704</v>
      </c>
      <c r="E419">
        <v>2497</v>
      </c>
      <c r="F419">
        <v>2512</v>
      </c>
      <c r="G419">
        <v>400</v>
      </c>
      <c r="H419" s="106" t="s">
        <v>1682</v>
      </c>
      <c r="I419">
        <v>7267</v>
      </c>
      <c r="J419" s="106" t="s">
        <v>60</v>
      </c>
      <c r="K419" s="106" t="s">
        <v>1697</v>
      </c>
      <c r="L419">
        <v>2961</v>
      </c>
      <c r="M419">
        <v>2960</v>
      </c>
      <c r="N419">
        <v>300</v>
      </c>
      <c r="O419" s="106" t="s">
        <v>1679</v>
      </c>
      <c r="P419">
        <v>0.89786065684369099</v>
      </c>
      <c r="Q419">
        <v>0.931494012230208</v>
      </c>
      <c r="R419" s="15">
        <v>7.9961773386655097E-2</v>
      </c>
      <c r="S419">
        <v>5.0969825786350903E-3</v>
      </c>
      <c r="T419">
        <v>-0.813809863469244</v>
      </c>
      <c r="U419">
        <v>0.813809863469244</v>
      </c>
      <c r="V419">
        <v>1.24996467858227</v>
      </c>
      <c r="W419">
        <v>-1.92</v>
      </c>
      <c r="X419">
        <v>13.15</v>
      </c>
      <c r="Y419">
        <v>177392</v>
      </c>
      <c r="Z419">
        <v>17739</v>
      </c>
      <c r="AA419">
        <v>0.86</v>
      </c>
      <c r="AB419">
        <v>10</v>
      </c>
      <c r="AC419">
        <v>6</v>
      </c>
      <c r="AD419">
        <v>4</v>
      </c>
      <c r="AE419">
        <v>60</v>
      </c>
      <c r="AF419">
        <v>14</v>
      </c>
      <c r="AG419">
        <v>3</v>
      </c>
      <c r="AH419">
        <v>0</v>
      </c>
      <c r="AI419">
        <v>7</v>
      </c>
    </row>
    <row r="420" spans="1:35" x14ac:dyDescent="0.2">
      <c r="A420" s="102">
        <v>681</v>
      </c>
      <c r="B420">
        <v>1942</v>
      </c>
      <c r="C420" s="106" t="s">
        <v>2189</v>
      </c>
      <c r="D420" s="106" t="s">
        <v>1689</v>
      </c>
      <c r="E420">
        <v>1022</v>
      </c>
      <c r="F420">
        <v>1030</v>
      </c>
      <c r="G420">
        <v>1100</v>
      </c>
      <c r="H420" s="106" t="s">
        <v>1679</v>
      </c>
      <c r="I420">
        <v>3076</v>
      </c>
      <c r="J420" s="106" t="s">
        <v>2024</v>
      </c>
      <c r="K420" s="106" t="s">
        <v>1686</v>
      </c>
      <c r="L420">
        <v>1854</v>
      </c>
      <c r="M420">
        <v>1828</v>
      </c>
      <c r="N420">
        <v>600</v>
      </c>
      <c r="O420" s="106" t="s">
        <v>1682</v>
      </c>
      <c r="P420">
        <v>0.592545899409611</v>
      </c>
      <c r="Q420">
        <v>0.87131965821169499</v>
      </c>
      <c r="R420">
        <v>0.35054578737789299</v>
      </c>
      <c r="S420" s="106">
        <v>4.3391302717642397E-2</v>
      </c>
      <c r="T420">
        <v>2.2696215680056899</v>
      </c>
      <c r="U420">
        <v>2.2696215680056899</v>
      </c>
      <c r="V420">
        <v>1.04486123869837</v>
      </c>
      <c r="W420">
        <v>4.96</v>
      </c>
      <c r="X420">
        <v>3.3</v>
      </c>
      <c r="Y420">
        <v>177069</v>
      </c>
      <c r="Z420">
        <v>11067</v>
      </c>
      <c r="AA420">
        <v>0.6</v>
      </c>
      <c r="AB420">
        <v>16</v>
      </c>
      <c r="AC420">
        <v>10</v>
      </c>
      <c r="AD420">
        <v>6</v>
      </c>
      <c r="AE420">
        <v>62.5</v>
      </c>
      <c r="AF420">
        <v>13</v>
      </c>
      <c r="AG420">
        <v>6</v>
      </c>
      <c r="AH420">
        <v>3</v>
      </c>
      <c r="AI420">
        <v>7</v>
      </c>
    </row>
    <row r="421" spans="1:35" x14ac:dyDescent="0.2">
      <c r="A421" s="102">
        <v>445</v>
      </c>
      <c r="B421">
        <v>4005</v>
      </c>
      <c r="C421" s="106" t="s">
        <v>1942</v>
      </c>
      <c r="D421" s="106" t="s">
        <v>1704</v>
      </c>
      <c r="E421">
        <v>455</v>
      </c>
      <c r="F421">
        <v>454</v>
      </c>
      <c r="G421">
        <v>2400</v>
      </c>
      <c r="H421" s="106" t="s">
        <v>1679</v>
      </c>
      <c r="I421">
        <v>7211</v>
      </c>
      <c r="J421" s="106" t="s">
        <v>28</v>
      </c>
      <c r="K421" s="106" t="s">
        <v>1697</v>
      </c>
      <c r="L421">
        <v>415</v>
      </c>
      <c r="M421">
        <v>413</v>
      </c>
      <c r="N421">
        <v>2600</v>
      </c>
      <c r="O421" s="106" t="s">
        <v>1682</v>
      </c>
      <c r="P421">
        <v>0.90864336203637597</v>
      </c>
      <c r="Q421">
        <v>0.89625708723754205</v>
      </c>
      <c r="R421" s="15">
        <v>0.42560966401231998</v>
      </c>
      <c r="S421">
        <v>3.5520571618288602E-3</v>
      </c>
      <c r="T421">
        <v>0.95324273669787596</v>
      </c>
      <c r="U421">
        <v>0.95324273669787596</v>
      </c>
      <c r="V421">
        <v>0.87912727883445896</v>
      </c>
      <c r="W421">
        <v>3.7</v>
      </c>
      <c r="X421">
        <v>1.45</v>
      </c>
      <c r="Y421">
        <v>176600</v>
      </c>
      <c r="Z421">
        <v>9295</v>
      </c>
      <c r="AA421">
        <v>0.46</v>
      </c>
      <c r="AB421">
        <v>19</v>
      </c>
      <c r="AC421">
        <v>9</v>
      </c>
      <c r="AD421">
        <v>10</v>
      </c>
      <c r="AE421">
        <v>47.37</v>
      </c>
      <c r="AF421">
        <v>13</v>
      </c>
      <c r="AG421">
        <v>6</v>
      </c>
      <c r="AH421">
        <v>3</v>
      </c>
      <c r="AI421">
        <v>10</v>
      </c>
    </row>
    <row r="422" spans="1:35" x14ac:dyDescent="0.2">
      <c r="A422" s="102">
        <v>1073</v>
      </c>
      <c r="B422">
        <v>1861</v>
      </c>
      <c r="C422" s="106" t="s">
        <v>2210</v>
      </c>
      <c r="D422" s="106" t="s">
        <v>1689</v>
      </c>
      <c r="E422">
        <v>3225</v>
      </c>
      <c r="F422">
        <v>3225</v>
      </c>
      <c r="G422">
        <v>300</v>
      </c>
      <c r="H422" s="106" t="s">
        <v>1679</v>
      </c>
      <c r="I422">
        <v>9069</v>
      </c>
      <c r="J422" s="106" t="s">
        <v>1805</v>
      </c>
      <c r="K422" s="106" t="s">
        <v>1815</v>
      </c>
      <c r="L422">
        <v>886</v>
      </c>
      <c r="M422">
        <v>887</v>
      </c>
      <c r="N422">
        <v>1100</v>
      </c>
      <c r="O422" s="106" t="s">
        <v>1682</v>
      </c>
      <c r="P422">
        <v>0.63296405275513601</v>
      </c>
      <c r="Q422">
        <v>0.81884441778990102</v>
      </c>
      <c r="R422">
        <v>8.3859454640939801E-2</v>
      </c>
      <c r="S422" s="106">
        <v>6.0926622497001004E-3</v>
      </c>
      <c r="T422">
        <v>0.110100732354316</v>
      </c>
      <c r="U422">
        <v>0.110100732354316</v>
      </c>
      <c r="V422">
        <v>0.15277084267166399</v>
      </c>
      <c r="W422">
        <v>0.28999999999999998</v>
      </c>
      <c r="X422">
        <v>0.85</v>
      </c>
      <c r="Y422">
        <v>175579</v>
      </c>
      <c r="Z422">
        <v>10974</v>
      </c>
      <c r="AA422">
        <v>0.51</v>
      </c>
      <c r="AB422">
        <v>16</v>
      </c>
      <c r="AC422">
        <v>10</v>
      </c>
      <c r="AD422">
        <v>6</v>
      </c>
      <c r="AE422">
        <v>62.5</v>
      </c>
      <c r="AF422">
        <v>11</v>
      </c>
      <c r="AG422">
        <v>6</v>
      </c>
      <c r="AH422">
        <v>5</v>
      </c>
      <c r="AI422">
        <v>5</v>
      </c>
    </row>
    <row r="423" spans="1:35" x14ac:dyDescent="0.2">
      <c r="A423" s="102">
        <v>243</v>
      </c>
      <c r="B423">
        <v>6752</v>
      </c>
      <c r="C423" s="106" t="s">
        <v>54</v>
      </c>
      <c r="D423" s="106" t="s">
        <v>1684</v>
      </c>
      <c r="E423">
        <v>1221</v>
      </c>
      <c r="F423">
        <v>1207.5</v>
      </c>
      <c r="G423">
        <v>800</v>
      </c>
      <c r="H423" s="106" t="s">
        <v>1679</v>
      </c>
      <c r="I423">
        <v>8586</v>
      </c>
      <c r="J423" s="106" t="s">
        <v>1809</v>
      </c>
      <c r="K423" s="106" t="s">
        <v>1685</v>
      </c>
      <c r="L423">
        <v>3075</v>
      </c>
      <c r="M423">
        <v>3070</v>
      </c>
      <c r="N423">
        <v>300</v>
      </c>
      <c r="O423" s="106" t="s">
        <v>1682</v>
      </c>
      <c r="P423">
        <v>0.76425540884007603</v>
      </c>
      <c r="Q423">
        <v>0.91636579333385004</v>
      </c>
      <c r="R423">
        <v>0.181621446083405</v>
      </c>
      <c r="S423">
        <v>9.4068889661517493E-3</v>
      </c>
      <c r="T423">
        <v>0.99256063926243199</v>
      </c>
      <c r="U423">
        <v>0.99256063926243199</v>
      </c>
      <c r="V423">
        <v>1.26043452467685</v>
      </c>
      <c r="W423">
        <v>4.2699999999999996</v>
      </c>
      <c r="X423">
        <v>4.8899999999999997</v>
      </c>
      <c r="Y423">
        <v>175214</v>
      </c>
      <c r="Z423">
        <v>8761</v>
      </c>
      <c r="AA423">
        <v>0.4</v>
      </c>
      <c r="AB423">
        <v>20</v>
      </c>
      <c r="AC423">
        <v>13</v>
      </c>
      <c r="AD423">
        <v>7</v>
      </c>
      <c r="AE423">
        <v>65</v>
      </c>
      <c r="AF423">
        <v>12</v>
      </c>
      <c r="AG423">
        <v>8</v>
      </c>
      <c r="AH423">
        <v>4</v>
      </c>
      <c r="AI423">
        <v>8</v>
      </c>
    </row>
    <row r="424" spans="1:35" x14ac:dyDescent="0.2">
      <c r="A424" s="102">
        <v>1090</v>
      </c>
      <c r="B424">
        <v>3360</v>
      </c>
      <c r="C424" s="106" t="s">
        <v>1103</v>
      </c>
      <c r="D424" s="106" t="s">
        <v>1686</v>
      </c>
      <c r="E424">
        <v>4860</v>
      </c>
      <c r="F424">
        <v>4785</v>
      </c>
      <c r="G424">
        <v>200</v>
      </c>
      <c r="H424" s="106" t="s">
        <v>1682</v>
      </c>
      <c r="I424">
        <v>4348</v>
      </c>
      <c r="J424" s="106" t="s">
        <v>1850</v>
      </c>
      <c r="K424" s="106" t="s">
        <v>1681</v>
      </c>
      <c r="L424">
        <v>2994</v>
      </c>
      <c r="M424">
        <v>2970</v>
      </c>
      <c r="N424">
        <v>300</v>
      </c>
      <c r="O424" s="106" t="s">
        <v>1679</v>
      </c>
      <c r="P424">
        <v>0.62921816029800304</v>
      </c>
      <c r="Q424">
        <v>0.81640204345012202</v>
      </c>
      <c r="R424">
        <v>0.33140689961152803</v>
      </c>
      <c r="S424">
        <v>1.6367684183468401E-3</v>
      </c>
      <c r="T424">
        <v>-1.8773031069834001</v>
      </c>
      <c r="U424">
        <v>1.8773031069834001</v>
      </c>
      <c r="V424">
        <v>1.99738047108899</v>
      </c>
      <c r="W424">
        <v>-16.41</v>
      </c>
      <c r="X424">
        <v>6.9</v>
      </c>
      <c r="Y424">
        <v>174766</v>
      </c>
      <c r="Z424">
        <v>7944</v>
      </c>
      <c r="AA424">
        <v>0.49</v>
      </c>
      <c r="AB424">
        <v>22</v>
      </c>
      <c r="AC424">
        <v>10</v>
      </c>
      <c r="AD424">
        <v>12</v>
      </c>
      <c r="AE424">
        <v>45.45</v>
      </c>
      <c r="AF424">
        <v>10</v>
      </c>
      <c r="AG424">
        <v>10</v>
      </c>
      <c r="AH424">
        <v>9</v>
      </c>
      <c r="AI424">
        <v>3</v>
      </c>
    </row>
    <row r="425" spans="1:35" x14ac:dyDescent="0.2">
      <c r="A425" s="102">
        <v>113</v>
      </c>
      <c r="B425">
        <v>7186</v>
      </c>
      <c r="C425" s="106" t="s">
        <v>579</v>
      </c>
      <c r="D425" s="106" t="s">
        <v>1737</v>
      </c>
      <c r="E425">
        <v>430</v>
      </c>
      <c r="F425">
        <v>434</v>
      </c>
      <c r="G425">
        <v>2000</v>
      </c>
      <c r="H425" s="106" t="s">
        <v>1679</v>
      </c>
      <c r="I425">
        <v>7267</v>
      </c>
      <c r="J425" s="106" t="s">
        <v>60</v>
      </c>
      <c r="K425" s="106" t="s">
        <v>1697</v>
      </c>
      <c r="L425">
        <v>2961</v>
      </c>
      <c r="M425">
        <v>2960</v>
      </c>
      <c r="N425">
        <v>300</v>
      </c>
      <c r="O425" s="106" t="s">
        <v>1682</v>
      </c>
      <c r="P425">
        <v>0.89720852357819003</v>
      </c>
      <c r="Q425">
        <v>0.93503850310796699</v>
      </c>
      <c r="R425">
        <v>0.38777674565387599</v>
      </c>
      <c r="S425">
        <v>1.0989703530830701E-2</v>
      </c>
      <c r="T425">
        <v>0.42805152118150702</v>
      </c>
      <c r="U425">
        <v>0.42805152118150702</v>
      </c>
      <c r="V425">
        <v>0.31053656283349701</v>
      </c>
      <c r="W425">
        <v>0.88</v>
      </c>
      <c r="X425">
        <v>2.25</v>
      </c>
      <c r="Y425">
        <v>174766</v>
      </c>
      <c r="Z425">
        <v>13444</v>
      </c>
      <c r="AA425">
        <v>0.71</v>
      </c>
      <c r="AB425">
        <v>13</v>
      </c>
      <c r="AC425">
        <v>8</v>
      </c>
      <c r="AD425">
        <v>5</v>
      </c>
      <c r="AE425">
        <v>61.54</v>
      </c>
      <c r="AF425">
        <v>15</v>
      </c>
      <c r="AG425">
        <v>3</v>
      </c>
      <c r="AH425">
        <v>0</v>
      </c>
      <c r="AI425">
        <v>10</v>
      </c>
    </row>
    <row r="426" spans="1:35" x14ac:dyDescent="0.2">
      <c r="A426" s="102">
        <v>935</v>
      </c>
      <c r="B426">
        <v>3861</v>
      </c>
      <c r="C426" s="106" t="s">
        <v>37</v>
      </c>
      <c r="D426" s="106" t="s">
        <v>1916</v>
      </c>
      <c r="E426">
        <v>585</v>
      </c>
      <c r="F426">
        <v>578</v>
      </c>
      <c r="G426">
        <v>1600</v>
      </c>
      <c r="H426" s="106" t="s">
        <v>1679</v>
      </c>
      <c r="I426">
        <v>4061</v>
      </c>
      <c r="J426" s="106" t="s">
        <v>1936</v>
      </c>
      <c r="K426" s="106" t="s">
        <v>1704</v>
      </c>
      <c r="L426">
        <v>3045</v>
      </c>
      <c r="M426">
        <v>3035</v>
      </c>
      <c r="N426">
        <v>300</v>
      </c>
      <c r="O426" s="106" t="s">
        <v>1682</v>
      </c>
      <c r="P426">
        <v>0.74892657686950603</v>
      </c>
      <c r="Q426">
        <v>0.84004584802837301</v>
      </c>
      <c r="R426" s="15">
        <v>0.46261461735894099</v>
      </c>
      <c r="S426" s="106">
        <v>9.0879450830060202E-2</v>
      </c>
      <c r="T426">
        <v>0.53437940461515898</v>
      </c>
      <c r="U426">
        <v>0.53437940461515898</v>
      </c>
      <c r="V426">
        <v>1.3067709729541599</v>
      </c>
      <c r="W426">
        <v>1.46</v>
      </c>
      <c r="X426">
        <v>1.57</v>
      </c>
      <c r="Y426">
        <v>173969</v>
      </c>
      <c r="Z426">
        <v>9665</v>
      </c>
      <c r="AA426">
        <v>0.54</v>
      </c>
      <c r="AB426">
        <v>18</v>
      </c>
      <c r="AC426">
        <v>12</v>
      </c>
      <c r="AD426">
        <v>6</v>
      </c>
      <c r="AE426">
        <v>66.67</v>
      </c>
      <c r="AF426">
        <v>13</v>
      </c>
      <c r="AG426">
        <v>6</v>
      </c>
      <c r="AH426">
        <v>2</v>
      </c>
      <c r="AI426">
        <v>10</v>
      </c>
    </row>
    <row r="427" spans="1:35" x14ac:dyDescent="0.2">
      <c r="A427" s="102">
        <v>764</v>
      </c>
      <c r="B427">
        <v>4676</v>
      </c>
      <c r="C427" s="106" t="s">
        <v>2214</v>
      </c>
      <c r="D427" s="106" t="s">
        <v>1681</v>
      </c>
      <c r="E427">
        <v>1486</v>
      </c>
      <c r="F427">
        <v>1471</v>
      </c>
      <c r="G427">
        <v>600</v>
      </c>
      <c r="H427" s="106" t="s">
        <v>1682</v>
      </c>
      <c r="I427">
        <v>7846</v>
      </c>
      <c r="J427" s="106" t="s">
        <v>873</v>
      </c>
      <c r="K427" s="106" t="s">
        <v>1703</v>
      </c>
      <c r="L427">
        <v>4465</v>
      </c>
      <c r="M427">
        <v>4485</v>
      </c>
      <c r="N427">
        <v>200</v>
      </c>
      <c r="O427" s="106" t="s">
        <v>1679</v>
      </c>
      <c r="P427">
        <v>0.58862889076990299</v>
      </c>
      <c r="Q427">
        <v>0.86152265297865804</v>
      </c>
      <c r="R427" s="15">
        <v>9.2296742729325709E-3</v>
      </c>
      <c r="S427">
        <v>2.0463977172559102E-3</v>
      </c>
      <c r="T427">
        <v>-1.9615626728942901</v>
      </c>
      <c r="U427">
        <v>1.9615626728942901</v>
      </c>
      <c r="V427">
        <v>1.77451589785105</v>
      </c>
      <c r="W427">
        <v>-5.37</v>
      </c>
      <c r="X427">
        <v>1.61</v>
      </c>
      <c r="Y427">
        <v>173705</v>
      </c>
      <c r="Z427">
        <v>10857</v>
      </c>
      <c r="AA427">
        <v>0.67</v>
      </c>
      <c r="AB427">
        <v>16</v>
      </c>
      <c r="AC427">
        <v>8</v>
      </c>
      <c r="AD427">
        <v>8</v>
      </c>
      <c r="AE427">
        <v>50</v>
      </c>
      <c r="AF427">
        <v>12</v>
      </c>
      <c r="AG427">
        <v>5</v>
      </c>
      <c r="AH427">
        <v>2</v>
      </c>
      <c r="AI427">
        <v>9</v>
      </c>
    </row>
    <row r="428" spans="1:35" x14ac:dyDescent="0.2">
      <c r="A428" s="102">
        <v>905</v>
      </c>
      <c r="B428">
        <v>3099</v>
      </c>
      <c r="C428" s="106" t="s">
        <v>36</v>
      </c>
      <c r="D428" s="106" t="s">
        <v>1705</v>
      </c>
      <c r="E428">
        <v>853</v>
      </c>
      <c r="F428">
        <v>838</v>
      </c>
      <c r="G428">
        <v>1300</v>
      </c>
      <c r="H428" s="106" t="s">
        <v>1682</v>
      </c>
      <c r="I428">
        <v>9069</v>
      </c>
      <c r="J428" s="106" t="s">
        <v>1805</v>
      </c>
      <c r="K428" s="106" t="s">
        <v>1815</v>
      </c>
      <c r="L428">
        <v>886</v>
      </c>
      <c r="M428">
        <v>887</v>
      </c>
      <c r="N428">
        <v>1200</v>
      </c>
      <c r="O428" s="106" t="s">
        <v>1679</v>
      </c>
      <c r="P428">
        <v>0.772738505063439</v>
      </c>
      <c r="Q428">
        <v>0.84432573181334103</v>
      </c>
      <c r="R428">
        <v>0.32088083961566599</v>
      </c>
      <c r="S428" s="15">
        <v>2.6967600682805501E-2</v>
      </c>
      <c r="T428">
        <v>-1.8959915619757399</v>
      </c>
      <c r="U428">
        <v>1.8959915619757399</v>
      </c>
      <c r="V428">
        <v>1.5208078747959199</v>
      </c>
      <c r="W428">
        <v>-11.12</v>
      </c>
      <c r="X428">
        <v>2.35</v>
      </c>
      <c r="Y428">
        <v>173623</v>
      </c>
      <c r="Z428">
        <v>8681</v>
      </c>
      <c r="AA428">
        <v>0.42</v>
      </c>
      <c r="AB428">
        <v>20</v>
      </c>
      <c r="AC428">
        <v>11</v>
      </c>
      <c r="AD428">
        <v>9</v>
      </c>
      <c r="AE428">
        <v>55</v>
      </c>
      <c r="AF428">
        <v>12</v>
      </c>
      <c r="AG428">
        <v>7</v>
      </c>
      <c r="AH428">
        <v>5</v>
      </c>
      <c r="AI428">
        <v>8</v>
      </c>
    </row>
    <row r="429" spans="1:35" x14ac:dyDescent="0.2">
      <c r="A429" s="102">
        <v>18</v>
      </c>
      <c r="B429">
        <v>1333</v>
      </c>
      <c r="C429" s="106" t="s">
        <v>1812</v>
      </c>
      <c r="D429" s="106" t="s">
        <v>1813</v>
      </c>
      <c r="E429">
        <v>2560</v>
      </c>
      <c r="F429">
        <v>2542</v>
      </c>
      <c r="G429">
        <v>400</v>
      </c>
      <c r="H429" s="106" t="s">
        <v>1682</v>
      </c>
      <c r="I429">
        <v>2784</v>
      </c>
      <c r="J429" s="106" t="s">
        <v>1101</v>
      </c>
      <c r="K429" s="106" t="s">
        <v>1686</v>
      </c>
      <c r="L429">
        <v>2141</v>
      </c>
      <c r="M429">
        <v>2179</v>
      </c>
      <c r="N429">
        <v>500</v>
      </c>
      <c r="O429" s="106" t="s">
        <v>1679</v>
      </c>
      <c r="P429">
        <v>0.64765288364116602</v>
      </c>
      <c r="Q429">
        <v>0.95801491491263402</v>
      </c>
      <c r="R429">
        <v>0.403176137837153</v>
      </c>
      <c r="S429">
        <v>2.09011780346153E-2</v>
      </c>
      <c r="T429">
        <v>-0.800240057275864</v>
      </c>
      <c r="U429">
        <v>0.800240057275864</v>
      </c>
      <c r="V429">
        <v>0.14488413797384</v>
      </c>
      <c r="W429">
        <v>-2.78</v>
      </c>
      <c r="X429">
        <v>7.15</v>
      </c>
      <c r="Y429">
        <v>172824</v>
      </c>
      <c r="Z429">
        <v>17282</v>
      </c>
      <c r="AA429">
        <v>0.99</v>
      </c>
      <c r="AB429">
        <v>10</v>
      </c>
      <c r="AC429">
        <v>6</v>
      </c>
      <c r="AD429">
        <v>4</v>
      </c>
      <c r="AE429">
        <v>60</v>
      </c>
      <c r="AF429">
        <v>13</v>
      </c>
      <c r="AG429">
        <v>4</v>
      </c>
      <c r="AH429">
        <v>2</v>
      </c>
      <c r="AI429">
        <v>4</v>
      </c>
    </row>
    <row r="430" spans="1:35" x14ac:dyDescent="0.2">
      <c r="A430" s="102">
        <v>970</v>
      </c>
      <c r="B430">
        <v>4516</v>
      </c>
      <c r="C430" s="106" t="s">
        <v>2199</v>
      </c>
      <c r="D430" s="106" t="s">
        <v>1702</v>
      </c>
      <c r="E430">
        <v>9570</v>
      </c>
      <c r="F430">
        <v>9550</v>
      </c>
      <c r="G430">
        <v>100</v>
      </c>
      <c r="H430" s="106" t="s">
        <v>1679</v>
      </c>
      <c r="I430">
        <v>9613</v>
      </c>
      <c r="J430" s="106" t="s">
        <v>2181</v>
      </c>
      <c r="K430" s="106" t="s">
        <v>1681</v>
      </c>
      <c r="L430">
        <v>1457</v>
      </c>
      <c r="M430">
        <v>1445</v>
      </c>
      <c r="N430">
        <v>700</v>
      </c>
      <c r="O430" s="106" t="s">
        <v>1682</v>
      </c>
      <c r="P430">
        <v>0.68711462029912496</v>
      </c>
      <c r="Q430">
        <v>0.83592220737459899</v>
      </c>
      <c r="R430">
        <v>3.6352951415383298E-4</v>
      </c>
      <c r="S430">
        <v>6.3019584381315205E-2</v>
      </c>
      <c r="T430">
        <v>0.95932514458864304</v>
      </c>
      <c r="U430">
        <v>0.95932514458864304</v>
      </c>
      <c r="V430">
        <v>0.78082602087870601</v>
      </c>
      <c r="W430">
        <v>2.5499999999999998</v>
      </c>
      <c r="X430">
        <v>5.92</v>
      </c>
      <c r="Y430">
        <v>172208</v>
      </c>
      <c r="Z430">
        <v>8610</v>
      </c>
      <c r="AA430">
        <v>0.46</v>
      </c>
      <c r="AB430">
        <v>20</v>
      </c>
      <c r="AC430">
        <v>11</v>
      </c>
      <c r="AD430">
        <v>9</v>
      </c>
      <c r="AE430">
        <v>55</v>
      </c>
      <c r="AF430">
        <v>11</v>
      </c>
      <c r="AG430">
        <v>8</v>
      </c>
      <c r="AH430">
        <v>5</v>
      </c>
      <c r="AI430">
        <v>7</v>
      </c>
    </row>
    <row r="431" spans="1:35" x14ac:dyDescent="0.2">
      <c r="A431" s="102">
        <v>819</v>
      </c>
      <c r="B431">
        <v>3099</v>
      </c>
      <c r="C431" s="106" t="s">
        <v>36</v>
      </c>
      <c r="D431" s="106" t="s">
        <v>1705</v>
      </c>
      <c r="E431">
        <v>853</v>
      </c>
      <c r="F431">
        <v>838</v>
      </c>
      <c r="G431">
        <v>900</v>
      </c>
      <c r="H431" s="106" t="s">
        <v>1682</v>
      </c>
      <c r="I431">
        <v>7259</v>
      </c>
      <c r="J431" s="106" t="s">
        <v>27</v>
      </c>
      <c r="K431" s="106" t="s">
        <v>1697</v>
      </c>
      <c r="L431">
        <v>3675</v>
      </c>
      <c r="M431">
        <v>3705</v>
      </c>
      <c r="N431">
        <v>200</v>
      </c>
      <c r="O431" s="106" t="s">
        <v>1679</v>
      </c>
      <c r="P431">
        <v>0.82933938974139698</v>
      </c>
      <c r="Q431">
        <v>0.85440156180326199</v>
      </c>
      <c r="R431">
        <v>0.22441655452759399</v>
      </c>
      <c r="S431">
        <v>3.24764954597455E-2</v>
      </c>
      <c r="T431">
        <v>-0.86500446541599396</v>
      </c>
      <c r="U431">
        <v>0.86500446541599396</v>
      </c>
      <c r="V431">
        <v>0.39554720641817698</v>
      </c>
      <c r="W431">
        <v>-4.6399999999999997</v>
      </c>
      <c r="X431">
        <v>1.78</v>
      </c>
      <c r="Y431">
        <v>171522</v>
      </c>
      <c r="Z431">
        <v>10720</v>
      </c>
      <c r="AA431">
        <v>0.81</v>
      </c>
      <c r="AB431">
        <v>16</v>
      </c>
      <c r="AC431">
        <v>10</v>
      </c>
      <c r="AD431">
        <v>6</v>
      </c>
      <c r="AE431">
        <v>62.5</v>
      </c>
      <c r="AF431">
        <v>11</v>
      </c>
      <c r="AG431">
        <v>9</v>
      </c>
      <c r="AH431">
        <v>5</v>
      </c>
      <c r="AI431">
        <v>2</v>
      </c>
    </row>
    <row r="432" spans="1:35" x14ac:dyDescent="0.2">
      <c r="A432" s="102">
        <v>1004</v>
      </c>
      <c r="B432">
        <v>3865</v>
      </c>
      <c r="C432" t="s">
        <v>1626</v>
      </c>
      <c r="D432" t="s">
        <v>1916</v>
      </c>
      <c r="E432">
        <v>513</v>
      </c>
      <c r="F432">
        <v>504</v>
      </c>
      <c r="G432">
        <v>2100</v>
      </c>
      <c r="H432" t="s">
        <v>1679</v>
      </c>
      <c r="I432">
        <v>7321</v>
      </c>
      <c r="J432" t="s">
        <v>1904</v>
      </c>
      <c r="K432" t="s">
        <v>1737</v>
      </c>
      <c r="L432">
        <v>595</v>
      </c>
      <c r="M432">
        <v>601</v>
      </c>
      <c r="N432">
        <v>1800</v>
      </c>
      <c r="O432" t="s">
        <v>1682</v>
      </c>
      <c r="P432">
        <v>0.91233255194374896</v>
      </c>
      <c r="Q432">
        <v>0.83070663041394499</v>
      </c>
      <c r="R432" s="15">
        <v>0.21915809583450599</v>
      </c>
      <c r="S432">
        <v>2.5984204844511902E-2</v>
      </c>
      <c r="T432">
        <v>1.45077040549268</v>
      </c>
      <c r="U432">
        <v>1.45077040549268</v>
      </c>
      <c r="V432">
        <v>2.1981946529855598</v>
      </c>
      <c r="W432">
        <v>4.1399999999999997</v>
      </c>
      <c r="X432">
        <v>2.16</v>
      </c>
      <c r="Y432">
        <v>171332</v>
      </c>
      <c r="Z432">
        <v>15576</v>
      </c>
      <c r="AA432">
        <v>0.75</v>
      </c>
      <c r="AB432">
        <v>11</v>
      </c>
      <c r="AC432">
        <v>7</v>
      </c>
      <c r="AD432">
        <v>4</v>
      </c>
      <c r="AE432">
        <v>63.64</v>
      </c>
      <c r="AF432">
        <v>13</v>
      </c>
      <c r="AG432">
        <v>3</v>
      </c>
      <c r="AH432">
        <v>1</v>
      </c>
      <c r="AI432">
        <v>7</v>
      </c>
    </row>
    <row r="433" spans="1:35" x14ac:dyDescent="0.2">
      <c r="A433" s="102">
        <v>489</v>
      </c>
      <c r="B433">
        <v>6371</v>
      </c>
      <c r="C433" t="s">
        <v>1857</v>
      </c>
      <c r="D433" t="s">
        <v>1692</v>
      </c>
      <c r="E433">
        <v>3335</v>
      </c>
      <c r="F433">
        <v>3370</v>
      </c>
      <c r="G433">
        <v>300</v>
      </c>
      <c r="H433" t="s">
        <v>1682</v>
      </c>
      <c r="I433">
        <v>7327</v>
      </c>
      <c r="J433" t="s">
        <v>1950</v>
      </c>
      <c r="K433" t="s">
        <v>1737</v>
      </c>
      <c r="L433">
        <v>2632</v>
      </c>
      <c r="M433">
        <v>2645</v>
      </c>
      <c r="N433">
        <v>400</v>
      </c>
      <c r="O433" t="s">
        <v>1679</v>
      </c>
      <c r="P433">
        <v>0.91282067764448205</v>
      </c>
      <c r="Q433">
        <v>0.89120026928648799</v>
      </c>
      <c r="R433">
        <v>0.18046538998817699</v>
      </c>
      <c r="S433">
        <v>3.8912426699307202E-2</v>
      </c>
      <c r="T433">
        <v>-0.650073096987975</v>
      </c>
      <c r="U433">
        <v>0.650073096987975</v>
      </c>
      <c r="V433">
        <v>0.78740508361793105</v>
      </c>
      <c r="W433">
        <v>-1.73</v>
      </c>
      <c r="X433">
        <v>4.6500000000000004</v>
      </c>
      <c r="Y433">
        <v>171321</v>
      </c>
      <c r="Z433">
        <v>42830</v>
      </c>
      <c r="AA433">
        <v>2.2799999999999998</v>
      </c>
      <c r="AB433">
        <v>4</v>
      </c>
      <c r="AC433">
        <v>4</v>
      </c>
      <c r="AD433">
        <v>0</v>
      </c>
      <c r="AE433">
        <v>100</v>
      </c>
      <c r="AF433">
        <v>10</v>
      </c>
      <c r="AG433">
        <v>4</v>
      </c>
      <c r="AH433">
        <v>0</v>
      </c>
      <c r="AI433">
        <v>0</v>
      </c>
    </row>
    <row r="434" spans="1:35" x14ac:dyDescent="0.2">
      <c r="A434" s="102">
        <v>1045</v>
      </c>
      <c r="B434">
        <v>4005</v>
      </c>
      <c r="C434" t="s">
        <v>1942</v>
      </c>
      <c r="D434" t="s">
        <v>1704</v>
      </c>
      <c r="E434">
        <v>455</v>
      </c>
      <c r="F434">
        <v>454</v>
      </c>
      <c r="G434">
        <v>2000</v>
      </c>
      <c r="H434" t="s">
        <v>1682</v>
      </c>
      <c r="I434">
        <v>5233</v>
      </c>
      <c r="J434" t="s">
        <v>1900</v>
      </c>
      <c r="K434" t="s">
        <v>1678</v>
      </c>
      <c r="L434">
        <v>2950</v>
      </c>
      <c r="M434">
        <v>2990</v>
      </c>
      <c r="N434">
        <v>300</v>
      </c>
      <c r="O434" t="s">
        <v>1679</v>
      </c>
      <c r="P434">
        <v>0.83742191365607599</v>
      </c>
      <c r="Q434">
        <v>0.82434309437364295</v>
      </c>
      <c r="R434">
        <v>0.29435934575398498</v>
      </c>
      <c r="S434">
        <v>1.8760018658823902E-2</v>
      </c>
      <c r="T434">
        <v>-0.73117755754920399</v>
      </c>
      <c r="U434">
        <v>0.73117755754920399</v>
      </c>
      <c r="V434">
        <v>2.3386485497338901E-2</v>
      </c>
      <c r="W434">
        <v>-2.0699999999999998</v>
      </c>
      <c r="X434">
        <v>1.23</v>
      </c>
      <c r="Y434">
        <v>170781</v>
      </c>
      <c r="Z434">
        <v>8539</v>
      </c>
      <c r="AA434">
        <v>0.46</v>
      </c>
      <c r="AB434">
        <v>20</v>
      </c>
      <c r="AC434">
        <v>13</v>
      </c>
      <c r="AD434">
        <v>7</v>
      </c>
      <c r="AE434">
        <v>65</v>
      </c>
      <c r="AF434">
        <v>11</v>
      </c>
      <c r="AG434">
        <v>9</v>
      </c>
      <c r="AH434">
        <v>6</v>
      </c>
      <c r="AI434">
        <v>5</v>
      </c>
    </row>
    <row r="435" spans="1:35" x14ac:dyDescent="0.2">
      <c r="A435" s="102">
        <v>846</v>
      </c>
      <c r="B435">
        <v>3591</v>
      </c>
      <c r="C435" t="s">
        <v>685</v>
      </c>
      <c r="D435" t="s">
        <v>1979</v>
      </c>
      <c r="E435">
        <v>2890</v>
      </c>
      <c r="F435">
        <v>2907</v>
      </c>
      <c r="G435">
        <v>300</v>
      </c>
      <c r="H435" t="s">
        <v>1682</v>
      </c>
      <c r="I435">
        <v>8031</v>
      </c>
      <c r="J435" t="s">
        <v>890</v>
      </c>
      <c r="K435" t="s">
        <v>1686</v>
      </c>
      <c r="L435">
        <v>1951</v>
      </c>
      <c r="M435">
        <v>1943</v>
      </c>
      <c r="N435">
        <v>400</v>
      </c>
      <c r="O435" t="s">
        <v>1679</v>
      </c>
      <c r="P435">
        <v>0.56258245031632403</v>
      </c>
      <c r="Q435">
        <v>0.85122249699629304</v>
      </c>
      <c r="R435" s="106">
        <v>3.3221118433866902E-2</v>
      </c>
      <c r="S435" s="106">
        <v>6.2091369969894901E-2</v>
      </c>
      <c r="T435">
        <v>-0.96541124171025094</v>
      </c>
      <c r="U435">
        <v>0.96541124171025094</v>
      </c>
      <c r="V435">
        <v>1.84433104976374</v>
      </c>
      <c r="W435">
        <v>-1.65</v>
      </c>
      <c r="X435">
        <v>10.88</v>
      </c>
      <c r="Y435">
        <v>169843</v>
      </c>
      <c r="Z435">
        <v>11323</v>
      </c>
      <c r="AA435">
        <v>0.61</v>
      </c>
      <c r="AB435">
        <v>15</v>
      </c>
      <c r="AC435">
        <v>11</v>
      </c>
      <c r="AD435">
        <v>4</v>
      </c>
      <c r="AE435">
        <v>73.33</v>
      </c>
      <c r="AF435">
        <v>15</v>
      </c>
      <c r="AG435">
        <v>4</v>
      </c>
      <c r="AH435">
        <v>0</v>
      </c>
      <c r="AI435">
        <v>11</v>
      </c>
    </row>
    <row r="436" spans="1:35" x14ac:dyDescent="0.2">
      <c r="A436" s="102">
        <v>1055</v>
      </c>
      <c r="B436">
        <v>8012</v>
      </c>
      <c r="C436" t="s">
        <v>1922</v>
      </c>
      <c r="D436" t="s">
        <v>1686</v>
      </c>
      <c r="E436">
        <v>1495</v>
      </c>
      <c r="F436">
        <v>1503</v>
      </c>
      <c r="G436">
        <v>700</v>
      </c>
      <c r="H436" t="s">
        <v>1682</v>
      </c>
      <c r="I436">
        <v>8377</v>
      </c>
      <c r="J436" t="s">
        <v>1816</v>
      </c>
      <c r="K436" t="s">
        <v>1737</v>
      </c>
      <c r="L436">
        <v>1050</v>
      </c>
      <c r="M436">
        <v>1057</v>
      </c>
      <c r="N436">
        <v>1000</v>
      </c>
      <c r="O436" t="s">
        <v>1679</v>
      </c>
      <c r="P436">
        <v>0.92261555800238404</v>
      </c>
      <c r="Q436">
        <v>0.82333099370898699</v>
      </c>
      <c r="R436">
        <v>4.9974613394445297E-2</v>
      </c>
      <c r="S436">
        <v>7.7221351654174195E-2</v>
      </c>
      <c r="T436">
        <v>-0.825650311911302</v>
      </c>
      <c r="U436">
        <v>0.825650311911302</v>
      </c>
      <c r="V436">
        <v>0.34876762585094601</v>
      </c>
      <c r="W436">
        <v>-1.64</v>
      </c>
      <c r="X436">
        <v>0.47</v>
      </c>
      <c r="Y436">
        <v>169291</v>
      </c>
      <c r="Z436">
        <v>9958</v>
      </c>
      <c r="AA436">
        <v>0.49</v>
      </c>
      <c r="AB436">
        <v>17</v>
      </c>
      <c r="AC436">
        <v>11</v>
      </c>
      <c r="AD436">
        <v>6</v>
      </c>
      <c r="AE436">
        <v>64.709999999999994</v>
      </c>
      <c r="AF436">
        <v>14</v>
      </c>
      <c r="AG436">
        <v>5</v>
      </c>
      <c r="AH436">
        <v>3</v>
      </c>
      <c r="AI436">
        <v>9</v>
      </c>
    </row>
    <row r="437" spans="1:35" x14ac:dyDescent="0.2">
      <c r="A437" s="102">
        <v>632</v>
      </c>
      <c r="B437">
        <v>9716</v>
      </c>
      <c r="C437" t="s">
        <v>1901</v>
      </c>
      <c r="D437" t="s">
        <v>1694</v>
      </c>
      <c r="E437">
        <v>1284</v>
      </c>
      <c r="F437">
        <v>1276</v>
      </c>
      <c r="G437">
        <v>700</v>
      </c>
      <c r="H437" t="s">
        <v>1682</v>
      </c>
      <c r="I437">
        <v>9956</v>
      </c>
      <c r="J437" t="s">
        <v>1632</v>
      </c>
      <c r="K437" t="s">
        <v>1705</v>
      </c>
      <c r="L437">
        <v>1872</v>
      </c>
      <c r="M437">
        <v>1877</v>
      </c>
      <c r="N437">
        <v>500</v>
      </c>
      <c r="O437" t="s">
        <v>1679</v>
      </c>
      <c r="P437">
        <v>0.84823409761790403</v>
      </c>
      <c r="Q437">
        <v>0.87677721135870901</v>
      </c>
      <c r="R437">
        <v>0.35153259348175298</v>
      </c>
      <c r="S437">
        <v>9.0835326088212003E-4</v>
      </c>
      <c r="T437">
        <v>-0.31772430962714898</v>
      </c>
      <c r="U437">
        <v>0.31772430962714898</v>
      </c>
      <c r="V437">
        <v>0.101999377935113</v>
      </c>
      <c r="W437">
        <v>-1.01</v>
      </c>
      <c r="X437">
        <v>4.83</v>
      </c>
      <c r="Y437">
        <v>169199</v>
      </c>
      <c r="Z437">
        <v>7356</v>
      </c>
      <c r="AA437">
        <v>0.46</v>
      </c>
      <c r="AB437">
        <v>23</v>
      </c>
      <c r="AC437">
        <v>15</v>
      </c>
      <c r="AD437">
        <v>8</v>
      </c>
      <c r="AE437">
        <v>65.22</v>
      </c>
      <c r="AF437">
        <v>12</v>
      </c>
      <c r="AG437">
        <v>11</v>
      </c>
      <c r="AH437">
        <v>6</v>
      </c>
      <c r="AI437">
        <v>6</v>
      </c>
    </row>
    <row r="438" spans="1:35" x14ac:dyDescent="0.2">
      <c r="A438" s="102">
        <v>562</v>
      </c>
      <c r="B438">
        <v>2281</v>
      </c>
      <c r="C438" t="s">
        <v>1186</v>
      </c>
      <c r="D438" t="s">
        <v>1707</v>
      </c>
      <c r="E438">
        <v>2581</v>
      </c>
      <c r="F438">
        <v>2567</v>
      </c>
      <c r="G438">
        <v>300</v>
      </c>
      <c r="H438" t="s">
        <v>1682</v>
      </c>
      <c r="I438">
        <v>6645</v>
      </c>
      <c r="J438" t="s">
        <v>811</v>
      </c>
      <c r="K438" t="s">
        <v>1684</v>
      </c>
      <c r="L438">
        <v>6700</v>
      </c>
      <c r="M438">
        <v>6730</v>
      </c>
      <c r="N438">
        <v>100</v>
      </c>
      <c r="O438" t="s">
        <v>1679</v>
      </c>
      <c r="P438">
        <v>0.67549541500681098</v>
      </c>
      <c r="Q438">
        <v>0.88413321267878997</v>
      </c>
      <c r="R438" s="106">
        <v>0.110729621888066</v>
      </c>
      <c r="S438" s="15">
        <v>4.94725327967225E-2</v>
      </c>
      <c r="T438">
        <v>-1.3854398347429699</v>
      </c>
      <c r="U438">
        <v>1.3854398347429699</v>
      </c>
      <c r="V438">
        <v>0.86534547933974604</v>
      </c>
      <c r="W438">
        <v>-2.9</v>
      </c>
      <c r="X438">
        <v>14.43</v>
      </c>
      <c r="Y438">
        <v>167002</v>
      </c>
      <c r="Z438">
        <v>13917</v>
      </c>
      <c r="AA438">
        <v>0.97</v>
      </c>
      <c r="AB438">
        <v>12</v>
      </c>
      <c r="AC438">
        <v>9</v>
      </c>
      <c r="AD438">
        <v>3</v>
      </c>
      <c r="AE438">
        <v>75</v>
      </c>
      <c r="AF438">
        <v>10</v>
      </c>
      <c r="AG438">
        <v>7</v>
      </c>
      <c r="AH438">
        <v>3</v>
      </c>
      <c r="AI438">
        <v>2</v>
      </c>
    </row>
    <row r="439" spans="1:35" x14ac:dyDescent="0.2">
      <c r="A439" s="102">
        <v>686</v>
      </c>
      <c r="B439">
        <v>1963</v>
      </c>
      <c r="C439" t="s">
        <v>1949</v>
      </c>
      <c r="D439" t="s">
        <v>1689</v>
      </c>
      <c r="E439">
        <v>1517</v>
      </c>
      <c r="F439">
        <v>1590</v>
      </c>
      <c r="G439">
        <v>600</v>
      </c>
      <c r="H439" t="s">
        <v>1679</v>
      </c>
      <c r="I439">
        <v>9072</v>
      </c>
      <c r="J439" t="s">
        <v>1814</v>
      </c>
      <c r="K439" t="s">
        <v>1815</v>
      </c>
      <c r="L439">
        <v>2480</v>
      </c>
      <c r="M439">
        <v>2485</v>
      </c>
      <c r="N439">
        <v>400</v>
      </c>
      <c r="O439" t="s">
        <v>1682</v>
      </c>
      <c r="P439">
        <v>0.73232381261900603</v>
      </c>
      <c r="Q439">
        <v>0.87099191125375497</v>
      </c>
      <c r="R439">
        <v>0.27250134328661901</v>
      </c>
      <c r="S439" s="106">
        <v>1.45938705197661E-2</v>
      </c>
      <c r="T439">
        <v>1.15121482218592</v>
      </c>
      <c r="U439">
        <v>1.15121482218592</v>
      </c>
      <c r="V439">
        <v>0.24669927941790801</v>
      </c>
      <c r="W439">
        <v>3.43</v>
      </c>
      <c r="X439">
        <v>4.0199999999999996</v>
      </c>
      <c r="Y439">
        <v>167002</v>
      </c>
      <c r="Z439">
        <v>7952</v>
      </c>
      <c r="AA439">
        <v>0.41</v>
      </c>
      <c r="AB439">
        <v>21</v>
      </c>
      <c r="AC439">
        <v>12</v>
      </c>
      <c r="AD439">
        <v>9</v>
      </c>
      <c r="AE439">
        <v>57.14</v>
      </c>
      <c r="AF439">
        <v>13</v>
      </c>
      <c r="AG439">
        <v>8</v>
      </c>
      <c r="AH439">
        <v>6</v>
      </c>
      <c r="AI439">
        <v>7</v>
      </c>
    </row>
    <row r="440" spans="1:35" x14ac:dyDescent="0.2">
      <c r="A440" s="102">
        <v>818</v>
      </c>
      <c r="B440">
        <v>2264</v>
      </c>
      <c r="C440" t="s">
        <v>1969</v>
      </c>
      <c r="D440" t="s">
        <v>1707</v>
      </c>
      <c r="E440">
        <v>4330</v>
      </c>
      <c r="F440">
        <v>4255</v>
      </c>
      <c r="G440">
        <v>200</v>
      </c>
      <c r="H440" t="s">
        <v>1682</v>
      </c>
      <c r="I440">
        <v>2875</v>
      </c>
      <c r="J440" t="s">
        <v>643</v>
      </c>
      <c r="K440" t="s">
        <v>1707</v>
      </c>
      <c r="L440">
        <v>4590</v>
      </c>
      <c r="M440">
        <v>4605</v>
      </c>
      <c r="N440">
        <v>200</v>
      </c>
      <c r="O440" t="s">
        <v>1679</v>
      </c>
      <c r="P440">
        <v>0.826229900784752</v>
      </c>
      <c r="Q440">
        <v>0.85443230855834895</v>
      </c>
      <c r="R440">
        <v>0.21045452046109001</v>
      </c>
      <c r="S440" s="15">
        <v>2.4841618044205399E-2</v>
      </c>
      <c r="T440">
        <v>-0.99954850490482605</v>
      </c>
      <c r="U440">
        <v>0.99954850490482605</v>
      </c>
      <c r="V440">
        <v>0.66272404998261603</v>
      </c>
      <c r="W440">
        <v>-2.4</v>
      </c>
      <c r="X440">
        <v>7.6</v>
      </c>
      <c r="Y440">
        <v>166524</v>
      </c>
      <c r="Z440">
        <v>16652</v>
      </c>
      <c r="AA440">
        <v>0.98</v>
      </c>
      <c r="AB440">
        <v>10</v>
      </c>
      <c r="AC440">
        <v>7</v>
      </c>
      <c r="AD440">
        <v>3</v>
      </c>
      <c r="AE440">
        <v>70</v>
      </c>
      <c r="AF440">
        <v>13</v>
      </c>
      <c r="AG440">
        <v>4</v>
      </c>
      <c r="AH440">
        <v>1</v>
      </c>
      <c r="AI440">
        <v>5</v>
      </c>
    </row>
    <row r="441" spans="1:35" x14ac:dyDescent="0.2">
      <c r="A441" s="102">
        <v>978</v>
      </c>
      <c r="B441">
        <v>4502</v>
      </c>
      <c r="C441" t="s">
        <v>1975</v>
      </c>
      <c r="D441" t="s">
        <v>1702</v>
      </c>
      <c r="E441">
        <v>4287</v>
      </c>
      <c r="F441">
        <v>4298</v>
      </c>
      <c r="G441">
        <v>200</v>
      </c>
      <c r="H441" t="s">
        <v>1679</v>
      </c>
      <c r="I441">
        <v>9076</v>
      </c>
      <c r="J441" t="s">
        <v>984</v>
      </c>
      <c r="K441" t="s">
        <v>1815</v>
      </c>
      <c r="L441">
        <v>1386</v>
      </c>
      <c r="M441">
        <v>1386</v>
      </c>
      <c r="N441">
        <v>600</v>
      </c>
      <c r="O441" t="s">
        <v>1682</v>
      </c>
      <c r="P441">
        <v>0.74489785673158404</v>
      </c>
      <c r="Q441">
        <v>0.83490313827888396</v>
      </c>
      <c r="R441" s="15">
        <v>2.7228698615986498E-3</v>
      </c>
      <c r="S441">
        <v>3.2594947961219001E-3</v>
      </c>
      <c r="T441">
        <v>1.84677803196386</v>
      </c>
      <c r="U441">
        <v>1.84677803196386</v>
      </c>
      <c r="V441">
        <v>0.94598317445286995</v>
      </c>
      <c r="W441">
        <v>4.7699999999999996</v>
      </c>
      <c r="X441">
        <v>3.26</v>
      </c>
      <c r="Y441">
        <v>166466</v>
      </c>
      <c r="Z441">
        <v>7927</v>
      </c>
      <c r="AA441">
        <v>0.42</v>
      </c>
      <c r="AB441">
        <v>21</v>
      </c>
      <c r="AC441">
        <v>13</v>
      </c>
      <c r="AD441">
        <v>8</v>
      </c>
      <c r="AE441">
        <v>61.9</v>
      </c>
      <c r="AF441">
        <v>10</v>
      </c>
      <c r="AG441">
        <v>10</v>
      </c>
      <c r="AH441">
        <v>7</v>
      </c>
      <c r="AI441">
        <v>4</v>
      </c>
    </row>
    <row r="442" spans="1:35" x14ac:dyDescent="0.2">
      <c r="A442" s="102">
        <v>1087</v>
      </c>
      <c r="B442">
        <v>6703</v>
      </c>
      <c r="C442" t="s">
        <v>1952</v>
      </c>
      <c r="D442" t="s">
        <v>1684</v>
      </c>
      <c r="E442">
        <v>1341</v>
      </c>
      <c r="F442">
        <v>1358</v>
      </c>
      <c r="G442">
        <v>600</v>
      </c>
      <c r="H442" t="s">
        <v>1679</v>
      </c>
      <c r="I442">
        <v>6728</v>
      </c>
      <c r="J442" t="s">
        <v>2216</v>
      </c>
      <c r="K442" t="s">
        <v>1684</v>
      </c>
      <c r="L442">
        <v>3760</v>
      </c>
      <c r="M442">
        <v>3880</v>
      </c>
      <c r="N442">
        <v>200</v>
      </c>
      <c r="O442" t="s">
        <v>1682</v>
      </c>
      <c r="P442">
        <v>0.70235075411798498</v>
      </c>
      <c r="Q442">
        <v>0.81682232083389406</v>
      </c>
      <c r="R442">
        <v>0.30037231487307398</v>
      </c>
      <c r="S442">
        <v>1.1735973689059501E-2</v>
      </c>
      <c r="T442">
        <v>0.523065540986837</v>
      </c>
      <c r="U442">
        <v>0.523065540986837</v>
      </c>
      <c r="V442">
        <v>0.87339558290772601</v>
      </c>
      <c r="W442">
        <v>2.82</v>
      </c>
      <c r="X442">
        <v>5</v>
      </c>
      <c r="Y442">
        <v>166460</v>
      </c>
      <c r="Z442">
        <v>10404</v>
      </c>
      <c r="AA442">
        <v>0.68</v>
      </c>
      <c r="AB442">
        <v>16</v>
      </c>
      <c r="AC442">
        <v>11</v>
      </c>
      <c r="AD442">
        <v>5</v>
      </c>
      <c r="AE442">
        <v>68.75</v>
      </c>
      <c r="AF442">
        <v>11</v>
      </c>
      <c r="AG442">
        <v>9</v>
      </c>
      <c r="AH442">
        <v>4</v>
      </c>
      <c r="AI442">
        <v>3</v>
      </c>
    </row>
    <row r="443" spans="1:35" x14ac:dyDescent="0.2">
      <c r="A443" s="102">
        <v>409</v>
      </c>
      <c r="B443">
        <v>4516</v>
      </c>
      <c r="C443" t="s">
        <v>2199</v>
      </c>
      <c r="D443" t="s">
        <v>1702</v>
      </c>
      <c r="E443">
        <v>9570</v>
      </c>
      <c r="F443">
        <v>9550</v>
      </c>
      <c r="G443">
        <v>100</v>
      </c>
      <c r="H443" t="s">
        <v>1682</v>
      </c>
      <c r="I443">
        <v>8585</v>
      </c>
      <c r="J443" t="s">
        <v>2204</v>
      </c>
      <c r="K443" t="s">
        <v>1685</v>
      </c>
      <c r="L443">
        <v>170</v>
      </c>
      <c r="M443">
        <v>170</v>
      </c>
      <c r="N443">
        <v>5600</v>
      </c>
      <c r="O443" t="s">
        <v>1679</v>
      </c>
      <c r="P443">
        <v>0.55817630819262498</v>
      </c>
      <c r="Q443">
        <v>0.89967805107019705</v>
      </c>
      <c r="R443" s="15">
        <v>5.1621940513912903E-2</v>
      </c>
      <c r="S443">
        <v>4.8962325610253703E-2</v>
      </c>
      <c r="T443">
        <v>-1.1531335865814001</v>
      </c>
      <c r="U443">
        <v>1.1531335865814001</v>
      </c>
      <c r="V443">
        <v>1.1774911227220399</v>
      </c>
      <c r="W443">
        <v>-4.93</v>
      </c>
      <c r="X443">
        <v>0.31</v>
      </c>
      <c r="Y443">
        <v>166227</v>
      </c>
      <c r="Z443">
        <v>7556</v>
      </c>
      <c r="AA443">
        <v>0.38</v>
      </c>
      <c r="AB443">
        <v>22</v>
      </c>
      <c r="AC443">
        <v>12</v>
      </c>
      <c r="AD443">
        <v>10</v>
      </c>
      <c r="AE443">
        <v>54.55</v>
      </c>
      <c r="AF443">
        <v>9</v>
      </c>
      <c r="AG443">
        <v>11</v>
      </c>
      <c r="AH443">
        <v>7</v>
      </c>
      <c r="AI443">
        <v>4</v>
      </c>
    </row>
    <row r="444" spans="1:35" x14ac:dyDescent="0.2">
      <c r="A444" s="102">
        <v>1154</v>
      </c>
      <c r="B444">
        <v>1812</v>
      </c>
      <c r="C444" t="s">
        <v>1789</v>
      </c>
      <c r="D444" t="s">
        <v>1689</v>
      </c>
      <c r="E444">
        <v>1314</v>
      </c>
      <c r="F444">
        <v>1316</v>
      </c>
      <c r="G444">
        <v>800</v>
      </c>
      <c r="H444" t="s">
        <v>1682</v>
      </c>
      <c r="I444">
        <v>8012</v>
      </c>
      <c r="J444" t="s">
        <v>1922</v>
      </c>
      <c r="K444" t="s">
        <v>1686</v>
      </c>
      <c r="L444">
        <v>1495</v>
      </c>
      <c r="M444">
        <v>1503</v>
      </c>
      <c r="N444">
        <v>700</v>
      </c>
      <c r="O444" t="s">
        <v>1679</v>
      </c>
      <c r="P444">
        <v>0.829160141210325</v>
      </c>
      <c r="Q444">
        <v>0.80428129051005204</v>
      </c>
      <c r="R444">
        <v>3.0537732933520502E-3</v>
      </c>
      <c r="S444">
        <v>9.5622559324248096E-2</v>
      </c>
      <c r="T444">
        <v>-1.62180559793153</v>
      </c>
      <c r="U444">
        <v>1.62180559793153</v>
      </c>
      <c r="V444">
        <v>1.4508753267213901</v>
      </c>
      <c r="W444">
        <v>-3.65</v>
      </c>
      <c r="X444">
        <v>7.0000000000000007E-2</v>
      </c>
      <c r="Y444">
        <v>166080</v>
      </c>
      <c r="Z444">
        <v>8304</v>
      </c>
      <c r="AA444">
        <v>0.43</v>
      </c>
      <c r="AB444">
        <v>20</v>
      </c>
      <c r="AC444">
        <v>11</v>
      </c>
      <c r="AD444">
        <v>9</v>
      </c>
      <c r="AE444">
        <v>55</v>
      </c>
      <c r="AF444">
        <v>13</v>
      </c>
      <c r="AG444">
        <v>7</v>
      </c>
      <c r="AH444">
        <v>4</v>
      </c>
      <c r="AI444">
        <v>9</v>
      </c>
    </row>
    <row r="445" spans="1:35" x14ac:dyDescent="0.2">
      <c r="A445" s="102">
        <v>762</v>
      </c>
      <c r="B445">
        <v>3880</v>
      </c>
      <c r="C445" t="s">
        <v>1609</v>
      </c>
      <c r="D445" t="s">
        <v>1916</v>
      </c>
      <c r="E445">
        <v>1450</v>
      </c>
      <c r="F445">
        <v>1447</v>
      </c>
      <c r="G445">
        <v>400</v>
      </c>
      <c r="H445" t="s">
        <v>1679</v>
      </c>
      <c r="I445">
        <v>6201</v>
      </c>
      <c r="J445" t="s">
        <v>2096</v>
      </c>
      <c r="K445" t="s">
        <v>1697</v>
      </c>
      <c r="L445">
        <v>6160</v>
      </c>
      <c r="M445">
        <v>6200</v>
      </c>
      <c r="N445">
        <v>100</v>
      </c>
      <c r="O445" t="s">
        <v>1682</v>
      </c>
      <c r="P445">
        <v>0.55686719407332097</v>
      </c>
      <c r="Q445">
        <v>0.86179452031334003</v>
      </c>
      <c r="R445" s="106">
        <v>0.23520123908885801</v>
      </c>
      <c r="S445" s="106">
        <v>8.6915391675878306E-3</v>
      </c>
      <c r="T445">
        <v>0.230868547525239</v>
      </c>
      <c r="U445">
        <v>0.230868547525239</v>
      </c>
      <c r="V445">
        <v>0.55278958943990897</v>
      </c>
      <c r="W445">
        <v>0.54</v>
      </c>
      <c r="X445">
        <v>6.65</v>
      </c>
      <c r="Y445">
        <v>165660</v>
      </c>
      <c r="Z445">
        <v>10354</v>
      </c>
      <c r="AA445">
        <v>0.73</v>
      </c>
      <c r="AB445">
        <v>16</v>
      </c>
      <c r="AC445">
        <v>10</v>
      </c>
      <c r="AD445">
        <v>6</v>
      </c>
      <c r="AE445">
        <v>62.5</v>
      </c>
      <c r="AF445">
        <v>13</v>
      </c>
      <c r="AG445">
        <v>6</v>
      </c>
      <c r="AH445">
        <v>2</v>
      </c>
      <c r="AI445">
        <v>8</v>
      </c>
    </row>
    <row r="446" spans="1:35" x14ac:dyDescent="0.2">
      <c r="A446" s="102">
        <v>918</v>
      </c>
      <c r="B446">
        <v>2607</v>
      </c>
      <c r="C446" t="s">
        <v>1708</v>
      </c>
      <c r="D446" t="s">
        <v>1707</v>
      </c>
      <c r="E446">
        <v>2857</v>
      </c>
      <c r="F446">
        <v>2843</v>
      </c>
      <c r="G446">
        <v>300</v>
      </c>
      <c r="H446" t="s">
        <v>1682</v>
      </c>
      <c r="I446">
        <v>4004</v>
      </c>
      <c r="J446" t="s">
        <v>1894</v>
      </c>
      <c r="K446" t="s">
        <v>1704</v>
      </c>
      <c r="L446">
        <v>2664</v>
      </c>
      <c r="M446">
        <v>2737</v>
      </c>
      <c r="N446">
        <v>300</v>
      </c>
      <c r="O446" t="s">
        <v>1679</v>
      </c>
      <c r="P446">
        <v>0.82964018071387802</v>
      </c>
      <c r="Q446">
        <v>0.84214598932991802</v>
      </c>
      <c r="R446" s="106">
        <v>0.30095151285912403</v>
      </c>
      <c r="S446" s="15">
        <v>4.4236774635745497E-2</v>
      </c>
      <c r="T446">
        <v>-1.4194995952128901E-3</v>
      </c>
      <c r="U446">
        <v>1.4194995952128901E-3</v>
      </c>
      <c r="V446">
        <v>1.10868115976615E-2</v>
      </c>
      <c r="W446">
        <v>0</v>
      </c>
      <c r="X446">
        <v>3.73</v>
      </c>
      <c r="Y446">
        <v>165074</v>
      </c>
      <c r="Z446">
        <v>12698</v>
      </c>
      <c r="AA446">
        <v>0.54</v>
      </c>
      <c r="AB446">
        <v>13</v>
      </c>
      <c r="AC446">
        <v>7</v>
      </c>
      <c r="AD446">
        <v>6</v>
      </c>
      <c r="AE446">
        <v>53.85</v>
      </c>
      <c r="AF446">
        <v>10</v>
      </c>
      <c r="AG446">
        <v>6</v>
      </c>
      <c r="AH446">
        <v>5</v>
      </c>
      <c r="AI446">
        <v>2</v>
      </c>
    </row>
    <row r="447" spans="1:35" x14ac:dyDescent="0.2">
      <c r="A447" s="102">
        <v>482</v>
      </c>
      <c r="B447">
        <v>8002</v>
      </c>
      <c r="C447" t="s">
        <v>29</v>
      </c>
      <c r="D447" t="s">
        <v>1686</v>
      </c>
      <c r="E447">
        <v>787.3</v>
      </c>
      <c r="F447">
        <v>790.8</v>
      </c>
      <c r="G447">
        <v>1300</v>
      </c>
      <c r="H447" t="s">
        <v>1679</v>
      </c>
      <c r="I447">
        <v>8410</v>
      </c>
      <c r="J447" t="s">
        <v>1914</v>
      </c>
      <c r="K447" t="s">
        <v>1737</v>
      </c>
      <c r="L447">
        <v>317</v>
      </c>
      <c r="M447">
        <v>321</v>
      </c>
      <c r="N447">
        <v>3200</v>
      </c>
      <c r="O447" t="s">
        <v>1682</v>
      </c>
      <c r="P447">
        <v>0.65547138065167798</v>
      </c>
      <c r="Q447">
        <v>0.89163780681606797</v>
      </c>
      <c r="R447">
        <v>4.3693053033617403E-2</v>
      </c>
      <c r="S447">
        <v>3.5733137677647603E-2</v>
      </c>
      <c r="T447">
        <v>1.1144389061754201</v>
      </c>
      <c r="U447">
        <v>1.1144389061754201</v>
      </c>
      <c r="V447">
        <v>1.7784321251237301</v>
      </c>
      <c r="W447">
        <v>2.95</v>
      </c>
      <c r="X447">
        <v>0.08</v>
      </c>
      <c r="Y447">
        <v>164920</v>
      </c>
      <c r="Z447">
        <v>9162</v>
      </c>
      <c r="AA447">
        <v>0.42</v>
      </c>
      <c r="AB447">
        <v>18</v>
      </c>
      <c r="AC447">
        <v>10</v>
      </c>
      <c r="AD447">
        <v>8</v>
      </c>
      <c r="AE447">
        <v>55.56</v>
      </c>
      <c r="AF447">
        <v>14</v>
      </c>
      <c r="AG447">
        <v>8</v>
      </c>
      <c r="AH447">
        <v>3</v>
      </c>
      <c r="AI447">
        <v>7</v>
      </c>
    </row>
    <row r="448" spans="1:35" x14ac:dyDescent="0.2">
      <c r="A448" s="102">
        <v>1109</v>
      </c>
      <c r="B448">
        <v>6201</v>
      </c>
      <c r="C448" t="s">
        <v>2096</v>
      </c>
      <c r="D448" t="s">
        <v>1697</v>
      </c>
      <c r="E448">
        <v>6160</v>
      </c>
      <c r="F448">
        <v>6200</v>
      </c>
      <c r="G448">
        <v>100</v>
      </c>
      <c r="H448" t="s">
        <v>1682</v>
      </c>
      <c r="I448">
        <v>9303</v>
      </c>
      <c r="J448" t="s">
        <v>2156</v>
      </c>
      <c r="K448" t="s">
        <v>2182</v>
      </c>
      <c r="L448">
        <v>1482</v>
      </c>
      <c r="M448">
        <v>1473</v>
      </c>
      <c r="N448">
        <v>400</v>
      </c>
      <c r="O448" t="s">
        <v>1679</v>
      </c>
      <c r="P448">
        <v>0.57657558821608801</v>
      </c>
      <c r="Q448">
        <v>0.81325947585798997</v>
      </c>
      <c r="R448">
        <v>0.37966513534559199</v>
      </c>
      <c r="S448">
        <v>8.2838560211560899E-3</v>
      </c>
      <c r="T448">
        <v>-0.88157174000236604</v>
      </c>
      <c r="U448">
        <v>0.88157174000236604</v>
      </c>
      <c r="V448">
        <v>1.0768152915545699</v>
      </c>
      <c r="W448">
        <v>-1.9</v>
      </c>
      <c r="X448">
        <v>4.97</v>
      </c>
      <c r="Y448">
        <v>164795</v>
      </c>
      <c r="Z448">
        <v>10986</v>
      </c>
      <c r="AA448">
        <v>0.8</v>
      </c>
      <c r="AB448">
        <v>15</v>
      </c>
      <c r="AC448">
        <v>9</v>
      </c>
      <c r="AD448">
        <v>6</v>
      </c>
      <c r="AE448">
        <v>60</v>
      </c>
      <c r="AF448">
        <v>16</v>
      </c>
      <c r="AG448">
        <v>4</v>
      </c>
      <c r="AH448">
        <v>0</v>
      </c>
      <c r="AI448">
        <v>11</v>
      </c>
    </row>
    <row r="449" spans="1:35" x14ac:dyDescent="0.2">
      <c r="A449" s="102">
        <v>849</v>
      </c>
      <c r="B449">
        <v>1963</v>
      </c>
      <c r="C449" t="s">
        <v>1949</v>
      </c>
      <c r="D449" t="s">
        <v>1689</v>
      </c>
      <c r="E449">
        <v>1517</v>
      </c>
      <c r="F449">
        <v>1590</v>
      </c>
      <c r="G449">
        <v>600</v>
      </c>
      <c r="H449" t="s">
        <v>1679</v>
      </c>
      <c r="I449">
        <v>6923</v>
      </c>
      <c r="J449" t="s">
        <v>57</v>
      </c>
      <c r="K449" t="s">
        <v>1684</v>
      </c>
      <c r="L449">
        <v>2905</v>
      </c>
      <c r="M449">
        <v>2924</v>
      </c>
      <c r="N449">
        <v>300</v>
      </c>
      <c r="O449" t="s">
        <v>1682</v>
      </c>
      <c r="P449">
        <v>0.77635148959211897</v>
      </c>
      <c r="Q449">
        <v>0.85107749997629101</v>
      </c>
      <c r="R449">
        <v>0.26281266285969002</v>
      </c>
      <c r="S449">
        <v>3.9250307583652902E-2</v>
      </c>
      <c r="T449">
        <v>0.23718395455013899</v>
      </c>
      <c r="U449">
        <v>0.23718395455013899</v>
      </c>
      <c r="V449">
        <v>1.13672816734113</v>
      </c>
      <c r="W449">
        <v>0.69</v>
      </c>
      <c r="X449">
        <v>8.76</v>
      </c>
      <c r="Y449">
        <v>164436</v>
      </c>
      <c r="Z449">
        <v>8655</v>
      </c>
      <c r="AA449">
        <v>0.51</v>
      </c>
      <c r="AB449">
        <v>19</v>
      </c>
      <c r="AC449">
        <v>12</v>
      </c>
      <c r="AD449">
        <v>7</v>
      </c>
      <c r="AE449">
        <v>63.16</v>
      </c>
      <c r="AF449">
        <v>12</v>
      </c>
      <c r="AG449">
        <v>10</v>
      </c>
      <c r="AH449">
        <v>6</v>
      </c>
      <c r="AI449">
        <v>3</v>
      </c>
    </row>
    <row r="450" spans="1:35" x14ac:dyDescent="0.2">
      <c r="A450" s="102">
        <v>1108</v>
      </c>
      <c r="B450">
        <v>1605</v>
      </c>
      <c r="C450" t="s">
        <v>1930</v>
      </c>
      <c r="D450" t="s">
        <v>1912</v>
      </c>
      <c r="E450">
        <v>1039.5</v>
      </c>
      <c r="F450">
        <v>1050.5</v>
      </c>
      <c r="G450">
        <v>900</v>
      </c>
      <c r="H450" t="s">
        <v>1682</v>
      </c>
      <c r="I450">
        <v>8253</v>
      </c>
      <c r="J450" t="s">
        <v>563</v>
      </c>
      <c r="K450" t="s">
        <v>1685</v>
      </c>
      <c r="L450">
        <v>1869</v>
      </c>
      <c r="M450">
        <v>1843</v>
      </c>
      <c r="N450">
        <v>500</v>
      </c>
      <c r="O450" t="s">
        <v>1679</v>
      </c>
      <c r="P450">
        <v>0.763715413421861</v>
      </c>
      <c r="Q450">
        <v>0.81330986548532602</v>
      </c>
      <c r="R450" s="106">
        <v>0.22222660229267599</v>
      </c>
      <c r="S450">
        <v>7.0072559829700398E-2</v>
      </c>
      <c r="T450">
        <v>-1.10359374230352</v>
      </c>
      <c r="U450">
        <v>1.10359374230352</v>
      </c>
      <c r="V450">
        <v>1.5744101141211599</v>
      </c>
      <c r="W450">
        <v>-4.8600000000000003</v>
      </c>
      <c r="X450">
        <v>2.6</v>
      </c>
      <c r="Y450">
        <v>164265</v>
      </c>
      <c r="Z450">
        <v>7822</v>
      </c>
      <c r="AA450">
        <v>0.34</v>
      </c>
      <c r="AB450">
        <v>21</v>
      </c>
      <c r="AC450">
        <v>11</v>
      </c>
      <c r="AD450">
        <v>10</v>
      </c>
      <c r="AE450">
        <v>52.38</v>
      </c>
      <c r="AF450">
        <v>12</v>
      </c>
      <c r="AG450">
        <v>8</v>
      </c>
      <c r="AH450">
        <v>5</v>
      </c>
      <c r="AI450">
        <v>8</v>
      </c>
    </row>
    <row r="451" spans="1:35" x14ac:dyDescent="0.2">
      <c r="A451" s="102">
        <v>966</v>
      </c>
      <c r="B451">
        <v>5332</v>
      </c>
      <c r="C451" t="s">
        <v>749</v>
      </c>
      <c r="D451" t="s">
        <v>1678</v>
      </c>
      <c r="E451">
        <v>4810</v>
      </c>
      <c r="F451">
        <v>4785</v>
      </c>
      <c r="G451">
        <v>200</v>
      </c>
      <c r="H451" t="s">
        <v>1679</v>
      </c>
      <c r="I451">
        <v>6361</v>
      </c>
      <c r="J451" t="s">
        <v>794</v>
      </c>
      <c r="K451" t="s">
        <v>1692</v>
      </c>
      <c r="L451">
        <v>3030</v>
      </c>
      <c r="M451">
        <v>2914</v>
      </c>
      <c r="N451">
        <v>300</v>
      </c>
      <c r="O451" t="s">
        <v>1682</v>
      </c>
      <c r="P451">
        <v>0.55009496045705897</v>
      </c>
      <c r="Q451">
        <v>0.83636523223262305</v>
      </c>
      <c r="R451">
        <v>0.280505230377873</v>
      </c>
      <c r="S451">
        <v>7.3593679089261803E-3</v>
      </c>
      <c r="T451">
        <v>4.3667543762838203</v>
      </c>
      <c r="U451">
        <v>4.3667543762838203</v>
      </c>
      <c r="V451">
        <v>3.1141227676535101</v>
      </c>
      <c r="W451">
        <v>13.56</v>
      </c>
      <c r="X451">
        <v>8.65</v>
      </c>
      <c r="Y451">
        <v>164193</v>
      </c>
      <c r="Z451">
        <v>20524</v>
      </c>
      <c r="AA451">
        <v>1.1299999999999999</v>
      </c>
      <c r="AB451">
        <v>8</v>
      </c>
      <c r="AC451">
        <v>5</v>
      </c>
      <c r="AD451">
        <v>3</v>
      </c>
      <c r="AE451">
        <v>62.5</v>
      </c>
      <c r="AF451">
        <v>11</v>
      </c>
      <c r="AG451">
        <v>5</v>
      </c>
      <c r="AH451">
        <v>2</v>
      </c>
      <c r="AI451">
        <v>1</v>
      </c>
    </row>
    <row r="452" spans="1:35" x14ac:dyDescent="0.2">
      <c r="A452" s="102">
        <v>335</v>
      </c>
      <c r="B452">
        <v>4182</v>
      </c>
      <c r="C452" t="s">
        <v>47</v>
      </c>
      <c r="D452" t="s">
        <v>1704</v>
      </c>
      <c r="E452">
        <v>1830</v>
      </c>
      <c r="F452">
        <v>1848</v>
      </c>
      <c r="G452">
        <v>500</v>
      </c>
      <c r="H452" t="s">
        <v>1682</v>
      </c>
      <c r="I452">
        <v>6752</v>
      </c>
      <c r="J452" t="s">
        <v>54</v>
      </c>
      <c r="K452" t="s">
        <v>1684</v>
      </c>
      <c r="L452">
        <v>1221</v>
      </c>
      <c r="M452">
        <v>1207.5</v>
      </c>
      <c r="N452">
        <v>800</v>
      </c>
      <c r="O452" t="s">
        <v>1679</v>
      </c>
      <c r="P452">
        <v>0.77127996165053103</v>
      </c>
      <c r="Q452">
        <v>0.90729311874587104</v>
      </c>
      <c r="R452">
        <v>3.90429230750071E-3</v>
      </c>
      <c r="S452">
        <v>5.3582328415534598E-2</v>
      </c>
      <c r="T452">
        <v>-1.0510007154518399</v>
      </c>
      <c r="U452">
        <v>1.0510007154518399</v>
      </c>
      <c r="V452">
        <v>1.5078925586260801</v>
      </c>
      <c r="W452">
        <v>-4.72</v>
      </c>
      <c r="X452">
        <v>4.55</v>
      </c>
      <c r="Y452">
        <v>163576</v>
      </c>
      <c r="Z452">
        <v>8609</v>
      </c>
      <c r="AA452">
        <v>0.42</v>
      </c>
      <c r="AB452">
        <v>19</v>
      </c>
      <c r="AC452">
        <v>13</v>
      </c>
      <c r="AD452">
        <v>6</v>
      </c>
      <c r="AE452">
        <v>68.42</v>
      </c>
      <c r="AF452">
        <v>13</v>
      </c>
      <c r="AG452">
        <v>7</v>
      </c>
      <c r="AH452">
        <v>2</v>
      </c>
      <c r="AI452">
        <v>10</v>
      </c>
    </row>
    <row r="453" spans="1:35" x14ac:dyDescent="0.2">
      <c r="A453" s="102">
        <v>1052</v>
      </c>
      <c r="B453">
        <v>5444</v>
      </c>
      <c r="C453" t="s">
        <v>2207</v>
      </c>
      <c r="D453" t="s">
        <v>1735</v>
      </c>
      <c r="E453">
        <v>2577</v>
      </c>
      <c r="F453">
        <v>2564</v>
      </c>
      <c r="G453">
        <v>400</v>
      </c>
      <c r="H453" t="s">
        <v>1679</v>
      </c>
      <c r="I453">
        <v>9143</v>
      </c>
      <c r="J453" t="s">
        <v>1903</v>
      </c>
      <c r="K453" t="s">
        <v>1815</v>
      </c>
      <c r="L453">
        <v>2367</v>
      </c>
      <c r="M453">
        <v>2344</v>
      </c>
      <c r="N453">
        <v>400</v>
      </c>
      <c r="O453" t="s">
        <v>1682</v>
      </c>
      <c r="P453">
        <v>0.62381178204634402</v>
      </c>
      <c r="Q453">
        <v>0.82348323857922301</v>
      </c>
      <c r="R453">
        <v>0.204182865951061</v>
      </c>
      <c r="S453">
        <v>3.96873052780169E-2</v>
      </c>
      <c r="T453">
        <v>0.55457271585671797</v>
      </c>
      <c r="U453">
        <v>0.55457271585671797</v>
      </c>
      <c r="V453">
        <v>0.42682170462640401</v>
      </c>
      <c r="W453">
        <v>1.92</v>
      </c>
      <c r="X453">
        <v>8.58</v>
      </c>
      <c r="Y453">
        <v>162791</v>
      </c>
      <c r="Z453">
        <v>13566</v>
      </c>
      <c r="AA453">
        <v>0.88</v>
      </c>
      <c r="AB453">
        <v>12</v>
      </c>
      <c r="AC453">
        <v>7</v>
      </c>
      <c r="AD453">
        <v>5</v>
      </c>
      <c r="AE453">
        <v>58.33</v>
      </c>
      <c r="AF453">
        <v>10</v>
      </c>
      <c r="AG453">
        <v>7</v>
      </c>
      <c r="AH453">
        <v>4</v>
      </c>
      <c r="AI453">
        <v>1</v>
      </c>
    </row>
    <row r="454" spans="1:35" x14ac:dyDescent="0.2">
      <c r="A454" s="102">
        <v>342</v>
      </c>
      <c r="B454">
        <v>9719</v>
      </c>
      <c r="C454" t="s">
        <v>2158</v>
      </c>
      <c r="D454" t="s">
        <v>1681</v>
      </c>
      <c r="E454">
        <v>6190</v>
      </c>
      <c r="F454">
        <v>6180</v>
      </c>
      <c r="G454">
        <v>100</v>
      </c>
      <c r="H454" t="s">
        <v>1679</v>
      </c>
      <c r="I454">
        <v>9746</v>
      </c>
      <c r="J454" t="s">
        <v>1905</v>
      </c>
      <c r="K454" t="s">
        <v>1681</v>
      </c>
      <c r="L454">
        <v>5450</v>
      </c>
      <c r="M454">
        <v>5450</v>
      </c>
      <c r="N454">
        <v>100</v>
      </c>
      <c r="O454" t="s">
        <v>1682</v>
      </c>
      <c r="P454">
        <v>0.60996082661129802</v>
      </c>
      <c r="Q454">
        <v>0.90635413292979705</v>
      </c>
      <c r="R454">
        <v>1.1067174501278899E-2</v>
      </c>
      <c r="S454">
        <v>1.0119031962228299E-2</v>
      </c>
      <c r="T454">
        <v>0.27661867249070898</v>
      </c>
      <c r="U454">
        <v>0.27661867249070898</v>
      </c>
      <c r="V454">
        <v>0.11711611708955</v>
      </c>
      <c r="W454">
        <v>0.96</v>
      </c>
      <c r="X454">
        <v>11.81</v>
      </c>
      <c r="Y454">
        <v>161796</v>
      </c>
      <c r="Z454">
        <v>16180</v>
      </c>
      <c r="AA454">
        <v>1.04</v>
      </c>
      <c r="AB454">
        <v>10</v>
      </c>
      <c r="AC454">
        <v>7</v>
      </c>
      <c r="AD454">
        <v>3</v>
      </c>
      <c r="AE454">
        <v>70</v>
      </c>
      <c r="AF454">
        <v>13</v>
      </c>
      <c r="AG454">
        <v>6</v>
      </c>
      <c r="AH454">
        <v>2</v>
      </c>
      <c r="AI454">
        <v>2</v>
      </c>
    </row>
    <row r="455" spans="1:35" x14ac:dyDescent="0.2">
      <c r="A455" s="102">
        <v>878</v>
      </c>
      <c r="B455">
        <v>1963</v>
      </c>
      <c r="C455" t="s">
        <v>1949</v>
      </c>
      <c r="D455" t="s">
        <v>1689</v>
      </c>
      <c r="E455">
        <v>1517</v>
      </c>
      <c r="F455">
        <v>1590</v>
      </c>
      <c r="G455">
        <v>600</v>
      </c>
      <c r="H455" t="s">
        <v>1679</v>
      </c>
      <c r="I455">
        <v>8385</v>
      </c>
      <c r="J455" t="s">
        <v>948</v>
      </c>
      <c r="K455" t="s">
        <v>1737</v>
      </c>
      <c r="L455">
        <v>559</v>
      </c>
      <c r="M455">
        <v>559</v>
      </c>
      <c r="N455">
        <v>1700</v>
      </c>
      <c r="O455" t="s">
        <v>1682</v>
      </c>
      <c r="P455">
        <v>0.78004568139258801</v>
      </c>
      <c r="Q455">
        <v>0.84792921702843504</v>
      </c>
      <c r="R455" s="15">
        <v>0.23627448247540001</v>
      </c>
      <c r="S455">
        <v>4.5569076574931602E-2</v>
      </c>
      <c r="T455">
        <v>0.79279363464041397</v>
      </c>
      <c r="U455">
        <v>0.79279363464041397</v>
      </c>
      <c r="V455">
        <v>0.66327968944609605</v>
      </c>
      <c r="W455">
        <v>2.17</v>
      </c>
      <c r="X455">
        <v>0.39</v>
      </c>
      <c r="Y455">
        <v>161265</v>
      </c>
      <c r="Z455">
        <v>7012</v>
      </c>
      <c r="AA455">
        <v>0.3</v>
      </c>
      <c r="AB455">
        <v>23</v>
      </c>
      <c r="AC455">
        <v>14</v>
      </c>
      <c r="AD455">
        <v>9</v>
      </c>
      <c r="AE455">
        <v>60.87</v>
      </c>
      <c r="AF455">
        <v>12</v>
      </c>
      <c r="AG455">
        <v>8</v>
      </c>
      <c r="AH455">
        <v>5</v>
      </c>
      <c r="AI455">
        <v>10</v>
      </c>
    </row>
    <row r="456" spans="1:35" x14ac:dyDescent="0.2">
      <c r="A456" s="102">
        <v>744</v>
      </c>
      <c r="B456">
        <v>4114</v>
      </c>
      <c r="C456" t="s">
        <v>1848</v>
      </c>
      <c r="D456" t="s">
        <v>1704</v>
      </c>
      <c r="E456">
        <v>6130</v>
      </c>
      <c r="F456">
        <v>6200</v>
      </c>
      <c r="G456">
        <v>100</v>
      </c>
      <c r="H456" t="s">
        <v>1679</v>
      </c>
      <c r="I456">
        <v>5406</v>
      </c>
      <c r="J456" t="s">
        <v>2047</v>
      </c>
      <c r="K456" t="s">
        <v>1735</v>
      </c>
      <c r="L456">
        <v>489</v>
      </c>
      <c r="M456">
        <v>481</v>
      </c>
      <c r="N456">
        <v>1300</v>
      </c>
      <c r="O456" t="s">
        <v>1682</v>
      </c>
      <c r="P456">
        <v>0.78289036974169601</v>
      </c>
      <c r="Q456">
        <v>0.86304563791216904</v>
      </c>
      <c r="R456">
        <v>0.31375095094432698</v>
      </c>
      <c r="S456">
        <v>4.2153307214413502E-2</v>
      </c>
      <c r="T456">
        <v>2.03642616760771</v>
      </c>
      <c r="U456">
        <v>2.03642616760771</v>
      </c>
      <c r="V456">
        <v>1.57768920066199</v>
      </c>
      <c r="W456">
        <v>8.66</v>
      </c>
      <c r="X456">
        <v>0.85</v>
      </c>
      <c r="Y456">
        <v>160959</v>
      </c>
      <c r="Z456">
        <v>10731</v>
      </c>
      <c r="AA456">
        <v>0.68</v>
      </c>
      <c r="AB456">
        <v>15</v>
      </c>
      <c r="AC456">
        <v>9</v>
      </c>
      <c r="AD456">
        <v>6</v>
      </c>
      <c r="AE456">
        <v>60</v>
      </c>
      <c r="AF456">
        <v>11</v>
      </c>
      <c r="AG456">
        <v>6</v>
      </c>
      <c r="AH456">
        <v>4</v>
      </c>
      <c r="AI456">
        <v>5</v>
      </c>
    </row>
    <row r="457" spans="1:35" x14ac:dyDescent="0.2">
      <c r="A457" s="102">
        <v>979</v>
      </c>
      <c r="B457">
        <v>4114</v>
      </c>
      <c r="C457" t="s">
        <v>1848</v>
      </c>
      <c r="D457" t="s">
        <v>1704</v>
      </c>
      <c r="E457">
        <v>6130</v>
      </c>
      <c r="F457">
        <v>6200</v>
      </c>
      <c r="G457">
        <v>100</v>
      </c>
      <c r="H457" t="s">
        <v>1679</v>
      </c>
      <c r="I457">
        <v>7261</v>
      </c>
      <c r="J457" t="s">
        <v>2102</v>
      </c>
      <c r="K457" t="s">
        <v>1697</v>
      </c>
      <c r="L457">
        <v>897</v>
      </c>
      <c r="M457">
        <v>889</v>
      </c>
      <c r="N457">
        <v>700</v>
      </c>
      <c r="O457" t="s">
        <v>1682</v>
      </c>
      <c r="P457">
        <v>0.67128952027780797</v>
      </c>
      <c r="Q457">
        <v>0.83459931714256697</v>
      </c>
      <c r="R457">
        <v>0.17614079042243899</v>
      </c>
      <c r="S457" s="15">
        <v>6.4492266564584594E-2</v>
      </c>
      <c r="T457">
        <v>0.114429285772165</v>
      </c>
      <c r="U457">
        <v>0.114429285772165</v>
      </c>
      <c r="V457">
        <v>0.48251815938695197</v>
      </c>
      <c r="W457">
        <v>0.28999999999999998</v>
      </c>
      <c r="X457">
        <v>0.37</v>
      </c>
      <c r="Y457">
        <v>160631</v>
      </c>
      <c r="Z457">
        <v>10709</v>
      </c>
      <c r="AA457">
        <v>0.85</v>
      </c>
      <c r="AB457">
        <v>15</v>
      </c>
      <c r="AC457">
        <v>10</v>
      </c>
      <c r="AD457">
        <v>5</v>
      </c>
      <c r="AE457">
        <v>66.67</v>
      </c>
      <c r="AF457">
        <v>13</v>
      </c>
      <c r="AG457">
        <v>6</v>
      </c>
      <c r="AH457">
        <v>2</v>
      </c>
      <c r="AI457">
        <v>7</v>
      </c>
    </row>
    <row r="458" spans="1:35" x14ac:dyDescent="0.2">
      <c r="A458" s="102">
        <v>719</v>
      </c>
      <c r="B458">
        <v>1812</v>
      </c>
      <c r="C458" t="s">
        <v>1789</v>
      </c>
      <c r="D458" t="s">
        <v>1689</v>
      </c>
      <c r="E458">
        <v>1314</v>
      </c>
      <c r="F458">
        <v>1316</v>
      </c>
      <c r="G458">
        <v>800</v>
      </c>
      <c r="H458" t="s">
        <v>1682</v>
      </c>
      <c r="I458">
        <v>3865</v>
      </c>
      <c r="J458" t="s">
        <v>1626</v>
      </c>
      <c r="K458" t="s">
        <v>1916</v>
      </c>
      <c r="L458">
        <v>513</v>
      </c>
      <c r="M458">
        <v>504</v>
      </c>
      <c r="N458">
        <v>2100</v>
      </c>
      <c r="O458" t="s">
        <v>1679</v>
      </c>
      <c r="P458">
        <v>0.77673977146305495</v>
      </c>
      <c r="Q458">
        <v>0.86608640066295794</v>
      </c>
      <c r="R458">
        <v>0.124194181531196</v>
      </c>
      <c r="S458">
        <v>1.59352294210253E-2</v>
      </c>
      <c r="T458">
        <v>-0.27832569952570302</v>
      </c>
      <c r="U458">
        <v>0.27832569952570302</v>
      </c>
      <c r="V458">
        <v>0.71472479214108797</v>
      </c>
      <c r="W458">
        <v>-0.74</v>
      </c>
      <c r="X458">
        <v>0.53</v>
      </c>
      <c r="Y458">
        <v>160318</v>
      </c>
      <c r="Z458">
        <v>7634</v>
      </c>
      <c r="AA458">
        <v>0.3</v>
      </c>
      <c r="AB458">
        <v>21</v>
      </c>
      <c r="AC458">
        <v>11</v>
      </c>
      <c r="AD458">
        <v>10</v>
      </c>
      <c r="AE458">
        <v>52.38</v>
      </c>
      <c r="AF458">
        <v>13</v>
      </c>
      <c r="AG458">
        <v>6</v>
      </c>
      <c r="AH458">
        <v>5</v>
      </c>
      <c r="AI458">
        <v>10</v>
      </c>
    </row>
    <row r="459" spans="1:35" x14ac:dyDescent="0.2">
      <c r="A459" s="102">
        <v>735</v>
      </c>
      <c r="B459">
        <v>7649</v>
      </c>
      <c r="C459" t="s">
        <v>1929</v>
      </c>
      <c r="D459" t="s">
        <v>1705</v>
      </c>
      <c r="E459">
        <v>5560</v>
      </c>
      <c r="F459">
        <v>5550</v>
      </c>
      <c r="G459">
        <v>100</v>
      </c>
      <c r="H459" t="s">
        <v>1682</v>
      </c>
      <c r="I459">
        <v>9715</v>
      </c>
      <c r="J459" t="s">
        <v>2048</v>
      </c>
      <c r="K459" t="s">
        <v>1694</v>
      </c>
      <c r="L459">
        <v>2808</v>
      </c>
      <c r="M459">
        <v>2784</v>
      </c>
      <c r="N459">
        <v>200</v>
      </c>
      <c r="O459" t="s">
        <v>1679</v>
      </c>
      <c r="P459">
        <v>0.74186177387555996</v>
      </c>
      <c r="Q459">
        <v>0.86421022765810496</v>
      </c>
      <c r="R459">
        <v>0.153068292965821</v>
      </c>
      <c r="S459" s="106">
        <v>7.3887404577641994E-2</v>
      </c>
      <c r="T459">
        <v>-0.693657093530336</v>
      </c>
      <c r="U459">
        <v>0.693657093530336</v>
      </c>
      <c r="V459">
        <v>1.0716470843344399</v>
      </c>
      <c r="W459">
        <v>-3.25</v>
      </c>
      <c r="X459">
        <v>0.32</v>
      </c>
      <c r="Y459">
        <v>160096</v>
      </c>
      <c r="Z459">
        <v>16010</v>
      </c>
      <c r="AA459">
        <v>0.89</v>
      </c>
      <c r="AB459">
        <v>10</v>
      </c>
      <c r="AC459">
        <v>8</v>
      </c>
      <c r="AD459">
        <v>2</v>
      </c>
      <c r="AE459">
        <v>80</v>
      </c>
      <c r="AF459">
        <v>12</v>
      </c>
      <c r="AG459">
        <v>4</v>
      </c>
      <c r="AH459">
        <v>2</v>
      </c>
      <c r="AI459">
        <v>4</v>
      </c>
    </row>
    <row r="460" spans="1:35" x14ac:dyDescent="0.2">
      <c r="A460" s="102">
        <v>471</v>
      </c>
      <c r="B460">
        <v>8341</v>
      </c>
      <c r="C460" t="s">
        <v>932</v>
      </c>
      <c r="D460" t="s">
        <v>1737</v>
      </c>
      <c r="E460">
        <v>1630</v>
      </c>
      <c r="F460">
        <v>1643</v>
      </c>
      <c r="G460">
        <v>600</v>
      </c>
      <c r="H460" t="s">
        <v>1682</v>
      </c>
      <c r="I460">
        <v>8795</v>
      </c>
      <c r="J460" t="s">
        <v>1957</v>
      </c>
      <c r="K460" t="s">
        <v>1881</v>
      </c>
      <c r="L460">
        <v>1257</v>
      </c>
      <c r="M460">
        <v>1247</v>
      </c>
      <c r="N460">
        <v>800</v>
      </c>
      <c r="O460" t="s">
        <v>1679</v>
      </c>
      <c r="P460">
        <v>0.87135859405160998</v>
      </c>
      <c r="Q460">
        <v>0.89305575395044801</v>
      </c>
      <c r="R460">
        <v>0.26511002807082601</v>
      </c>
      <c r="S460">
        <v>1.21932760957049E-2</v>
      </c>
      <c r="T460">
        <v>-0.72901914933352596</v>
      </c>
      <c r="U460">
        <v>0.72901914933352596</v>
      </c>
      <c r="V460">
        <v>1.47934611418189</v>
      </c>
      <c r="W460">
        <v>-2.0499999999999998</v>
      </c>
      <c r="X460">
        <v>1.2</v>
      </c>
      <c r="Y460">
        <v>158853</v>
      </c>
      <c r="Z460">
        <v>9928</v>
      </c>
      <c r="AA460">
        <v>0.53</v>
      </c>
      <c r="AB460">
        <v>16</v>
      </c>
      <c r="AC460">
        <v>11</v>
      </c>
      <c r="AD460">
        <v>5</v>
      </c>
      <c r="AE460">
        <v>68.75</v>
      </c>
      <c r="AF460">
        <v>12</v>
      </c>
      <c r="AG460">
        <v>6</v>
      </c>
      <c r="AH460">
        <v>3</v>
      </c>
      <c r="AI460">
        <v>7</v>
      </c>
    </row>
    <row r="461" spans="1:35" x14ac:dyDescent="0.2">
      <c r="A461" s="102">
        <v>330</v>
      </c>
      <c r="B461">
        <v>8242</v>
      </c>
      <c r="C461" t="s">
        <v>919</v>
      </c>
      <c r="D461" t="s">
        <v>1705</v>
      </c>
      <c r="E461">
        <v>1010</v>
      </c>
      <c r="F461">
        <v>987</v>
      </c>
      <c r="G461">
        <v>1100</v>
      </c>
      <c r="H461" t="s">
        <v>1682</v>
      </c>
      <c r="I461">
        <v>9474</v>
      </c>
      <c r="J461" t="s">
        <v>1913</v>
      </c>
      <c r="K461" t="s">
        <v>1681</v>
      </c>
      <c r="L461">
        <v>1544</v>
      </c>
      <c r="M461">
        <v>1508</v>
      </c>
      <c r="N461">
        <v>700</v>
      </c>
      <c r="O461" t="s">
        <v>1679</v>
      </c>
      <c r="P461">
        <v>0.93999588096752895</v>
      </c>
      <c r="Q461">
        <v>0.90764895772264098</v>
      </c>
      <c r="R461" s="15">
        <v>0.34184078535886597</v>
      </c>
      <c r="S461" s="106">
        <v>3.3365387512493301E-2</v>
      </c>
      <c r="T461">
        <v>-0.17703993874068599</v>
      </c>
      <c r="U461">
        <v>0.17703993874068599</v>
      </c>
      <c r="V461">
        <v>0.342157308978013</v>
      </c>
      <c r="W461">
        <v>-0.56999999999999995</v>
      </c>
      <c r="X461">
        <v>2.85</v>
      </c>
      <c r="Y461">
        <v>158835</v>
      </c>
      <c r="Z461">
        <v>7564</v>
      </c>
      <c r="AA461">
        <v>0.36</v>
      </c>
      <c r="AB461">
        <v>21</v>
      </c>
      <c r="AC461">
        <v>12</v>
      </c>
      <c r="AD461">
        <v>9</v>
      </c>
      <c r="AE461">
        <v>57.14</v>
      </c>
      <c r="AF461">
        <v>10</v>
      </c>
      <c r="AG461">
        <v>9</v>
      </c>
      <c r="AH461">
        <v>6</v>
      </c>
      <c r="AI461">
        <v>6</v>
      </c>
    </row>
    <row r="462" spans="1:35" x14ac:dyDescent="0.2">
      <c r="A462" s="102">
        <v>241</v>
      </c>
      <c r="B462">
        <v>2371</v>
      </c>
      <c r="C462" t="s">
        <v>628</v>
      </c>
      <c r="D462" t="s">
        <v>1694</v>
      </c>
      <c r="E462">
        <v>3040</v>
      </c>
      <c r="F462">
        <v>3010</v>
      </c>
      <c r="G462">
        <v>300</v>
      </c>
      <c r="H462" t="s">
        <v>1679</v>
      </c>
      <c r="I462">
        <v>6758</v>
      </c>
      <c r="J462" t="s">
        <v>1696</v>
      </c>
      <c r="K462" t="s">
        <v>1684</v>
      </c>
      <c r="L462">
        <v>7620</v>
      </c>
      <c r="M462">
        <v>7622</v>
      </c>
      <c r="N462">
        <v>100</v>
      </c>
      <c r="O462" t="s">
        <v>1682</v>
      </c>
      <c r="P462">
        <v>0.89206013449900401</v>
      </c>
      <c r="Q462">
        <v>0.91640486431794099</v>
      </c>
      <c r="R462" s="15">
        <v>5.2877279188624303E-2</v>
      </c>
      <c r="S462" s="15">
        <v>4.1360523649686301E-2</v>
      </c>
      <c r="T462">
        <v>1.75593640079728</v>
      </c>
      <c r="U462">
        <v>1.75593640079728</v>
      </c>
      <c r="V462">
        <v>1.3287638587999999</v>
      </c>
      <c r="W462">
        <v>4.1100000000000003</v>
      </c>
      <c r="X462">
        <v>18.47</v>
      </c>
      <c r="Y462">
        <v>158352</v>
      </c>
      <c r="Z462">
        <v>10557</v>
      </c>
      <c r="AA462">
        <v>0.67</v>
      </c>
      <c r="AB462">
        <v>15</v>
      </c>
      <c r="AC462">
        <v>10</v>
      </c>
      <c r="AD462">
        <v>5</v>
      </c>
      <c r="AE462">
        <v>66.67</v>
      </c>
      <c r="AF462">
        <v>11</v>
      </c>
      <c r="AG462">
        <v>7</v>
      </c>
      <c r="AH462">
        <v>4</v>
      </c>
      <c r="AI462">
        <v>4</v>
      </c>
    </row>
    <row r="463" spans="1:35" x14ac:dyDescent="0.2">
      <c r="A463" s="102">
        <v>73</v>
      </c>
      <c r="B463">
        <v>8572</v>
      </c>
      <c r="C463" t="s">
        <v>1647</v>
      </c>
      <c r="D463" t="s">
        <v>1685</v>
      </c>
      <c r="E463">
        <v>532</v>
      </c>
      <c r="F463">
        <v>529</v>
      </c>
      <c r="G463">
        <v>2000</v>
      </c>
      <c r="H463" t="s">
        <v>1679</v>
      </c>
      <c r="I463">
        <v>8804</v>
      </c>
      <c r="J463" t="s">
        <v>969</v>
      </c>
      <c r="K463" t="s">
        <v>1701</v>
      </c>
      <c r="L463">
        <v>1798</v>
      </c>
      <c r="M463">
        <v>1797</v>
      </c>
      <c r="N463">
        <v>600</v>
      </c>
      <c r="O463" t="s">
        <v>1682</v>
      </c>
      <c r="P463">
        <v>0.87736646829296305</v>
      </c>
      <c r="Q463">
        <v>0.94335732681951201</v>
      </c>
      <c r="R463">
        <v>0.13401844163511201</v>
      </c>
      <c r="S463" s="15">
        <v>3.54687839783661E-2</v>
      </c>
      <c r="T463">
        <v>0.70383175674926302</v>
      </c>
      <c r="U463">
        <v>0.70383175674926302</v>
      </c>
      <c r="V463">
        <v>1.08156100132624</v>
      </c>
      <c r="W463">
        <v>2.08</v>
      </c>
      <c r="X463">
        <v>1.87</v>
      </c>
      <c r="Y463">
        <v>158285</v>
      </c>
      <c r="Z463">
        <v>8331</v>
      </c>
      <c r="AA463">
        <v>0.43</v>
      </c>
      <c r="AB463">
        <v>19</v>
      </c>
      <c r="AC463">
        <v>12</v>
      </c>
      <c r="AD463">
        <v>7</v>
      </c>
      <c r="AE463">
        <v>63.16</v>
      </c>
      <c r="AF463">
        <v>12</v>
      </c>
      <c r="AG463">
        <v>7</v>
      </c>
      <c r="AH463">
        <v>5</v>
      </c>
      <c r="AI463">
        <v>7</v>
      </c>
    </row>
    <row r="464" spans="1:35" x14ac:dyDescent="0.2">
      <c r="A464" s="102">
        <v>583</v>
      </c>
      <c r="B464">
        <v>3101</v>
      </c>
      <c r="C464" t="s">
        <v>1985</v>
      </c>
      <c r="D464" t="s">
        <v>1979</v>
      </c>
      <c r="E464">
        <v>1532</v>
      </c>
      <c r="F464">
        <v>1545</v>
      </c>
      <c r="G464">
        <v>600</v>
      </c>
      <c r="H464" t="s">
        <v>1679</v>
      </c>
      <c r="I464">
        <v>6770</v>
      </c>
      <c r="J464" t="s">
        <v>24</v>
      </c>
      <c r="K464" t="s">
        <v>1684</v>
      </c>
      <c r="L464">
        <v>1929</v>
      </c>
      <c r="M464">
        <v>1924</v>
      </c>
      <c r="N464">
        <v>500</v>
      </c>
      <c r="O464" t="s">
        <v>1682</v>
      </c>
      <c r="P464">
        <v>0.69823266546567397</v>
      </c>
      <c r="Q464">
        <v>0.881893040167821</v>
      </c>
      <c r="R464">
        <v>0.29536470009377003</v>
      </c>
      <c r="S464">
        <v>4.1600846023261202E-2</v>
      </c>
      <c r="T464">
        <v>2.5859729210498101</v>
      </c>
      <c r="U464">
        <v>2.5859729210498101</v>
      </c>
      <c r="V464">
        <v>2.6086662625189501</v>
      </c>
      <c r="W464">
        <v>16.62</v>
      </c>
      <c r="X464">
        <v>3.64</v>
      </c>
      <c r="Y464">
        <v>157722</v>
      </c>
      <c r="Z464">
        <v>9278</v>
      </c>
      <c r="AA464">
        <v>0.56000000000000005</v>
      </c>
      <c r="AB464">
        <v>17</v>
      </c>
      <c r="AC464">
        <v>11</v>
      </c>
      <c r="AD464">
        <v>6</v>
      </c>
      <c r="AE464">
        <v>64.709999999999994</v>
      </c>
      <c r="AF464">
        <v>12</v>
      </c>
      <c r="AG464">
        <v>6</v>
      </c>
      <c r="AH464">
        <v>4</v>
      </c>
      <c r="AI464">
        <v>7</v>
      </c>
    </row>
    <row r="465" spans="1:35" x14ac:dyDescent="0.2">
      <c r="A465" s="102">
        <v>747</v>
      </c>
      <c r="B465">
        <v>6113</v>
      </c>
      <c r="C465" t="s">
        <v>2032</v>
      </c>
      <c r="D465" t="s">
        <v>1692</v>
      </c>
      <c r="E465">
        <v>1107</v>
      </c>
      <c r="F465">
        <v>1119</v>
      </c>
      <c r="G465">
        <v>800</v>
      </c>
      <c r="H465" t="s">
        <v>1682</v>
      </c>
      <c r="I465">
        <v>6141</v>
      </c>
      <c r="J465" t="s">
        <v>1939</v>
      </c>
      <c r="K465" t="s">
        <v>1692</v>
      </c>
      <c r="L465">
        <v>1613</v>
      </c>
      <c r="M465">
        <v>1579</v>
      </c>
      <c r="N465">
        <v>600</v>
      </c>
      <c r="O465" t="s">
        <v>1679</v>
      </c>
      <c r="P465">
        <v>0.80832563901404897</v>
      </c>
      <c r="Q465">
        <v>0.86273088352440597</v>
      </c>
      <c r="R465" s="15">
        <v>0.29015798657848402</v>
      </c>
      <c r="S465">
        <v>3.2007475352043499E-3</v>
      </c>
      <c r="T465">
        <v>-0.80013271744773595</v>
      </c>
      <c r="U465">
        <v>0.80013271744773595</v>
      </c>
      <c r="V465">
        <v>2.3319736567592999</v>
      </c>
      <c r="W465">
        <v>-2.04</v>
      </c>
      <c r="X465">
        <v>5.51</v>
      </c>
      <c r="Y465">
        <v>157700</v>
      </c>
      <c r="Z465">
        <v>10513</v>
      </c>
      <c r="AA465">
        <v>0.57999999999999996</v>
      </c>
      <c r="AB465">
        <v>15</v>
      </c>
      <c r="AC465">
        <v>10</v>
      </c>
      <c r="AD465">
        <v>5</v>
      </c>
      <c r="AE465">
        <v>66.67</v>
      </c>
      <c r="AF465">
        <v>14</v>
      </c>
      <c r="AG465">
        <v>5</v>
      </c>
      <c r="AH465">
        <v>2</v>
      </c>
      <c r="AI465">
        <v>8</v>
      </c>
    </row>
    <row r="466" spans="1:35" x14ac:dyDescent="0.2">
      <c r="A466" s="102">
        <v>873</v>
      </c>
      <c r="B466">
        <v>3289</v>
      </c>
      <c r="C466" t="s">
        <v>671</v>
      </c>
      <c r="D466" t="s">
        <v>1701</v>
      </c>
      <c r="E466">
        <v>782</v>
      </c>
      <c r="F466">
        <v>781</v>
      </c>
      <c r="G466">
        <v>800</v>
      </c>
      <c r="H466" t="s">
        <v>1679</v>
      </c>
      <c r="I466">
        <v>8766</v>
      </c>
      <c r="J466" t="s">
        <v>1873</v>
      </c>
      <c r="K466" t="s">
        <v>1881</v>
      </c>
      <c r="L466">
        <v>6114</v>
      </c>
      <c r="M466">
        <v>6140</v>
      </c>
      <c r="N466">
        <v>100</v>
      </c>
      <c r="O466" t="s">
        <v>1682</v>
      </c>
      <c r="P466">
        <v>0.67241333788375102</v>
      </c>
      <c r="Q466">
        <v>0.84848734446977203</v>
      </c>
      <c r="R466" s="15">
        <v>0.49076093620719802</v>
      </c>
      <c r="S466" s="15">
        <v>6.4164689767145205E-2</v>
      </c>
      <c r="T466">
        <v>0.99460567654870902</v>
      </c>
      <c r="U466">
        <v>0.99460567654870902</v>
      </c>
      <c r="V466">
        <v>1.09595522459221</v>
      </c>
      <c r="W466">
        <v>2.4500000000000002</v>
      </c>
      <c r="X466">
        <v>1.76</v>
      </c>
      <c r="Y466">
        <v>157380</v>
      </c>
      <c r="Z466">
        <v>9836</v>
      </c>
      <c r="AA466">
        <v>0.48</v>
      </c>
      <c r="AB466">
        <v>16</v>
      </c>
      <c r="AC466">
        <v>8</v>
      </c>
      <c r="AD466">
        <v>8</v>
      </c>
      <c r="AE466">
        <v>50</v>
      </c>
      <c r="AF466">
        <v>13</v>
      </c>
      <c r="AG466">
        <v>7</v>
      </c>
      <c r="AH466">
        <v>0</v>
      </c>
      <c r="AI466">
        <v>9</v>
      </c>
    </row>
    <row r="467" spans="1:35" x14ac:dyDescent="0.2">
      <c r="A467" s="102">
        <v>338</v>
      </c>
      <c r="B467">
        <v>2001</v>
      </c>
      <c r="C467" t="s">
        <v>1579</v>
      </c>
      <c r="D467" t="s">
        <v>1707</v>
      </c>
      <c r="E467">
        <v>1663</v>
      </c>
      <c r="F467">
        <v>1661</v>
      </c>
      <c r="G467">
        <v>700</v>
      </c>
      <c r="H467" t="s">
        <v>1679</v>
      </c>
      <c r="I467">
        <v>2784</v>
      </c>
      <c r="J467" t="s">
        <v>1101</v>
      </c>
      <c r="K467" t="s">
        <v>1686</v>
      </c>
      <c r="L467">
        <v>2141</v>
      </c>
      <c r="M467">
        <v>2179</v>
      </c>
      <c r="N467">
        <v>500</v>
      </c>
      <c r="O467" t="s">
        <v>1682</v>
      </c>
      <c r="P467">
        <v>0.66443788147332095</v>
      </c>
      <c r="Q467">
        <v>0.90685341937632302</v>
      </c>
      <c r="R467">
        <v>0.29878259916718802</v>
      </c>
      <c r="S467" s="15">
        <v>8.1589419497028304E-2</v>
      </c>
      <c r="T467">
        <v>1.11789693663477</v>
      </c>
      <c r="U467">
        <v>1.11789693663477</v>
      </c>
      <c r="V467">
        <v>1.87937330570128</v>
      </c>
      <c r="W467">
        <v>3.5</v>
      </c>
      <c r="X467">
        <v>6.72</v>
      </c>
      <c r="Y467">
        <v>157364</v>
      </c>
      <c r="Z467">
        <v>9835</v>
      </c>
      <c r="AA467">
        <v>0.49</v>
      </c>
      <c r="AB467">
        <v>16</v>
      </c>
      <c r="AC467">
        <v>11</v>
      </c>
      <c r="AD467">
        <v>5</v>
      </c>
      <c r="AE467">
        <v>68.75</v>
      </c>
      <c r="AF467">
        <v>15</v>
      </c>
      <c r="AG467">
        <v>3</v>
      </c>
      <c r="AH467">
        <v>1</v>
      </c>
      <c r="AI467">
        <v>12</v>
      </c>
    </row>
    <row r="468" spans="1:35" x14ac:dyDescent="0.2">
      <c r="A468" s="102">
        <v>444</v>
      </c>
      <c r="B468">
        <v>1332</v>
      </c>
      <c r="C468" t="s">
        <v>2172</v>
      </c>
      <c r="D468" t="s">
        <v>1813</v>
      </c>
      <c r="E468">
        <v>622</v>
      </c>
      <c r="F468">
        <v>616</v>
      </c>
      <c r="G468">
        <v>1400</v>
      </c>
      <c r="H468" t="s">
        <v>1682</v>
      </c>
      <c r="I468">
        <v>4534</v>
      </c>
      <c r="J468" t="s">
        <v>1954</v>
      </c>
      <c r="K468" t="s">
        <v>1702</v>
      </c>
      <c r="L468">
        <v>4235</v>
      </c>
      <c r="M468">
        <v>4305</v>
      </c>
      <c r="N468">
        <v>200</v>
      </c>
      <c r="O468" t="s">
        <v>1679</v>
      </c>
      <c r="P468">
        <v>0.68145907233918201</v>
      </c>
      <c r="Q468">
        <v>0.89626946977400401</v>
      </c>
      <c r="R468">
        <v>9.3131869095663899E-2</v>
      </c>
      <c r="S468">
        <v>4.1737552750742403E-2</v>
      </c>
      <c r="T468">
        <v>-0.15493973828791799</v>
      </c>
      <c r="U468">
        <v>0.15493973828791799</v>
      </c>
      <c r="V468">
        <v>0.63244198616399705</v>
      </c>
      <c r="W468">
        <v>-0.37</v>
      </c>
      <c r="X468">
        <v>0.16</v>
      </c>
      <c r="Y468">
        <v>156969</v>
      </c>
      <c r="Z468">
        <v>9811</v>
      </c>
      <c r="AA468">
        <v>0.62</v>
      </c>
      <c r="AB468">
        <v>16</v>
      </c>
      <c r="AC468">
        <v>11</v>
      </c>
      <c r="AD468">
        <v>5</v>
      </c>
      <c r="AE468">
        <v>68.75</v>
      </c>
      <c r="AF468">
        <v>12</v>
      </c>
      <c r="AG468">
        <v>6</v>
      </c>
      <c r="AH468">
        <v>3</v>
      </c>
      <c r="AI468">
        <v>7</v>
      </c>
    </row>
    <row r="469" spans="1:35" x14ac:dyDescent="0.2">
      <c r="A469" s="102">
        <v>748</v>
      </c>
      <c r="B469">
        <v>3626</v>
      </c>
      <c r="C469" t="s">
        <v>1883</v>
      </c>
      <c r="D469" t="s">
        <v>1681</v>
      </c>
      <c r="E469">
        <v>7090</v>
      </c>
      <c r="F469">
        <v>7050</v>
      </c>
      <c r="G469">
        <v>100</v>
      </c>
      <c r="H469" t="s">
        <v>1682</v>
      </c>
      <c r="I469">
        <v>4186</v>
      </c>
      <c r="J469" t="s">
        <v>707</v>
      </c>
      <c r="K469" t="s">
        <v>1704</v>
      </c>
      <c r="L469">
        <v>4915</v>
      </c>
      <c r="M469">
        <v>4840</v>
      </c>
      <c r="N469">
        <v>100</v>
      </c>
      <c r="O469" t="s">
        <v>1679</v>
      </c>
      <c r="P469">
        <v>0.58527129922437104</v>
      </c>
      <c r="Q469">
        <v>0.86271134238953995</v>
      </c>
      <c r="R469">
        <v>0.14276849087836599</v>
      </c>
      <c r="S469">
        <v>6.6890775031580293E-2</v>
      </c>
      <c r="T469">
        <v>-0.78866403514485195</v>
      </c>
      <c r="U469">
        <v>0.78866403514485195</v>
      </c>
      <c r="V469">
        <v>0.24877943076950501</v>
      </c>
      <c r="W469">
        <v>-4.1100000000000003</v>
      </c>
      <c r="X469">
        <v>31.35</v>
      </c>
      <c r="Y469">
        <v>156912</v>
      </c>
      <c r="Z469">
        <v>11208</v>
      </c>
      <c r="AA469">
        <v>0.34</v>
      </c>
      <c r="AB469">
        <v>14</v>
      </c>
      <c r="AC469">
        <v>7</v>
      </c>
      <c r="AD469">
        <v>7</v>
      </c>
      <c r="AE469">
        <v>50</v>
      </c>
      <c r="AF469">
        <v>9</v>
      </c>
      <c r="AG469">
        <v>6</v>
      </c>
      <c r="AH469">
        <v>6</v>
      </c>
      <c r="AI469">
        <v>2</v>
      </c>
    </row>
    <row r="470" spans="1:35" x14ac:dyDescent="0.2">
      <c r="A470" s="102">
        <v>2</v>
      </c>
      <c r="B470">
        <v>5333</v>
      </c>
      <c r="C470" t="s">
        <v>237</v>
      </c>
      <c r="D470" t="s">
        <v>1678</v>
      </c>
      <c r="E470">
        <v>1879</v>
      </c>
      <c r="F470">
        <v>1899</v>
      </c>
      <c r="G470">
        <v>500</v>
      </c>
      <c r="H470" t="s">
        <v>1679</v>
      </c>
      <c r="I470">
        <v>5393</v>
      </c>
      <c r="J470" t="s">
        <v>236</v>
      </c>
      <c r="K470" t="s">
        <v>1678</v>
      </c>
      <c r="L470">
        <v>2524</v>
      </c>
      <c r="M470">
        <v>2547</v>
      </c>
      <c r="N470">
        <v>400</v>
      </c>
      <c r="O470" t="s">
        <v>1682</v>
      </c>
      <c r="P470">
        <v>0.82535035371907395</v>
      </c>
      <c r="Q470">
        <v>0.97143829969301199</v>
      </c>
      <c r="R470">
        <v>1.1232889967168799E-2</v>
      </c>
      <c r="S470" s="15">
        <v>1.2000033178636299E-4</v>
      </c>
      <c r="T470">
        <v>1.6742051130964899</v>
      </c>
      <c r="U470">
        <v>1.6742051130964899</v>
      </c>
      <c r="V470">
        <v>1.58932045494553</v>
      </c>
      <c r="W470">
        <v>4.57</v>
      </c>
      <c r="X470">
        <v>6.8</v>
      </c>
      <c r="Y470">
        <v>156237</v>
      </c>
      <c r="Z470">
        <v>8680</v>
      </c>
      <c r="AA470">
        <v>0.45</v>
      </c>
      <c r="AB470">
        <v>18</v>
      </c>
      <c r="AC470">
        <v>12</v>
      </c>
      <c r="AD470">
        <v>6</v>
      </c>
      <c r="AE470">
        <v>66.67</v>
      </c>
      <c r="AF470">
        <v>12</v>
      </c>
      <c r="AG470">
        <v>7</v>
      </c>
      <c r="AH470">
        <v>5</v>
      </c>
      <c r="AI470">
        <v>6</v>
      </c>
    </row>
    <row r="471" spans="1:35" x14ac:dyDescent="0.2">
      <c r="A471" s="102">
        <v>945</v>
      </c>
      <c r="B471">
        <v>8316</v>
      </c>
      <c r="C471" t="s">
        <v>1918</v>
      </c>
      <c r="D471" t="s">
        <v>1737</v>
      </c>
      <c r="E471">
        <v>3859</v>
      </c>
      <c r="F471">
        <v>3867</v>
      </c>
      <c r="G471">
        <v>200</v>
      </c>
      <c r="H471" t="s">
        <v>1682</v>
      </c>
      <c r="I471">
        <v>9069</v>
      </c>
      <c r="J471" t="s">
        <v>1805</v>
      </c>
      <c r="K471" t="s">
        <v>1815</v>
      </c>
      <c r="L471">
        <v>886</v>
      </c>
      <c r="M471">
        <v>887</v>
      </c>
      <c r="N471">
        <v>900</v>
      </c>
      <c r="O471" t="s">
        <v>1679</v>
      </c>
      <c r="P471">
        <v>0.86558370986869004</v>
      </c>
      <c r="Q471">
        <v>0.83866223986923305</v>
      </c>
      <c r="R471">
        <v>3.8570543603221999E-2</v>
      </c>
      <c r="S471" s="106">
        <v>3.4187816193327801E-2</v>
      </c>
      <c r="T471">
        <v>-0.27384067263348599</v>
      </c>
      <c r="U471">
        <v>0.27384067263348599</v>
      </c>
      <c r="V471">
        <v>3.6247229102042901E-2</v>
      </c>
      <c r="W471">
        <v>-0.36</v>
      </c>
      <c r="X471">
        <v>3.22</v>
      </c>
      <c r="Y471">
        <v>154407</v>
      </c>
      <c r="Z471">
        <v>11029</v>
      </c>
      <c r="AA471">
        <v>0.63</v>
      </c>
      <c r="AB471">
        <v>14</v>
      </c>
      <c r="AC471">
        <v>10</v>
      </c>
      <c r="AD471">
        <v>4</v>
      </c>
      <c r="AE471">
        <v>71.430000000000007</v>
      </c>
      <c r="AF471">
        <v>14</v>
      </c>
      <c r="AG471">
        <v>4</v>
      </c>
      <c r="AH471">
        <v>2</v>
      </c>
      <c r="AI471">
        <v>8</v>
      </c>
    </row>
    <row r="472" spans="1:35" x14ac:dyDescent="0.2">
      <c r="A472" s="102">
        <v>875</v>
      </c>
      <c r="B472">
        <v>4917</v>
      </c>
      <c r="C472" t="s">
        <v>2050</v>
      </c>
      <c r="D472" t="s">
        <v>1704</v>
      </c>
      <c r="E472">
        <v>2628</v>
      </c>
      <c r="F472">
        <v>2633</v>
      </c>
      <c r="G472">
        <v>300</v>
      </c>
      <c r="H472" t="s">
        <v>1682</v>
      </c>
      <c r="I472">
        <v>7267</v>
      </c>
      <c r="J472" t="s">
        <v>60</v>
      </c>
      <c r="K472" t="s">
        <v>1697</v>
      </c>
      <c r="L472">
        <v>2961</v>
      </c>
      <c r="M472">
        <v>2960</v>
      </c>
      <c r="N472">
        <v>300</v>
      </c>
      <c r="O472" t="s">
        <v>1679</v>
      </c>
      <c r="P472">
        <v>0.76487443189596105</v>
      </c>
      <c r="Q472">
        <v>0.84818058775181104</v>
      </c>
      <c r="R472" s="15">
        <v>0.2325190717883</v>
      </c>
      <c r="S472" s="15">
        <v>3.8446270200905202E-3</v>
      </c>
      <c r="T472">
        <v>-2.02190435873006</v>
      </c>
      <c r="U472">
        <v>2.02190435873006</v>
      </c>
      <c r="V472">
        <v>2.3496475433723099</v>
      </c>
      <c r="W472">
        <v>-7.33</v>
      </c>
      <c r="X472">
        <v>11.05</v>
      </c>
      <c r="Y472">
        <v>154348</v>
      </c>
      <c r="Z472">
        <v>11873</v>
      </c>
      <c r="AA472">
        <v>0.72</v>
      </c>
      <c r="AB472">
        <v>13</v>
      </c>
      <c r="AC472">
        <v>7</v>
      </c>
      <c r="AD472">
        <v>6</v>
      </c>
      <c r="AE472">
        <v>53.85</v>
      </c>
      <c r="AF472">
        <v>14</v>
      </c>
      <c r="AG472">
        <v>4</v>
      </c>
      <c r="AH472">
        <v>1</v>
      </c>
      <c r="AI472">
        <v>8</v>
      </c>
    </row>
    <row r="473" spans="1:35" x14ac:dyDescent="0.2">
      <c r="A473" s="102">
        <v>689</v>
      </c>
      <c r="B473">
        <v>3865</v>
      </c>
      <c r="C473" t="s">
        <v>1626</v>
      </c>
      <c r="D473" t="s">
        <v>1916</v>
      </c>
      <c r="E473">
        <v>513</v>
      </c>
      <c r="F473">
        <v>504</v>
      </c>
      <c r="G473">
        <v>2100</v>
      </c>
      <c r="H473" t="s">
        <v>1682</v>
      </c>
      <c r="I473">
        <v>4005</v>
      </c>
      <c r="J473" t="s">
        <v>1942</v>
      </c>
      <c r="K473" t="s">
        <v>1704</v>
      </c>
      <c r="L473">
        <v>455</v>
      </c>
      <c r="M473">
        <v>454</v>
      </c>
      <c r="N473">
        <v>2300</v>
      </c>
      <c r="O473" t="s">
        <v>1679</v>
      </c>
      <c r="P473">
        <v>0.89147991630537804</v>
      </c>
      <c r="Q473">
        <v>0.870871175361563</v>
      </c>
      <c r="R473">
        <v>9.40530325106161E-2</v>
      </c>
      <c r="S473">
        <v>1.1910092243415499E-3</v>
      </c>
      <c r="T473">
        <v>-0.79244411826162298</v>
      </c>
      <c r="U473">
        <v>0.79244411826162298</v>
      </c>
      <c r="V473">
        <v>0.55935594673386002</v>
      </c>
      <c r="W473">
        <v>-1.43</v>
      </c>
      <c r="X473">
        <v>1.34</v>
      </c>
      <c r="Y473">
        <v>152635</v>
      </c>
      <c r="Z473">
        <v>7632</v>
      </c>
      <c r="AA473">
        <v>0.34</v>
      </c>
      <c r="AB473">
        <v>20</v>
      </c>
      <c r="AC473">
        <v>11</v>
      </c>
      <c r="AD473">
        <v>9</v>
      </c>
      <c r="AE473">
        <v>55</v>
      </c>
      <c r="AF473">
        <v>13</v>
      </c>
      <c r="AG473">
        <v>7</v>
      </c>
      <c r="AH473">
        <v>4</v>
      </c>
      <c r="AI473">
        <v>9</v>
      </c>
    </row>
    <row r="474" spans="1:35" x14ac:dyDescent="0.2">
      <c r="A474" s="102">
        <v>127</v>
      </c>
      <c r="B474">
        <v>3086</v>
      </c>
      <c r="C474" t="s">
        <v>657</v>
      </c>
      <c r="D474" t="s">
        <v>1705</v>
      </c>
      <c r="E474">
        <v>1379</v>
      </c>
      <c r="F474">
        <v>1357</v>
      </c>
      <c r="G474">
        <v>700</v>
      </c>
      <c r="H474" t="s">
        <v>1682</v>
      </c>
      <c r="I474">
        <v>6134</v>
      </c>
      <c r="J474" t="s">
        <v>1924</v>
      </c>
      <c r="K474" t="s">
        <v>1692</v>
      </c>
      <c r="L474">
        <v>1986</v>
      </c>
      <c r="M474">
        <v>1985</v>
      </c>
      <c r="N474">
        <v>500</v>
      </c>
      <c r="O474" t="s">
        <v>1679</v>
      </c>
      <c r="P474">
        <v>0.82812030542775406</v>
      </c>
      <c r="Q474">
        <v>0.93249176865608197</v>
      </c>
      <c r="R474">
        <v>7.3470072207442103E-2</v>
      </c>
      <c r="S474">
        <v>3.0851693050753101E-3</v>
      </c>
      <c r="T474">
        <v>-2.81201398123173</v>
      </c>
      <c r="U474">
        <v>2.81201398123173</v>
      </c>
      <c r="V474">
        <v>0.111518904859047</v>
      </c>
      <c r="W474">
        <v>-9.76</v>
      </c>
      <c r="X474">
        <v>4.29</v>
      </c>
      <c r="Y474">
        <v>151761</v>
      </c>
      <c r="Z474">
        <v>7987</v>
      </c>
      <c r="AA474">
        <v>0.44</v>
      </c>
      <c r="AB474">
        <v>19</v>
      </c>
      <c r="AC474">
        <v>11</v>
      </c>
      <c r="AD474">
        <v>8</v>
      </c>
      <c r="AE474">
        <v>57.89</v>
      </c>
      <c r="AF474">
        <v>11</v>
      </c>
      <c r="AG474">
        <v>6</v>
      </c>
      <c r="AH474">
        <v>6</v>
      </c>
      <c r="AI474">
        <v>7</v>
      </c>
    </row>
    <row r="475" spans="1:35" x14ac:dyDescent="0.2">
      <c r="A475" s="102">
        <v>876</v>
      </c>
      <c r="B475">
        <v>6752</v>
      </c>
      <c r="C475" t="s">
        <v>54</v>
      </c>
      <c r="D475" t="s">
        <v>1684</v>
      </c>
      <c r="E475">
        <v>1221</v>
      </c>
      <c r="F475">
        <v>1207.5</v>
      </c>
      <c r="G475">
        <v>900</v>
      </c>
      <c r="H475" t="s">
        <v>1679</v>
      </c>
      <c r="I475">
        <v>8601</v>
      </c>
      <c r="J475" t="s">
        <v>25</v>
      </c>
      <c r="K475" t="s">
        <v>1891</v>
      </c>
      <c r="L475">
        <v>560.6</v>
      </c>
      <c r="M475">
        <v>558</v>
      </c>
      <c r="N475">
        <v>1900</v>
      </c>
      <c r="O475" t="s">
        <v>1682</v>
      </c>
      <c r="P475">
        <v>0.58152106552986604</v>
      </c>
      <c r="Q475">
        <v>0.847940401101415</v>
      </c>
      <c r="R475">
        <v>0.44235254002326202</v>
      </c>
      <c r="S475">
        <v>5.9493160148294004E-3</v>
      </c>
      <c r="T475">
        <v>2.2738657534066</v>
      </c>
      <c r="U475">
        <v>2.2738657534066</v>
      </c>
      <c r="V475">
        <v>2.5466823751300698</v>
      </c>
      <c r="W475">
        <v>10.99</v>
      </c>
      <c r="X475">
        <v>2.44</v>
      </c>
      <c r="Y475">
        <v>151173</v>
      </c>
      <c r="Z475">
        <v>10078</v>
      </c>
      <c r="AA475">
        <v>0.49</v>
      </c>
      <c r="AB475">
        <v>15</v>
      </c>
      <c r="AC475">
        <v>9</v>
      </c>
      <c r="AD475">
        <v>6</v>
      </c>
      <c r="AE475">
        <v>60</v>
      </c>
      <c r="AF475">
        <v>14</v>
      </c>
      <c r="AG475">
        <v>7</v>
      </c>
      <c r="AH475">
        <v>1</v>
      </c>
      <c r="AI475">
        <v>7</v>
      </c>
    </row>
    <row r="476" spans="1:35" x14ac:dyDescent="0.2">
      <c r="A476" s="102">
        <v>1134</v>
      </c>
      <c r="B476">
        <v>5401</v>
      </c>
      <c r="C476" t="s">
        <v>2052</v>
      </c>
      <c r="D476" t="s">
        <v>1735</v>
      </c>
      <c r="E476">
        <v>1500</v>
      </c>
      <c r="F476">
        <v>1488</v>
      </c>
      <c r="G476">
        <v>700</v>
      </c>
      <c r="H476" t="s">
        <v>1682</v>
      </c>
      <c r="I476">
        <v>9716</v>
      </c>
      <c r="J476" t="s">
        <v>1901</v>
      </c>
      <c r="K476" t="s">
        <v>1694</v>
      </c>
      <c r="L476">
        <v>1284</v>
      </c>
      <c r="M476">
        <v>1276</v>
      </c>
      <c r="N476">
        <v>800</v>
      </c>
      <c r="O476" t="s">
        <v>1679</v>
      </c>
      <c r="P476">
        <v>0.63455804157005902</v>
      </c>
      <c r="Q476">
        <v>0.80792720749968105</v>
      </c>
      <c r="R476" s="106">
        <v>7.6187766169602503E-2</v>
      </c>
      <c r="S476">
        <v>8.4065770589955999E-2</v>
      </c>
      <c r="T476">
        <v>-0.26513981122400199</v>
      </c>
      <c r="U476">
        <v>0.26513981122400199</v>
      </c>
      <c r="V476">
        <v>0.137551083886713</v>
      </c>
      <c r="W476">
        <v>-1.03</v>
      </c>
      <c r="X476">
        <v>2</v>
      </c>
      <c r="Y476">
        <v>150704</v>
      </c>
      <c r="Z476">
        <v>8865</v>
      </c>
      <c r="AA476">
        <v>0.53</v>
      </c>
      <c r="AB476">
        <v>17</v>
      </c>
      <c r="AC476">
        <v>11</v>
      </c>
      <c r="AD476">
        <v>6</v>
      </c>
      <c r="AE476">
        <v>64.709999999999994</v>
      </c>
      <c r="AF476">
        <v>9</v>
      </c>
      <c r="AG476">
        <v>10</v>
      </c>
      <c r="AH476">
        <v>5</v>
      </c>
      <c r="AI476">
        <v>2</v>
      </c>
    </row>
    <row r="477" spans="1:35" x14ac:dyDescent="0.2">
      <c r="A477" s="102">
        <v>643</v>
      </c>
      <c r="B477">
        <v>3563</v>
      </c>
      <c r="C477" t="s">
        <v>1902</v>
      </c>
      <c r="D477" t="s">
        <v>1705</v>
      </c>
      <c r="E477">
        <v>9240</v>
      </c>
      <c r="F477">
        <v>9150</v>
      </c>
      <c r="G477">
        <v>100</v>
      </c>
      <c r="H477" t="s">
        <v>1682</v>
      </c>
      <c r="I477">
        <v>4812</v>
      </c>
      <c r="J477" t="s">
        <v>730</v>
      </c>
      <c r="K477" t="s">
        <v>1681</v>
      </c>
      <c r="L477">
        <v>5130</v>
      </c>
      <c r="M477">
        <v>5150</v>
      </c>
      <c r="N477">
        <v>200</v>
      </c>
      <c r="O477" t="s">
        <v>1679</v>
      </c>
      <c r="P477">
        <v>0.69805006917631196</v>
      </c>
      <c r="Q477">
        <v>0.87603897995594704</v>
      </c>
      <c r="R477">
        <v>7.0555142796861606E-2</v>
      </c>
      <c r="S477">
        <v>1.44635028225675E-2</v>
      </c>
      <c r="T477">
        <v>-3.1939453932990101</v>
      </c>
      <c r="U477">
        <v>3.1939453932990101</v>
      </c>
      <c r="V477">
        <v>3.32276208158236</v>
      </c>
      <c r="W477">
        <v>-17.95</v>
      </c>
      <c r="X477">
        <v>12.57</v>
      </c>
      <c r="Y477">
        <v>147699</v>
      </c>
      <c r="Z477">
        <v>10550</v>
      </c>
      <c r="AA477">
        <v>0.66</v>
      </c>
      <c r="AB477">
        <v>14</v>
      </c>
      <c r="AC477">
        <v>8</v>
      </c>
      <c r="AD477">
        <v>6</v>
      </c>
      <c r="AE477">
        <v>57.14</v>
      </c>
      <c r="AF477">
        <v>9</v>
      </c>
      <c r="AG477">
        <v>8</v>
      </c>
      <c r="AH477">
        <v>4</v>
      </c>
      <c r="AI477">
        <v>2</v>
      </c>
    </row>
    <row r="478" spans="1:35" x14ac:dyDescent="0.2">
      <c r="A478" s="102">
        <v>24</v>
      </c>
      <c r="B478">
        <v>5802</v>
      </c>
      <c r="C478" t="s">
        <v>1923</v>
      </c>
      <c r="D478" t="s">
        <v>1695</v>
      </c>
      <c r="E478">
        <v>1474</v>
      </c>
      <c r="F478">
        <v>1469</v>
      </c>
      <c r="G478">
        <v>600</v>
      </c>
      <c r="H478" t="s">
        <v>1682</v>
      </c>
      <c r="I478">
        <v>9810</v>
      </c>
      <c r="J478" t="s">
        <v>1646</v>
      </c>
      <c r="K478" t="s">
        <v>1686</v>
      </c>
      <c r="L478">
        <v>4675</v>
      </c>
      <c r="M478">
        <v>4665</v>
      </c>
      <c r="N478">
        <v>200</v>
      </c>
      <c r="O478" t="s">
        <v>1679</v>
      </c>
      <c r="P478">
        <v>0.86054710995226302</v>
      </c>
      <c r="Q478">
        <v>0.95717458143809697</v>
      </c>
      <c r="R478">
        <v>0.38236816581890598</v>
      </c>
      <c r="S478" s="106">
        <v>1.8366629041903001E-2</v>
      </c>
      <c r="T478">
        <v>-0.17718391478139101</v>
      </c>
      <c r="U478">
        <v>0.17718391478139101</v>
      </c>
      <c r="V478">
        <v>2.4389715204610599E-2</v>
      </c>
      <c r="W478">
        <v>-0.47</v>
      </c>
      <c r="X478">
        <v>5.53</v>
      </c>
      <c r="Y478">
        <v>146873</v>
      </c>
      <c r="Z478">
        <v>9180</v>
      </c>
      <c r="AA478">
        <v>0.61</v>
      </c>
      <c r="AB478">
        <v>16</v>
      </c>
      <c r="AC478">
        <v>11</v>
      </c>
      <c r="AD478">
        <v>5</v>
      </c>
      <c r="AE478">
        <v>68.75</v>
      </c>
      <c r="AF478">
        <v>13</v>
      </c>
      <c r="AG478">
        <v>4</v>
      </c>
      <c r="AH478">
        <v>2</v>
      </c>
      <c r="AI478">
        <v>10</v>
      </c>
    </row>
    <row r="479" spans="1:35" x14ac:dyDescent="0.2">
      <c r="A479" s="102">
        <v>1016</v>
      </c>
      <c r="B479">
        <v>3048</v>
      </c>
      <c r="C479" t="s">
        <v>2023</v>
      </c>
      <c r="D479" t="s">
        <v>1705</v>
      </c>
      <c r="E479">
        <v>1192</v>
      </c>
      <c r="F479">
        <v>1174</v>
      </c>
      <c r="G479">
        <v>900</v>
      </c>
      <c r="H479" t="s">
        <v>1682</v>
      </c>
      <c r="I479">
        <v>5991</v>
      </c>
      <c r="J479" t="s">
        <v>1163</v>
      </c>
      <c r="K479" t="s">
        <v>1899</v>
      </c>
      <c r="L479">
        <v>916</v>
      </c>
      <c r="M479">
        <v>925</v>
      </c>
      <c r="N479">
        <v>1100</v>
      </c>
      <c r="O479" t="s">
        <v>1679</v>
      </c>
      <c r="P479">
        <v>0.67152233824541996</v>
      </c>
      <c r="Q479">
        <v>0.82775071950886603</v>
      </c>
      <c r="R479">
        <v>0.28228761205821401</v>
      </c>
      <c r="S479">
        <v>8.5942234709419502E-2</v>
      </c>
      <c r="T479">
        <v>-0.26021579325601901</v>
      </c>
      <c r="U479">
        <v>0.26021579325601901</v>
      </c>
      <c r="V479">
        <v>0.300465092323906</v>
      </c>
      <c r="W479">
        <v>-0.82</v>
      </c>
      <c r="X479">
        <v>3.7</v>
      </c>
      <c r="Y479">
        <v>146441</v>
      </c>
      <c r="Z479">
        <v>7322</v>
      </c>
      <c r="AA479">
        <v>0.32</v>
      </c>
      <c r="AB479">
        <v>20</v>
      </c>
      <c r="AC479">
        <v>10</v>
      </c>
      <c r="AD479">
        <v>10</v>
      </c>
      <c r="AE479">
        <v>50</v>
      </c>
      <c r="AF479">
        <v>10</v>
      </c>
      <c r="AG479">
        <v>9</v>
      </c>
      <c r="AH479">
        <v>6</v>
      </c>
      <c r="AI479">
        <v>5</v>
      </c>
    </row>
    <row r="480" spans="1:35" x14ac:dyDescent="0.2">
      <c r="A480" s="102">
        <v>723</v>
      </c>
      <c r="B480">
        <v>5463</v>
      </c>
      <c r="C480" t="s">
        <v>66</v>
      </c>
      <c r="D480" t="s">
        <v>1735</v>
      </c>
      <c r="E480">
        <v>2853</v>
      </c>
      <c r="F480">
        <v>2881</v>
      </c>
      <c r="G480">
        <v>300</v>
      </c>
      <c r="H480" t="s">
        <v>1679</v>
      </c>
      <c r="I480">
        <v>7259</v>
      </c>
      <c r="J480" t="s">
        <v>27</v>
      </c>
      <c r="K480" t="s">
        <v>1697</v>
      </c>
      <c r="L480">
        <v>3675</v>
      </c>
      <c r="M480">
        <v>3705</v>
      </c>
      <c r="N480">
        <v>200</v>
      </c>
      <c r="O480" t="s">
        <v>1682</v>
      </c>
      <c r="P480">
        <v>0.65641313931622203</v>
      </c>
      <c r="Q480">
        <v>0.86593481423543195</v>
      </c>
      <c r="R480">
        <v>1.19636634493717E-4</v>
      </c>
      <c r="S480">
        <v>1.16158821463507E-2</v>
      </c>
      <c r="T480">
        <v>0.21522083265796699</v>
      </c>
      <c r="U480">
        <v>0.21522083265796699</v>
      </c>
      <c r="V480">
        <v>3.6892154877283097E-2</v>
      </c>
      <c r="W480">
        <v>1.05</v>
      </c>
      <c r="X480">
        <v>16.64</v>
      </c>
      <c r="Y480">
        <v>145333</v>
      </c>
      <c r="Z480">
        <v>18167</v>
      </c>
      <c r="AA480">
        <v>0.99</v>
      </c>
      <c r="AB480">
        <v>8</v>
      </c>
      <c r="AC480">
        <v>6</v>
      </c>
      <c r="AD480">
        <v>2</v>
      </c>
      <c r="AE480">
        <v>75</v>
      </c>
      <c r="AF480">
        <v>15</v>
      </c>
      <c r="AG480">
        <v>4</v>
      </c>
      <c r="AH480">
        <v>0</v>
      </c>
      <c r="AI480">
        <v>4</v>
      </c>
    </row>
    <row r="481" spans="1:35" x14ac:dyDescent="0.2">
      <c r="A481" s="102">
        <v>1056</v>
      </c>
      <c r="B481">
        <v>4917</v>
      </c>
      <c r="C481" t="s">
        <v>2050</v>
      </c>
      <c r="D481" t="s">
        <v>1704</v>
      </c>
      <c r="E481">
        <v>2628</v>
      </c>
      <c r="F481">
        <v>2633</v>
      </c>
      <c r="G481">
        <v>400</v>
      </c>
      <c r="H481" t="s">
        <v>1682</v>
      </c>
      <c r="I481">
        <v>7186</v>
      </c>
      <c r="J481" t="s">
        <v>579</v>
      </c>
      <c r="K481" t="s">
        <v>1737</v>
      </c>
      <c r="L481">
        <v>430</v>
      </c>
      <c r="M481">
        <v>434</v>
      </c>
      <c r="N481">
        <v>2400</v>
      </c>
      <c r="O481" t="s">
        <v>1679</v>
      </c>
      <c r="P481">
        <v>0.57629140547949598</v>
      </c>
      <c r="Q481">
        <v>0.82327182395505005</v>
      </c>
      <c r="R481">
        <v>0.396296780290193</v>
      </c>
      <c r="S481">
        <v>3.24156657570934E-3</v>
      </c>
      <c r="T481">
        <v>-2.0143242244069901</v>
      </c>
      <c r="U481">
        <v>2.0143242244069901</v>
      </c>
      <c r="V481">
        <v>1.91510453149485</v>
      </c>
      <c r="W481">
        <v>-8.33</v>
      </c>
      <c r="X481">
        <v>1.1000000000000001</v>
      </c>
      <c r="Y481">
        <v>144448</v>
      </c>
      <c r="Z481">
        <v>9630</v>
      </c>
      <c r="AA481">
        <v>0.64</v>
      </c>
      <c r="AB481">
        <v>15</v>
      </c>
      <c r="AC481">
        <v>9</v>
      </c>
      <c r="AD481">
        <v>6</v>
      </c>
      <c r="AE481">
        <v>60</v>
      </c>
      <c r="AF481">
        <v>11</v>
      </c>
      <c r="AG481">
        <v>8</v>
      </c>
      <c r="AH481">
        <v>3</v>
      </c>
      <c r="AI481">
        <v>4</v>
      </c>
    </row>
    <row r="482" spans="1:35" x14ac:dyDescent="0.2">
      <c r="A482" s="102">
        <v>507</v>
      </c>
      <c r="B482">
        <v>8570</v>
      </c>
      <c r="C482" t="s">
        <v>2203</v>
      </c>
      <c r="D482" t="s">
        <v>1685</v>
      </c>
      <c r="E482">
        <v>1782</v>
      </c>
      <c r="F482">
        <v>1802</v>
      </c>
      <c r="G482">
        <v>500</v>
      </c>
      <c r="H482" t="s">
        <v>1682</v>
      </c>
      <c r="I482">
        <v>9401</v>
      </c>
      <c r="J482" t="s">
        <v>995</v>
      </c>
      <c r="K482" t="s">
        <v>1681</v>
      </c>
      <c r="L482">
        <v>1967</v>
      </c>
      <c r="M482">
        <v>1946</v>
      </c>
      <c r="N482">
        <v>500</v>
      </c>
      <c r="O482" t="s">
        <v>1679</v>
      </c>
      <c r="P482">
        <v>0.76787539863606002</v>
      </c>
      <c r="Q482">
        <v>0.88913412497824296</v>
      </c>
      <c r="R482">
        <v>4.3018964108796597E-3</v>
      </c>
      <c r="S482">
        <v>7.3007687204718494E-2</v>
      </c>
      <c r="T482">
        <v>-8.5083408482353906E-2</v>
      </c>
      <c r="U482">
        <v>8.5083408482353906E-2</v>
      </c>
      <c r="V482">
        <v>0.66519072916311595</v>
      </c>
      <c r="W482">
        <v>-0.27</v>
      </c>
      <c r="X482">
        <v>7.4</v>
      </c>
      <c r="Y482">
        <v>144386</v>
      </c>
      <c r="Z482">
        <v>7599</v>
      </c>
      <c r="AA482">
        <v>0.38</v>
      </c>
      <c r="AB482">
        <v>19</v>
      </c>
      <c r="AC482">
        <v>12</v>
      </c>
      <c r="AD482">
        <v>7</v>
      </c>
      <c r="AE482">
        <v>63.16</v>
      </c>
      <c r="AF482">
        <v>10</v>
      </c>
      <c r="AG482">
        <v>8</v>
      </c>
      <c r="AH482">
        <v>6</v>
      </c>
      <c r="AI482">
        <v>5</v>
      </c>
    </row>
    <row r="483" spans="1:35" x14ac:dyDescent="0.2">
      <c r="A483" s="102">
        <v>651</v>
      </c>
      <c r="B483">
        <v>1332</v>
      </c>
      <c r="C483" t="s">
        <v>2172</v>
      </c>
      <c r="D483" t="s">
        <v>1813</v>
      </c>
      <c r="E483">
        <v>622</v>
      </c>
      <c r="F483">
        <v>616</v>
      </c>
      <c r="G483">
        <v>1700</v>
      </c>
      <c r="H483" t="s">
        <v>1679</v>
      </c>
      <c r="I483">
        <v>3865</v>
      </c>
      <c r="J483" t="s">
        <v>1626</v>
      </c>
      <c r="K483" t="s">
        <v>1916</v>
      </c>
      <c r="L483">
        <v>513</v>
      </c>
      <c r="M483">
        <v>504</v>
      </c>
      <c r="N483">
        <v>2100</v>
      </c>
      <c r="O483" t="s">
        <v>1682</v>
      </c>
      <c r="P483">
        <v>0.76083808741279702</v>
      </c>
      <c r="Q483">
        <v>0.87473531268828297</v>
      </c>
      <c r="R483">
        <v>2.8486823527726201E-3</v>
      </c>
      <c r="S483">
        <v>3.0381665616022801E-2</v>
      </c>
      <c r="T483">
        <v>2.6539670371186399</v>
      </c>
      <c r="U483">
        <v>2.6539670371186399</v>
      </c>
      <c r="V483">
        <v>2.43807220131503</v>
      </c>
      <c r="W483">
        <v>7.13</v>
      </c>
      <c r="X483">
        <v>1.07</v>
      </c>
      <c r="Y483">
        <v>143954</v>
      </c>
      <c r="Z483">
        <v>7577</v>
      </c>
      <c r="AA483">
        <v>0.35</v>
      </c>
      <c r="AB483">
        <v>19</v>
      </c>
      <c r="AC483">
        <v>11</v>
      </c>
      <c r="AD483">
        <v>8</v>
      </c>
      <c r="AE483">
        <v>57.89</v>
      </c>
      <c r="AF483">
        <v>12</v>
      </c>
      <c r="AG483">
        <v>8</v>
      </c>
      <c r="AH483">
        <v>4</v>
      </c>
      <c r="AI483">
        <v>7</v>
      </c>
    </row>
    <row r="484" spans="1:35" x14ac:dyDescent="0.2">
      <c r="A484" s="102">
        <v>83</v>
      </c>
      <c r="B484">
        <v>6963</v>
      </c>
      <c r="C484" t="s">
        <v>2144</v>
      </c>
      <c r="D484" t="s">
        <v>1684</v>
      </c>
      <c r="E484">
        <v>8550</v>
      </c>
      <c r="F484">
        <v>8470</v>
      </c>
      <c r="G484">
        <v>100</v>
      </c>
      <c r="H484" t="s">
        <v>1679</v>
      </c>
      <c r="I484">
        <v>7735</v>
      </c>
      <c r="J484" t="s">
        <v>2185</v>
      </c>
      <c r="K484" t="s">
        <v>1684</v>
      </c>
      <c r="L484">
        <v>6770</v>
      </c>
      <c r="M484">
        <v>6750</v>
      </c>
      <c r="N484">
        <v>100</v>
      </c>
      <c r="O484" t="s">
        <v>1682</v>
      </c>
      <c r="P484">
        <v>0.75741639561646501</v>
      </c>
      <c r="Q484">
        <v>0.94108712502056302</v>
      </c>
      <c r="R484">
        <v>0.34853742037482</v>
      </c>
      <c r="S484">
        <v>2.3741703993229599E-2</v>
      </c>
      <c r="T484">
        <v>1.0263604919781399</v>
      </c>
      <c r="U484">
        <v>1.0263604919781399</v>
      </c>
      <c r="V484">
        <v>1.2107050529624901</v>
      </c>
      <c r="W484">
        <v>5.17</v>
      </c>
      <c r="X484">
        <v>20.309999999999999</v>
      </c>
      <c r="Y484">
        <v>143643</v>
      </c>
      <c r="Z484">
        <v>35911</v>
      </c>
      <c r="AA484">
        <v>2.2400000000000002</v>
      </c>
      <c r="AB484">
        <v>4</v>
      </c>
      <c r="AC484">
        <v>4</v>
      </c>
      <c r="AD484">
        <v>0</v>
      </c>
      <c r="AE484">
        <v>100</v>
      </c>
      <c r="AF484">
        <v>12</v>
      </c>
      <c r="AG484">
        <v>3</v>
      </c>
      <c r="AH484">
        <v>0</v>
      </c>
      <c r="AI484">
        <v>1</v>
      </c>
    </row>
    <row r="485" spans="1:35" x14ac:dyDescent="0.2">
      <c r="A485" s="102">
        <v>1065</v>
      </c>
      <c r="B485">
        <v>1605</v>
      </c>
      <c r="C485" t="s">
        <v>1930</v>
      </c>
      <c r="D485" t="s">
        <v>1912</v>
      </c>
      <c r="E485">
        <v>1039.5</v>
      </c>
      <c r="F485">
        <v>1050.5</v>
      </c>
      <c r="G485">
        <v>1000</v>
      </c>
      <c r="H485" t="s">
        <v>1679</v>
      </c>
      <c r="I485">
        <v>7458</v>
      </c>
      <c r="J485" t="s">
        <v>2196</v>
      </c>
      <c r="K485" t="s">
        <v>1686</v>
      </c>
      <c r="L485">
        <v>5050</v>
      </c>
      <c r="M485">
        <v>5060</v>
      </c>
      <c r="N485">
        <v>200</v>
      </c>
      <c r="O485" t="s">
        <v>1682</v>
      </c>
      <c r="P485">
        <v>0.71087478945666105</v>
      </c>
      <c r="Q485">
        <v>0.82053706690798001</v>
      </c>
      <c r="R485">
        <v>0.38005116024576902</v>
      </c>
      <c r="S485">
        <v>4.2187202376500102E-2</v>
      </c>
      <c r="T485">
        <v>1.5057968422674399</v>
      </c>
      <c r="U485">
        <v>1.5057968422674399</v>
      </c>
      <c r="V485">
        <v>1.5721177929711301</v>
      </c>
      <c r="W485">
        <v>4.4800000000000004</v>
      </c>
      <c r="X485">
        <v>3.8</v>
      </c>
      <c r="Y485">
        <v>143642</v>
      </c>
      <c r="Z485">
        <v>7980</v>
      </c>
      <c r="AA485">
        <v>0.36</v>
      </c>
      <c r="AB485">
        <v>18</v>
      </c>
      <c r="AC485">
        <v>10</v>
      </c>
      <c r="AD485">
        <v>8</v>
      </c>
      <c r="AE485">
        <v>55.56</v>
      </c>
      <c r="AF485">
        <v>13</v>
      </c>
      <c r="AG485">
        <v>7</v>
      </c>
      <c r="AH485">
        <v>4</v>
      </c>
      <c r="AI485">
        <v>7</v>
      </c>
    </row>
    <row r="486" spans="1:35" x14ac:dyDescent="0.2">
      <c r="A486" s="102">
        <v>285</v>
      </c>
      <c r="B486">
        <v>2337</v>
      </c>
      <c r="C486" t="s">
        <v>2170</v>
      </c>
      <c r="D486" t="s">
        <v>1701</v>
      </c>
      <c r="E486">
        <v>406</v>
      </c>
      <c r="F486">
        <v>408</v>
      </c>
      <c r="G486">
        <v>1700</v>
      </c>
      <c r="H486" t="s">
        <v>1679</v>
      </c>
      <c r="I486">
        <v>7735</v>
      </c>
      <c r="J486" t="s">
        <v>2185</v>
      </c>
      <c r="K486" t="s">
        <v>1684</v>
      </c>
      <c r="L486">
        <v>6770</v>
      </c>
      <c r="M486">
        <v>6750</v>
      </c>
      <c r="N486">
        <v>100</v>
      </c>
      <c r="O486" t="s">
        <v>1682</v>
      </c>
      <c r="P486">
        <v>0.66258704794565304</v>
      </c>
      <c r="Q486">
        <v>0.911954448506471</v>
      </c>
      <c r="R486">
        <v>0.378430916073628</v>
      </c>
      <c r="S486">
        <v>1.00100328363625E-2</v>
      </c>
      <c r="T486">
        <v>0.28269574099372902</v>
      </c>
      <c r="U486">
        <v>0.28269574099372902</v>
      </c>
      <c r="V486">
        <v>0.245794372368521</v>
      </c>
      <c r="W486">
        <v>1.6</v>
      </c>
      <c r="X486">
        <v>2.76</v>
      </c>
      <c r="Y486">
        <v>143545</v>
      </c>
      <c r="Z486">
        <v>6835</v>
      </c>
      <c r="AA486">
        <v>0.56000000000000005</v>
      </c>
      <c r="AB486">
        <v>21</v>
      </c>
      <c r="AC486">
        <v>13</v>
      </c>
      <c r="AD486">
        <v>8</v>
      </c>
      <c r="AE486">
        <v>61.9</v>
      </c>
      <c r="AF486">
        <v>9</v>
      </c>
      <c r="AG486">
        <v>11</v>
      </c>
      <c r="AH486">
        <v>6</v>
      </c>
      <c r="AI486">
        <v>4</v>
      </c>
    </row>
    <row r="487" spans="1:35" x14ac:dyDescent="0.2">
      <c r="A487" s="102">
        <v>131</v>
      </c>
      <c r="B487">
        <v>3626</v>
      </c>
      <c r="C487" t="s">
        <v>1883</v>
      </c>
      <c r="D487" t="s">
        <v>1681</v>
      </c>
      <c r="E487">
        <v>7090</v>
      </c>
      <c r="F487">
        <v>7050</v>
      </c>
      <c r="G487">
        <v>100</v>
      </c>
      <c r="H487" t="s">
        <v>1682</v>
      </c>
      <c r="I487">
        <v>4552</v>
      </c>
      <c r="J487" t="s">
        <v>2133</v>
      </c>
      <c r="K487" t="s">
        <v>1702</v>
      </c>
      <c r="L487">
        <v>10400</v>
      </c>
      <c r="M487">
        <v>10420</v>
      </c>
      <c r="N487">
        <v>100</v>
      </c>
      <c r="O487" t="s">
        <v>1679</v>
      </c>
      <c r="P487">
        <v>0.77392937894685698</v>
      </c>
      <c r="Q487">
        <v>0.93195661490570103</v>
      </c>
      <c r="R487">
        <v>0.33274824285773802</v>
      </c>
      <c r="S487" s="15">
        <v>3.6430945191571001E-2</v>
      </c>
      <c r="T487">
        <v>-1.6679433593499899</v>
      </c>
      <c r="U487">
        <v>1.6679433593499899</v>
      </c>
      <c r="V487">
        <v>0.43287547622442801</v>
      </c>
      <c r="W487">
        <v>-7.37</v>
      </c>
      <c r="X487">
        <v>32.340000000000003</v>
      </c>
      <c r="Y487">
        <v>143345</v>
      </c>
      <c r="Z487">
        <v>20478</v>
      </c>
      <c r="AA487">
        <v>1</v>
      </c>
      <c r="AB487">
        <v>7</v>
      </c>
      <c r="AC487">
        <v>5</v>
      </c>
      <c r="AD487">
        <v>2</v>
      </c>
      <c r="AE487">
        <v>71.430000000000007</v>
      </c>
      <c r="AF487">
        <v>12</v>
      </c>
      <c r="AG487">
        <v>2</v>
      </c>
      <c r="AH487">
        <v>2</v>
      </c>
      <c r="AI487">
        <v>3</v>
      </c>
    </row>
    <row r="488" spans="1:35" x14ac:dyDescent="0.2">
      <c r="A488" s="102">
        <v>352</v>
      </c>
      <c r="B488">
        <v>8316</v>
      </c>
      <c r="C488" t="s">
        <v>1918</v>
      </c>
      <c r="D488" t="s">
        <v>1737</v>
      </c>
      <c r="E488">
        <v>3859</v>
      </c>
      <c r="F488">
        <v>3867</v>
      </c>
      <c r="G488">
        <v>200</v>
      </c>
      <c r="H488" t="s">
        <v>1679</v>
      </c>
      <c r="I488">
        <v>8385</v>
      </c>
      <c r="J488" t="s">
        <v>948</v>
      </c>
      <c r="K488" t="s">
        <v>1737</v>
      </c>
      <c r="L488">
        <v>559</v>
      </c>
      <c r="M488">
        <v>559</v>
      </c>
      <c r="N488">
        <v>1400</v>
      </c>
      <c r="O488" t="s">
        <v>1682</v>
      </c>
      <c r="P488">
        <v>0.892730155461951</v>
      </c>
      <c r="Q488">
        <v>0.90498765670081405</v>
      </c>
      <c r="R488">
        <v>3.38145480865983E-3</v>
      </c>
      <c r="S488" s="106">
        <v>1.41148917573226E-2</v>
      </c>
      <c r="T488">
        <v>2.0237687772039101</v>
      </c>
      <c r="U488">
        <v>2.0237687772039101</v>
      </c>
      <c r="V488">
        <v>2.3922408061956499</v>
      </c>
      <c r="W488">
        <v>3.47</v>
      </c>
      <c r="X488">
        <v>1.19</v>
      </c>
      <c r="Y488">
        <v>143183</v>
      </c>
      <c r="Z488">
        <v>8949</v>
      </c>
      <c r="AA488">
        <v>0.45</v>
      </c>
      <c r="AB488">
        <v>16</v>
      </c>
      <c r="AC488">
        <v>9</v>
      </c>
      <c r="AD488">
        <v>7</v>
      </c>
      <c r="AE488">
        <v>56.25</v>
      </c>
      <c r="AF488">
        <v>16</v>
      </c>
      <c r="AG488">
        <v>5</v>
      </c>
      <c r="AH488">
        <v>2</v>
      </c>
      <c r="AI488">
        <v>9</v>
      </c>
    </row>
    <row r="489" spans="1:35" x14ac:dyDescent="0.2">
      <c r="A489" s="102">
        <v>1040</v>
      </c>
      <c r="B489">
        <v>6481</v>
      </c>
      <c r="C489" t="s">
        <v>2173</v>
      </c>
      <c r="D489" t="s">
        <v>1692</v>
      </c>
      <c r="E489">
        <v>2903</v>
      </c>
      <c r="F489">
        <v>2871</v>
      </c>
      <c r="G489">
        <v>300</v>
      </c>
      <c r="H489" t="s">
        <v>1679</v>
      </c>
      <c r="I489">
        <v>9101</v>
      </c>
      <c r="J489" t="s">
        <v>986</v>
      </c>
      <c r="K489" t="s">
        <v>1941</v>
      </c>
      <c r="L489">
        <v>1730</v>
      </c>
      <c r="M489">
        <v>1739</v>
      </c>
      <c r="N489">
        <v>500</v>
      </c>
      <c r="O489" t="s">
        <v>1682</v>
      </c>
      <c r="P489">
        <v>0.56311464779950005</v>
      </c>
      <c r="Q489">
        <v>0.82494196110614104</v>
      </c>
      <c r="R489">
        <v>0.134781242678019</v>
      </c>
      <c r="S489">
        <v>8.05325756122314E-2</v>
      </c>
      <c r="T489">
        <v>1.4080534431660801</v>
      </c>
      <c r="U489">
        <v>1.4080534431660801</v>
      </c>
      <c r="V489">
        <v>1.1410180836333299</v>
      </c>
      <c r="W489">
        <v>4.54</v>
      </c>
      <c r="X489">
        <v>0.95</v>
      </c>
      <c r="Y489">
        <v>142846</v>
      </c>
      <c r="Z489">
        <v>7518</v>
      </c>
      <c r="AA489">
        <v>0.44</v>
      </c>
      <c r="AB489">
        <v>19</v>
      </c>
      <c r="AC489">
        <v>13</v>
      </c>
      <c r="AD489">
        <v>6</v>
      </c>
      <c r="AE489">
        <v>68.42</v>
      </c>
      <c r="AF489">
        <v>12</v>
      </c>
      <c r="AG489">
        <v>9</v>
      </c>
      <c r="AH489">
        <v>6</v>
      </c>
      <c r="AI489">
        <v>4</v>
      </c>
    </row>
    <row r="490" spans="1:35" x14ac:dyDescent="0.2">
      <c r="A490" s="102">
        <v>33</v>
      </c>
      <c r="B490">
        <v>1802</v>
      </c>
      <c r="C490" t="s">
        <v>1908</v>
      </c>
      <c r="D490" t="s">
        <v>1689</v>
      </c>
      <c r="E490">
        <v>1238</v>
      </c>
      <c r="F490">
        <v>1249</v>
      </c>
      <c r="G490">
        <v>800</v>
      </c>
      <c r="H490" t="s">
        <v>1679</v>
      </c>
      <c r="I490">
        <v>5393</v>
      </c>
      <c r="J490" t="s">
        <v>236</v>
      </c>
      <c r="K490" t="s">
        <v>1678</v>
      </c>
      <c r="L490">
        <v>2524</v>
      </c>
      <c r="M490">
        <v>2547</v>
      </c>
      <c r="N490">
        <v>400</v>
      </c>
      <c r="O490" t="s">
        <v>1682</v>
      </c>
      <c r="P490">
        <v>0.65827730926773298</v>
      </c>
      <c r="Q490">
        <v>0.95447915317193799</v>
      </c>
      <c r="R490">
        <v>0.14983632944741701</v>
      </c>
      <c r="S490">
        <v>1.3716838391194699E-3</v>
      </c>
      <c r="T490">
        <v>1.84597699127575</v>
      </c>
      <c r="U490">
        <v>1.84597699127575</v>
      </c>
      <c r="V490">
        <v>1.7529434638999599</v>
      </c>
      <c r="W490">
        <v>6.19</v>
      </c>
      <c r="X490">
        <v>1.92</v>
      </c>
      <c r="Y490">
        <v>142565</v>
      </c>
      <c r="Z490">
        <v>7920</v>
      </c>
      <c r="AA490">
        <v>0.36</v>
      </c>
      <c r="AB490">
        <v>18</v>
      </c>
      <c r="AC490">
        <v>11</v>
      </c>
      <c r="AD490">
        <v>7</v>
      </c>
      <c r="AE490">
        <v>61.11</v>
      </c>
      <c r="AF490">
        <v>12</v>
      </c>
      <c r="AG490">
        <v>8</v>
      </c>
      <c r="AH490">
        <v>5</v>
      </c>
      <c r="AI490">
        <v>5</v>
      </c>
    </row>
    <row r="491" spans="1:35" x14ac:dyDescent="0.2">
      <c r="A491" s="102">
        <v>890</v>
      </c>
      <c r="B491">
        <v>3076</v>
      </c>
      <c r="C491" t="s">
        <v>2024</v>
      </c>
      <c r="D491" t="s">
        <v>1686</v>
      </c>
      <c r="E491">
        <v>1854</v>
      </c>
      <c r="F491">
        <v>1828</v>
      </c>
      <c r="G491">
        <v>500</v>
      </c>
      <c r="H491" t="s">
        <v>1679</v>
      </c>
      <c r="I491">
        <v>7272</v>
      </c>
      <c r="J491" t="s">
        <v>1906</v>
      </c>
      <c r="K491" t="s">
        <v>1697</v>
      </c>
      <c r="L491">
        <v>1927</v>
      </c>
      <c r="M491">
        <v>1953</v>
      </c>
      <c r="N491">
        <v>500</v>
      </c>
      <c r="O491" t="s">
        <v>1682</v>
      </c>
      <c r="P491">
        <v>0.85531583043346004</v>
      </c>
      <c r="Q491">
        <v>0.84658080789187296</v>
      </c>
      <c r="R491">
        <v>0.27887171147364598</v>
      </c>
      <c r="S491">
        <v>6.1014204923037399E-2</v>
      </c>
      <c r="T491">
        <v>1.90432604763434</v>
      </c>
      <c r="U491">
        <v>1.90432604763434</v>
      </c>
      <c r="V491">
        <v>3.13738340492724</v>
      </c>
      <c r="W491">
        <v>4.42</v>
      </c>
      <c r="X491">
        <v>6.4</v>
      </c>
      <c r="Y491">
        <v>142543</v>
      </c>
      <c r="Z491">
        <v>10965</v>
      </c>
      <c r="AA491">
        <v>0.59</v>
      </c>
      <c r="AB491">
        <v>13</v>
      </c>
      <c r="AC491">
        <v>8</v>
      </c>
      <c r="AD491">
        <v>5</v>
      </c>
      <c r="AE491">
        <v>61.54</v>
      </c>
      <c r="AF491">
        <v>14</v>
      </c>
      <c r="AG491">
        <v>5</v>
      </c>
      <c r="AH491">
        <v>2</v>
      </c>
      <c r="AI491">
        <v>6</v>
      </c>
    </row>
    <row r="492" spans="1:35" x14ac:dyDescent="0.2">
      <c r="A492" s="102">
        <v>1089</v>
      </c>
      <c r="B492">
        <v>4206</v>
      </c>
      <c r="C492" t="s">
        <v>2195</v>
      </c>
      <c r="D492" t="s">
        <v>1704</v>
      </c>
      <c r="E492">
        <v>3555</v>
      </c>
      <c r="F492">
        <v>3550</v>
      </c>
      <c r="G492">
        <v>300</v>
      </c>
      <c r="H492" t="s">
        <v>1679</v>
      </c>
      <c r="I492">
        <v>4676</v>
      </c>
      <c r="J492" t="s">
        <v>2214</v>
      </c>
      <c r="K492" t="s">
        <v>1681</v>
      </c>
      <c r="L492">
        <v>1486</v>
      </c>
      <c r="M492">
        <v>1471</v>
      </c>
      <c r="N492">
        <v>700</v>
      </c>
      <c r="O492" t="s">
        <v>1682</v>
      </c>
      <c r="P492">
        <v>0.55040649225932503</v>
      </c>
      <c r="Q492">
        <v>0.81644621275051599</v>
      </c>
      <c r="R492" s="106">
        <v>6.3714207120175406E-2</v>
      </c>
      <c r="S492">
        <v>5.7765767551767197E-2</v>
      </c>
      <c r="T492">
        <v>1.69310098417938</v>
      </c>
      <c r="U492">
        <v>1.69310098417938</v>
      </c>
      <c r="V492">
        <v>1.7868402993299199</v>
      </c>
      <c r="W492">
        <v>3.45</v>
      </c>
      <c r="X492">
        <v>3.31</v>
      </c>
      <c r="Y492">
        <v>141509</v>
      </c>
      <c r="Z492">
        <v>8324</v>
      </c>
      <c r="AA492">
        <v>0.68</v>
      </c>
      <c r="AB492">
        <v>17</v>
      </c>
      <c r="AC492">
        <v>10</v>
      </c>
      <c r="AD492">
        <v>7</v>
      </c>
      <c r="AE492">
        <v>58.82</v>
      </c>
      <c r="AF492">
        <v>10</v>
      </c>
      <c r="AG492">
        <v>9</v>
      </c>
      <c r="AH492">
        <v>4</v>
      </c>
      <c r="AI492">
        <v>4</v>
      </c>
    </row>
    <row r="493" spans="1:35" x14ac:dyDescent="0.2">
      <c r="A493" s="102">
        <v>239</v>
      </c>
      <c r="B493">
        <v>4540</v>
      </c>
      <c r="C493" t="s">
        <v>2184</v>
      </c>
      <c r="D493" t="s">
        <v>1702</v>
      </c>
      <c r="E493">
        <v>2952</v>
      </c>
      <c r="F493">
        <v>2959</v>
      </c>
      <c r="G493">
        <v>300</v>
      </c>
      <c r="H493" t="s">
        <v>1682</v>
      </c>
      <c r="I493">
        <v>8086</v>
      </c>
      <c r="J493" t="s">
        <v>1986</v>
      </c>
      <c r="K493" t="s">
        <v>1688</v>
      </c>
      <c r="L493">
        <v>1250</v>
      </c>
      <c r="M493">
        <v>1252</v>
      </c>
      <c r="N493">
        <v>700</v>
      </c>
      <c r="O493" t="s">
        <v>1679</v>
      </c>
      <c r="P493">
        <v>0.76251263224935795</v>
      </c>
      <c r="Q493">
        <v>0.91650147666445103</v>
      </c>
      <c r="R493">
        <v>0.11175754796748601</v>
      </c>
      <c r="S493">
        <v>1.04575755200995E-4</v>
      </c>
      <c r="T493">
        <v>-1.4919854668413901</v>
      </c>
      <c r="U493">
        <v>1.4919854668413901</v>
      </c>
      <c r="V493">
        <v>1.6904487911807999</v>
      </c>
      <c r="W493">
        <v>-3.41</v>
      </c>
      <c r="X493">
        <v>1.27</v>
      </c>
      <c r="Y493">
        <v>141401</v>
      </c>
      <c r="Z493">
        <v>7856</v>
      </c>
      <c r="AA493">
        <v>0.33</v>
      </c>
      <c r="AB493">
        <v>18</v>
      </c>
      <c r="AC493">
        <v>13</v>
      </c>
      <c r="AD493">
        <v>5</v>
      </c>
      <c r="AE493">
        <v>72.22</v>
      </c>
      <c r="AF493">
        <v>14</v>
      </c>
      <c r="AG493">
        <v>5</v>
      </c>
      <c r="AH493">
        <v>3</v>
      </c>
      <c r="AI493">
        <v>10</v>
      </c>
    </row>
    <row r="494" spans="1:35" x14ac:dyDescent="0.2">
      <c r="A494" s="102">
        <v>310</v>
      </c>
      <c r="B494">
        <v>5802</v>
      </c>
      <c r="C494" t="s">
        <v>1923</v>
      </c>
      <c r="D494" t="s">
        <v>1695</v>
      </c>
      <c r="E494">
        <v>1474</v>
      </c>
      <c r="F494">
        <v>1469</v>
      </c>
      <c r="G494">
        <v>700</v>
      </c>
      <c r="H494" t="s">
        <v>1682</v>
      </c>
      <c r="I494">
        <v>8410</v>
      </c>
      <c r="J494" t="s">
        <v>1914</v>
      </c>
      <c r="K494" t="s">
        <v>1737</v>
      </c>
      <c r="L494">
        <v>317</v>
      </c>
      <c r="M494">
        <v>321</v>
      </c>
      <c r="N494">
        <v>3200</v>
      </c>
      <c r="O494" t="s">
        <v>1679</v>
      </c>
      <c r="P494">
        <v>0.85856404704042699</v>
      </c>
      <c r="Q494">
        <v>0.90935562937991699</v>
      </c>
      <c r="R494">
        <v>4.13584393927846E-2</v>
      </c>
      <c r="S494">
        <v>4.7409931907004897E-2</v>
      </c>
      <c r="T494">
        <v>-1.1461754274611</v>
      </c>
      <c r="U494">
        <v>1.1461754274611</v>
      </c>
      <c r="V494">
        <v>0.14039073040792399</v>
      </c>
      <c r="W494">
        <v>-2.67</v>
      </c>
      <c r="X494">
        <v>0.11</v>
      </c>
      <c r="Y494">
        <v>140821</v>
      </c>
      <c r="Z494">
        <v>10059</v>
      </c>
      <c r="AA494">
        <v>0.5</v>
      </c>
      <c r="AB494">
        <v>14</v>
      </c>
      <c r="AC494">
        <v>8</v>
      </c>
      <c r="AD494">
        <v>6</v>
      </c>
      <c r="AE494">
        <v>57.14</v>
      </c>
      <c r="AF494">
        <v>13</v>
      </c>
      <c r="AG494">
        <v>6</v>
      </c>
      <c r="AH494">
        <v>3</v>
      </c>
      <c r="AI494">
        <v>5</v>
      </c>
    </row>
    <row r="495" spans="1:35" x14ac:dyDescent="0.2">
      <c r="A495" s="102">
        <v>612</v>
      </c>
      <c r="B495">
        <v>8309</v>
      </c>
      <c r="C495" t="s">
        <v>928</v>
      </c>
      <c r="D495" t="s">
        <v>1737</v>
      </c>
      <c r="E495">
        <v>4008</v>
      </c>
      <c r="F495">
        <v>4023</v>
      </c>
      <c r="G495">
        <v>200</v>
      </c>
      <c r="H495" t="s">
        <v>1679</v>
      </c>
      <c r="I495">
        <v>9072</v>
      </c>
      <c r="J495" t="s">
        <v>1814</v>
      </c>
      <c r="K495" t="s">
        <v>1815</v>
      </c>
      <c r="L495">
        <v>2480</v>
      </c>
      <c r="M495">
        <v>2485</v>
      </c>
      <c r="N495">
        <v>300</v>
      </c>
      <c r="O495" t="s">
        <v>1682</v>
      </c>
      <c r="P495">
        <v>0.83842865706982495</v>
      </c>
      <c r="Q495">
        <v>0.87877044828031903</v>
      </c>
      <c r="R495">
        <v>0.20063276853654799</v>
      </c>
      <c r="S495">
        <v>1.22694077167612E-2</v>
      </c>
      <c r="T495">
        <v>2.0786999589349802</v>
      </c>
      <c r="U495">
        <v>2.0786999589349802</v>
      </c>
      <c r="V495">
        <v>2.0662839267546498</v>
      </c>
      <c r="W495">
        <v>3.78</v>
      </c>
      <c r="X495">
        <v>7.35</v>
      </c>
      <c r="Y495">
        <v>139767</v>
      </c>
      <c r="Z495">
        <v>9318</v>
      </c>
      <c r="AA495">
        <v>0.56000000000000005</v>
      </c>
      <c r="AB495">
        <v>15</v>
      </c>
      <c r="AC495">
        <v>9</v>
      </c>
      <c r="AD495">
        <v>6</v>
      </c>
      <c r="AE495">
        <v>60</v>
      </c>
      <c r="AF495">
        <v>15</v>
      </c>
      <c r="AG495">
        <v>3</v>
      </c>
      <c r="AH495">
        <v>0</v>
      </c>
      <c r="AI495">
        <v>12</v>
      </c>
    </row>
    <row r="496" spans="1:35" x14ac:dyDescent="0.2">
      <c r="A496" s="102">
        <v>74</v>
      </c>
      <c r="B496">
        <v>3110</v>
      </c>
      <c r="C496" t="s">
        <v>576</v>
      </c>
      <c r="D496" t="s">
        <v>1678</v>
      </c>
      <c r="E496">
        <v>5150</v>
      </c>
      <c r="F496">
        <v>5250</v>
      </c>
      <c r="G496">
        <v>100</v>
      </c>
      <c r="H496" t="s">
        <v>1679</v>
      </c>
      <c r="I496">
        <v>6857</v>
      </c>
      <c r="J496" t="s">
        <v>1892</v>
      </c>
      <c r="K496" t="s">
        <v>1684</v>
      </c>
      <c r="L496">
        <v>5780</v>
      </c>
      <c r="M496">
        <v>5890</v>
      </c>
      <c r="N496">
        <v>100</v>
      </c>
      <c r="O496" t="s">
        <v>1682</v>
      </c>
      <c r="P496">
        <v>0.76316992220430702</v>
      </c>
      <c r="Q496">
        <v>0.94323003519361903</v>
      </c>
      <c r="R496">
        <v>0.41059126000294299</v>
      </c>
      <c r="S496">
        <v>5.0962905840881798E-2</v>
      </c>
      <c r="T496">
        <v>1.9743638189125401</v>
      </c>
      <c r="U496">
        <v>1.9743638189125401</v>
      </c>
      <c r="V496">
        <v>2.1351504040189102</v>
      </c>
      <c r="W496">
        <v>16.34</v>
      </c>
      <c r="X496">
        <v>10.87</v>
      </c>
      <c r="Y496">
        <v>139690</v>
      </c>
      <c r="Z496">
        <v>10745</v>
      </c>
      <c r="AA496">
        <v>0.54</v>
      </c>
      <c r="AB496">
        <v>13</v>
      </c>
      <c r="AC496">
        <v>7</v>
      </c>
      <c r="AD496">
        <v>6</v>
      </c>
      <c r="AE496">
        <v>53.85</v>
      </c>
      <c r="AF496">
        <v>11</v>
      </c>
      <c r="AG496">
        <v>6</v>
      </c>
      <c r="AH496">
        <v>4</v>
      </c>
      <c r="AI496">
        <v>3</v>
      </c>
    </row>
    <row r="497" spans="1:35" x14ac:dyDescent="0.2">
      <c r="A497" s="102">
        <v>128</v>
      </c>
      <c r="B497">
        <v>7205</v>
      </c>
      <c r="C497" t="s">
        <v>59</v>
      </c>
      <c r="D497" t="s">
        <v>1697</v>
      </c>
      <c r="E497">
        <v>1030</v>
      </c>
      <c r="F497">
        <v>1030</v>
      </c>
      <c r="G497">
        <v>900</v>
      </c>
      <c r="H497" t="s">
        <v>1679</v>
      </c>
      <c r="I497">
        <v>9810</v>
      </c>
      <c r="J497" t="s">
        <v>1646</v>
      </c>
      <c r="K497" t="s">
        <v>1686</v>
      </c>
      <c r="L497">
        <v>4675</v>
      </c>
      <c r="M497">
        <v>4665</v>
      </c>
      <c r="N497">
        <v>200</v>
      </c>
      <c r="O497" t="s">
        <v>1682</v>
      </c>
      <c r="P497">
        <v>0.90138406085601497</v>
      </c>
      <c r="Q497">
        <v>0.93239420071827195</v>
      </c>
      <c r="R497">
        <v>0.32520901005992803</v>
      </c>
      <c r="S497">
        <v>4.0793055283757401E-2</v>
      </c>
      <c r="T497">
        <v>0.51151323105624102</v>
      </c>
      <c r="U497">
        <v>0.51151323105624102</v>
      </c>
      <c r="V497">
        <v>0.34826820635844902</v>
      </c>
      <c r="W497">
        <v>1.23</v>
      </c>
      <c r="X497">
        <v>0.64</v>
      </c>
      <c r="Y497">
        <v>139371</v>
      </c>
      <c r="Z497">
        <v>8711</v>
      </c>
      <c r="AA497">
        <v>0.41</v>
      </c>
      <c r="AB497">
        <v>16</v>
      </c>
      <c r="AC497">
        <v>8</v>
      </c>
      <c r="AD497">
        <v>8</v>
      </c>
      <c r="AE497">
        <v>50</v>
      </c>
      <c r="AF497">
        <v>15</v>
      </c>
      <c r="AG497">
        <v>3</v>
      </c>
      <c r="AH497">
        <v>2</v>
      </c>
      <c r="AI497">
        <v>11</v>
      </c>
    </row>
    <row r="498" spans="1:35" x14ac:dyDescent="0.2">
      <c r="A498" s="102">
        <v>711</v>
      </c>
      <c r="B498">
        <v>4543</v>
      </c>
      <c r="C498" t="s">
        <v>719</v>
      </c>
      <c r="D498" t="s">
        <v>1688</v>
      </c>
      <c r="E498">
        <v>3883</v>
      </c>
      <c r="F498">
        <v>3896</v>
      </c>
      <c r="G498">
        <v>200</v>
      </c>
      <c r="H498" t="s">
        <v>1679</v>
      </c>
      <c r="I498">
        <v>6479</v>
      </c>
      <c r="J498" t="s">
        <v>584</v>
      </c>
      <c r="K498" t="s">
        <v>1684</v>
      </c>
      <c r="L498">
        <v>2200</v>
      </c>
      <c r="M498">
        <v>2200</v>
      </c>
      <c r="N498">
        <v>400</v>
      </c>
      <c r="O498" t="s">
        <v>1682</v>
      </c>
      <c r="P498">
        <v>0.56323607143596099</v>
      </c>
      <c r="Q498">
        <v>0.86736166930852798</v>
      </c>
      <c r="R498">
        <v>0.18933351670641199</v>
      </c>
      <c r="S498">
        <v>4.3852228821842199E-2</v>
      </c>
      <c r="T498">
        <v>0.621772091862413</v>
      </c>
      <c r="U498">
        <v>0.621772091862413</v>
      </c>
      <c r="V498">
        <v>0.38177966185789702</v>
      </c>
      <c r="W498">
        <v>2.08</v>
      </c>
      <c r="X498">
        <v>12.94</v>
      </c>
      <c r="Y498">
        <v>138825</v>
      </c>
      <c r="Z498">
        <v>7712</v>
      </c>
      <c r="AA498">
        <v>0.35</v>
      </c>
      <c r="AB498">
        <v>18</v>
      </c>
      <c r="AC498">
        <v>12</v>
      </c>
      <c r="AD498">
        <v>6</v>
      </c>
      <c r="AE498">
        <v>66.67</v>
      </c>
      <c r="AF498">
        <v>10</v>
      </c>
      <c r="AG498">
        <v>8</v>
      </c>
      <c r="AH498">
        <v>5</v>
      </c>
      <c r="AI498">
        <v>5</v>
      </c>
    </row>
    <row r="499" spans="1:35" x14ac:dyDescent="0.2">
      <c r="A499" s="102">
        <v>1091</v>
      </c>
      <c r="B499">
        <v>4151</v>
      </c>
      <c r="C499" t="s">
        <v>1589</v>
      </c>
      <c r="D499" t="s">
        <v>1702</v>
      </c>
      <c r="E499">
        <v>2796</v>
      </c>
      <c r="F499">
        <v>2830</v>
      </c>
      <c r="G499">
        <v>300</v>
      </c>
      <c r="H499" t="s">
        <v>1679</v>
      </c>
      <c r="I499">
        <v>8905</v>
      </c>
      <c r="J499" t="s">
        <v>1973</v>
      </c>
      <c r="K499" t="s">
        <v>1701</v>
      </c>
      <c r="L499">
        <v>1910</v>
      </c>
      <c r="M499">
        <v>1895</v>
      </c>
      <c r="N499">
        <v>400</v>
      </c>
      <c r="O499" t="s">
        <v>1682</v>
      </c>
      <c r="P499">
        <v>0.71399256638354802</v>
      </c>
      <c r="Q499">
        <v>0.81635951568728904</v>
      </c>
      <c r="R499" s="15">
        <v>0.372346377660912</v>
      </c>
      <c r="S499">
        <v>5.8789090375020003E-2</v>
      </c>
      <c r="T499">
        <v>1.9473814826681</v>
      </c>
      <c r="U499">
        <v>1.9473814826681</v>
      </c>
      <c r="V499">
        <v>1.6627808023530499</v>
      </c>
      <c r="W499">
        <v>12.46</v>
      </c>
      <c r="X499">
        <v>10.72</v>
      </c>
      <c r="Y499">
        <v>138754</v>
      </c>
      <c r="Z499">
        <v>7303</v>
      </c>
      <c r="AA499">
        <v>0.3</v>
      </c>
      <c r="AB499">
        <v>19</v>
      </c>
      <c r="AC499">
        <v>11</v>
      </c>
      <c r="AD499">
        <v>8</v>
      </c>
      <c r="AE499">
        <v>57.89</v>
      </c>
      <c r="AF499">
        <v>13</v>
      </c>
      <c r="AG499">
        <v>5</v>
      </c>
      <c r="AH499">
        <v>4</v>
      </c>
      <c r="AI499">
        <v>10</v>
      </c>
    </row>
    <row r="500" spans="1:35" x14ac:dyDescent="0.2">
      <c r="A500" s="102">
        <v>132</v>
      </c>
      <c r="B500">
        <v>2001</v>
      </c>
      <c r="C500" t="s">
        <v>1579</v>
      </c>
      <c r="D500" t="s">
        <v>1707</v>
      </c>
      <c r="E500">
        <v>1663</v>
      </c>
      <c r="F500">
        <v>1661</v>
      </c>
      <c r="G500">
        <v>600</v>
      </c>
      <c r="H500" t="s">
        <v>1679</v>
      </c>
      <c r="I500">
        <v>7261</v>
      </c>
      <c r="J500" t="s">
        <v>2102</v>
      </c>
      <c r="K500" t="s">
        <v>1697</v>
      </c>
      <c r="L500">
        <v>897</v>
      </c>
      <c r="M500">
        <v>889</v>
      </c>
      <c r="N500">
        <v>1100</v>
      </c>
      <c r="O500" t="s">
        <v>1682</v>
      </c>
      <c r="P500">
        <v>0.540710992325799</v>
      </c>
      <c r="Q500">
        <v>0.93182909286775895</v>
      </c>
      <c r="R500">
        <v>0.49855201306000702</v>
      </c>
      <c r="S500">
        <v>4.8139904073165899E-3</v>
      </c>
      <c r="T500">
        <v>2.0793968682894102</v>
      </c>
      <c r="U500">
        <v>2.0793968682894102</v>
      </c>
      <c r="V500">
        <v>1.41943747879275</v>
      </c>
      <c r="W500">
        <v>4.67</v>
      </c>
      <c r="X500">
        <v>1.88</v>
      </c>
      <c r="Y500">
        <v>137628</v>
      </c>
      <c r="Z500">
        <v>6554</v>
      </c>
      <c r="AA500">
        <v>0.35</v>
      </c>
      <c r="AB500">
        <v>21</v>
      </c>
      <c r="AC500">
        <v>14</v>
      </c>
      <c r="AD500">
        <v>7</v>
      </c>
      <c r="AE500">
        <v>66.67</v>
      </c>
      <c r="AF500">
        <v>15</v>
      </c>
      <c r="AG500">
        <v>5</v>
      </c>
      <c r="AH500">
        <v>2</v>
      </c>
      <c r="AI500">
        <v>14</v>
      </c>
    </row>
    <row r="501" spans="1:35" x14ac:dyDescent="0.2">
      <c r="A501" s="102">
        <v>1025</v>
      </c>
      <c r="B501">
        <v>4502</v>
      </c>
      <c r="C501" t="s">
        <v>1975</v>
      </c>
      <c r="D501" t="s">
        <v>1702</v>
      </c>
      <c r="E501">
        <v>4287</v>
      </c>
      <c r="F501">
        <v>4298</v>
      </c>
      <c r="G501">
        <v>200</v>
      </c>
      <c r="H501" t="s">
        <v>1679</v>
      </c>
      <c r="I501">
        <v>8358</v>
      </c>
      <c r="J501" t="s">
        <v>1976</v>
      </c>
      <c r="K501" t="s">
        <v>1737</v>
      </c>
      <c r="L501">
        <v>435</v>
      </c>
      <c r="M501">
        <v>446</v>
      </c>
      <c r="N501">
        <v>1900</v>
      </c>
      <c r="O501" t="s">
        <v>1682</v>
      </c>
      <c r="P501">
        <v>0.660457898044161</v>
      </c>
      <c r="Q501">
        <v>0.82665032464701405</v>
      </c>
      <c r="R501" s="15">
        <v>0.13031538054292499</v>
      </c>
      <c r="S501">
        <v>6.3904161218393804E-2</v>
      </c>
      <c r="T501">
        <v>1.0210564029065501</v>
      </c>
      <c r="U501">
        <v>1.0210564029065501</v>
      </c>
      <c r="V501">
        <v>1.4932709275873499</v>
      </c>
      <c r="W501">
        <v>7.9</v>
      </c>
      <c r="X501">
        <v>1.42</v>
      </c>
      <c r="Y501">
        <v>137383</v>
      </c>
      <c r="Z501">
        <v>5724</v>
      </c>
      <c r="AA501">
        <v>0.19</v>
      </c>
      <c r="AB501">
        <v>24</v>
      </c>
      <c r="AC501">
        <v>15</v>
      </c>
      <c r="AD501">
        <v>9</v>
      </c>
      <c r="AE501">
        <v>62.5</v>
      </c>
      <c r="AF501">
        <v>10</v>
      </c>
      <c r="AG501">
        <v>12</v>
      </c>
      <c r="AH501">
        <v>7</v>
      </c>
      <c r="AI501">
        <v>5</v>
      </c>
    </row>
    <row r="502" spans="1:35" x14ac:dyDescent="0.2">
      <c r="A502" s="102">
        <v>569</v>
      </c>
      <c r="B502">
        <v>3197</v>
      </c>
      <c r="C502" t="s">
        <v>667</v>
      </c>
      <c r="D502" t="s">
        <v>1705</v>
      </c>
      <c r="E502">
        <v>1998</v>
      </c>
      <c r="F502">
        <v>1962</v>
      </c>
      <c r="G502">
        <v>500</v>
      </c>
      <c r="H502" t="s">
        <v>1679</v>
      </c>
      <c r="I502">
        <v>4681</v>
      </c>
      <c r="J502" t="s">
        <v>1141</v>
      </c>
      <c r="K502" t="s">
        <v>1694</v>
      </c>
      <c r="L502">
        <v>1676</v>
      </c>
      <c r="M502">
        <v>1678</v>
      </c>
      <c r="N502">
        <v>600</v>
      </c>
      <c r="O502" t="s">
        <v>1682</v>
      </c>
      <c r="P502">
        <v>0.81607204371438702</v>
      </c>
      <c r="Q502">
        <v>0.88307717488709703</v>
      </c>
      <c r="R502">
        <v>2.44380203690178E-2</v>
      </c>
      <c r="S502" s="15">
        <v>8.2945454630146298E-2</v>
      </c>
      <c r="T502">
        <v>6.9826011326826698E-2</v>
      </c>
      <c r="U502">
        <v>6.9826011326826698E-2</v>
      </c>
      <c r="V502">
        <v>1.5165851372457899</v>
      </c>
      <c r="W502">
        <v>0.19</v>
      </c>
      <c r="X502">
        <v>2.63</v>
      </c>
      <c r="Y502">
        <v>136897</v>
      </c>
      <c r="Z502">
        <v>6845</v>
      </c>
      <c r="AA502">
        <v>0.28999999999999998</v>
      </c>
      <c r="AB502">
        <v>20</v>
      </c>
      <c r="AC502">
        <v>12</v>
      </c>
      <c r="AD502">
        <v>8</v>
      </c>
      <c r="AE502">
        <v>60</v>
      </c>
      <c r="AF502">
        <v>11</v>
      </c>
      <c r="AG502">
        <v>10</v>
      </c>
      <c r="AH502">
        <v>5</v>
      </c>
      <c r="AI502">
        <v>5</v>
      </c>
    </row>
    <row r="503" spans="1:35" x14ac:dyDescent="0.2">
      <c r="A503" s="102">
        <v>1002</v>
      </c>
      <c r="B503">
        <v>3774</v>
      </c>
      <c r="C503" t="s">
        <v>698</v>
      </c>
      <c r="D503" t="s">
        <v>1681</v>
      </c>
      <c r="E503">
        <v>3365</v>
      </c>
      <c r="F503">
        <v>3340</v>
      </c>
      <c r="G503">
        <v>200</v>
      </c>
      <c r="H503" t="s">
        <v>1679</v>
      </c>
      <c r="I503">
        <v>4543</v>
      </c>
      <c r="J503" t="s">
        <v>719</v>
      </c>
      <c r="K503" t="s">
        <v>1688</v>
      </c>
      <c r="L503">
        <v>3883</v>
      </c>
      <c r="M503">
        <v>3896</v>
      </c>
      <c r="N503">
        <v>200</v>
      </c>
      <c r="O503" t="s">
        <v>1682</v>
      </c>
      <c r="P503">
        <v>0.53642258107567398</v>
      </c>
      <c r="Q503">
        <v>0.83087363146649595</v>
      </c>
      <c r="R503" s="15">
        <v>0.11363483501173299</v>
      </c>
      <c r="S503" s="15">
        <v>1.5676584407169299E-2</v>
      </c>
      <c r="T503">
        <v>2.2939482542222498</v>
      </c>
      <c r="U503">
        <v>2.2939482542222498</v>
      </c>
      <c r="V503">
        <v>2.52306503719789</v>
      </c>
      <c r="W503">
        <v>14.97</v>
      </c>
      <c r="X503">
        <v>14.27</v>
      </c>
      <c r="Y503">
        <v>135507</v>
      </c>
      <c r="Z503">
        <v>7132</v>
      </c>
      <c r="AA503">
        <v>0.38</v>
      </c>
      <c r="AB503">
        <v>19</v>
      </c>
      <c r="AC503">
        <v>11</v>
      </c>
      <c r="AD503">
        <v>8</v>
      </c>
      <c r="AE503">
        <v>57.89</v>
      </c>
      <c r="AF503">
        <v>11</v>
      </c>
      <c r="AG503">
        <v>9</v>
      </c>
      <c r="AH503">
        <v>5</v>
      </c>
      <c r="AI503">
        <v>5</v>
      </c>
    </row>
    <row r="504" spans="1:35" x14ac:dyDescent="0.2">
      <c r="A504" s="102">
        <v>515</v>
      </c>
      <c r="B504">
        <v>6370</v>
      </c>
      <c r="C504" t="s">
        <v>1943</v>
      </c>
      <c r="D504" t="s">
        <v>1692</v>
      </c>
      <c r="E504">
        <v>3210</v>
      </c>
      <c r="F504">
        <v>3195</v>
      </c>
      <c r="G504">
        <v>200</v>
      </c>
      <c r="H504" t="s">
        <v>1682</v>
      </c>
      <c r="I504">
        <v>6981</v>
      </c>
      <c r="J504" t="s">
        <v>1887</v>
      </c>
      <c r="K504" t="s">
        <v>1684</v>
      </c>
      <c r="L504">
        <v>6543</v>
      </c>
      <c r="M504">
        <v>6480</v>
      </c>
      <c r="N504">
        <v>100</v>
      </c>
      <c r="O504" t="s">
        <v>1679</v>
      </c>
      <c r="P504">
        <v>0.55498571460368595</v>
      </c>
      <c r="Q504">
        <v>0.88850404406560002</v>
      </c>
      <c r="R504">
        <v>0.33135596877037998</v>
      </c>
      <c r="S504">
        <v>6.2815011985695293E-2</v>
      </c>
      <c r="T504">
        <v>-0.19461563825488501</v>
      </c>
      <c r="U504">
        <v>0.19461563825488501</v>
      </c>
      <c r="V504">
        <v>0.386009281973068</v>
      </c>
      <c r="W504">
        <v>-0.65</v>
      </c>
      <c r="X504">
        <v>1.39</v>
      </c>
      <c r="Y504">
        <v>135397</v>
      </c>
      <c r="Z504">
        <v>10415</v>
      </c>
      <c r="AA504">
        <v>1.1200000000000001</v>
      </c>
      <c r="AB504">
        <v>13</v>
      </c>
      <c r="AC504">
        <v>8</v>
      </c>
      <c r="AD504">
        <v>5</v>
      </c>
      <c r="AE504">
        <v>61.54</v>
      </c>
      <c r="AF504">
        <v>10</v>
      </c>
      <c r="AG504">
        <v>7</v>
      </c>
      <c r="AH504">
        <v>3</v>
      </c>
      <c r="AI504">
        <v>3</v>
      </c>
    </row>
    <row r="505" spans="1:35" x14ac:dyDescent="0.2">
      <c r="A505" s="102">
        <v>380</v>
      </c>
      <c r="B505">
        <v>2127</v>
      </c>
      <c r="C505" t="s">
        <v>1882</v>
      </c>
      <c r="D505" t="s">
        <v>1694</v>
      </c>
      <c r="E505">
        <v>3945</v>
      </c>
      <c r="F505">
        <v>3930</v>
      </c>
      <c r="G505">
        <v>200</v>
      </c>
      <c r="H505" t="s">
        <v>1679</v>
      </c>
      <c r="I505">
        <v>8604</v>
      </c>
      <c r="J505" t="s">
        <v>469</v>
      </c>
      <c r="K505" t="s">
        <v>1891</v>
      </c>
      <c r="L505">
        <v>561.20000000000005</v>
      </c>
      <c r="M505">
        <v>562</v>
      </c>
      <c r="N505">
        <v>1400</v>
      </c>
      <c r="O505" t="s">
        <v>1682</v>
      </c>
      <c r="P505">
        <v>0.61351219495036102</v>
      </c>
      <c r="Q505">
        <v>0.90308715725522704</v>
      </c>
      <c r="R505" s="15">
        <v>9.7407887871635099E-3</v>
      </c>
      <c r="S505">
        <v>2.0229730568693999E-2</v>
      </c>
      <c r="T505">
        <v>1.19906691543366</v>
      </c>
      <c r="U505">
        <v>1.19906691543366</v>
      </c>
      <c r="V505">
        <v>1.3566071785888401</v>
      </c>
      <c r="W505">
        <v>5.01</v>
      </c>
      <c r="X505">
        <v>0.1</v>
      </c>
      <c r="Y505">
        <v>135114</v>
      </c>
      <c r="Z505">
        <v>5630</v>
      </c>
      <c r="AA505">
        <v>0.32</v>
      </c>
      <c r="AB505">
        <v>24</v>
      </c>
      <c r="AC505">
        <v>12</v>
      </c>
      <c r="AD505">
        <v>12</v>
      </c>
      <c r="AE505">
        <v>50</v>
      </c>
      <c r="AF505">
        <v>9</v>
      </c>
      <c r="AG505">
        <v>11</v>
      </c>
      <c r="AH505">
        <v>10</v>
      </c>
      <c r="AI505">
        <v>3</v>
      </c>
    </row>
    <row r="506" spans="1:35" x14ac:dyDescent="0.2">
      <c r="A506" s="102">
        <v>928</v>
      </c>
      <c r="B506">
        <v>4917</v>
      </c>
      <c r="C506" t="s">
        <v>2050</v>
      </c>
      <c r="D506" t="s">
        <v>1704</v>
      </c>
      <c r="E506">
        <v>2628</v>
      </c>
      <c r="F506">
        <v>2633</v>
      </c>
      <c r="G506">
        <v>300</v>
      </c>
      <c r="H506" t="s">
        <v>1682</v>
      </c>
      <c r="I506">
        <v>7701</v>
      </c>
      <c r="J506" t="s">
        <v>2205</v>
      </c>
      <c r="K506" t="s">
        <v>1688</v>
      </c>
      <c r="L506">
        <v>2995</v>
      </c>
      <c r="M506">
        <v>3045</v>
      </c>
      <c r="N506">
        <v>300</v>
      </c>
      <c r="O506" t="s">
        <v>1679</v>
      </c>
      <c r="P506">
        <v>0.81830466512605204</v>
      </c>
      <c r="Q506">
        <v>0.84084617273845497</v>
      </c>
      <c r="R506">
        <v>0.22288259696819901</v>
      </c>
      <c r="S506">
        <v>1.2580589301053899E-3</v>
      </c>
      <c r="T506">
        <v>-0.84221814681867302</v>
      </c>
      <c r="U506">
        <v>0.84221814681867302</v>
      </c>
      <c r="V506">
        <v>0.58524525623741497</v>
      </c>
      <c r="W506">
        <v>-4.55</v>
      </c>
      <c r="X506">
        <v>13.53</v>
      </c>
      <c r="Y506">
        <v>135099</v>
      </c>
      <c r="Z506">
        <v>7947</v>
      </c>
      <c r="AA506">
        <v>0.41</v>
      </c>
      <c r="AB506">
        <v>17</v>
      </c>
      <c r="AC506">
        <v>9</v>
      </c>
      <c r="AD506">
        <v>8</v>
      </c>
      <c r="AE506">
        <v>52.94</v>
      </c>
      <c r="AF506">
        <v>11</v>
      </c>
      <c r="AG506">
        <v>8</v>
      </c>
      <c r="AH506">
        <v>6</v>
      </c>
      <c r="AI506">
        <v>3</v>
      </c>
    </row>
    <row r="507" spans="1:35" x14ac:dyDescent="0.2">
      <c r="A507" s="102">
        <v>247</v>
      </c>
      <c r="B507">
        <v>4204</v>
      </c>
      <c r="C507" t="s">
        <v>229</v>
      </c>
      <c r="D507" t="s">
        <v>1704</v>
      </c>
      <c r="E507">
        <v>1868</v>
      </c>
      <c r="F507">
        <v>1855</v>
      </c>
      <c r="G507">
        <v>500</v>
      </c>
      <c r="H507" t="s">
        <v>1679</v>
      </c>
      <c r="I507">
        <v>5802</v>
      </c>
      <c r="J507" t="s">
        <v>1923</v>
      </c>
      <c r="K507" t="s">
        <v>1695</v>
      </c>
      <c r="L507">
        <v>1474</v>
      </c>
      <c r="M507">
        <v>1469</v>
      </c>
      <c r="N507">
        <v>600</v>
      </c>
      <c r="O507" t="s">
        <v>1682</v>
      </c>
      <c r="P507">
        <v>0.58208065253969798</v>
      </c>
      <c r="Q507">
        <v>0.91567239169469095</v>
      </c>
      <c r="R507" s="106">
        <v>1.21800189653533E-2</v>
      </c>
      <c r="S507">
        <v>4.0456568143675702E-2</v>
      </c>
      <c r="T507">
        <v>1.54761583648928</v>
      </c>
      <c r="U507">
        <v>1.54761583648928</v>
      </c>
      <c r="V507">
        <v>1.5947718755531499</v>
      </c>
      <c r="W507">
        <v>5.21</v>
      </c>
      <c r="X507">
        <v>4.97</v>
      </c>
      <c r="Y507">
        <v>134883</v>
      </c>
      <c r="Z507">
        <v>8992</v>
      </c>
      <c r="AA507">
        <v>0.37</v>
      </c>
      <c r="AB507">
        <v>15</v>
      </c>
      <c r="AC507">
        <v>9</v>
      </c>
      <c r="AD507">
        <v>6</v>
      </c>
      <c r="AE507">
        <v>60</v>
      </c>
      <c r="AF507">
        <v>15</v>
      </c>
      <c r="AG507">
        <v>6</v>
      </c>
      <c r="AH507">
        <v>4</v>
      </c>
      <c r="AI507">
        <v>5</v>
      </c>
    </row>
    <row r="508" spans="1:35" x14ac:dyDescent="0.2">
      <c r="A508" s="102">
        <v>99</v>
      </c>
      <c r="B508">
        <v>4634</v>
      </c>
      <c r="C508" t="s">
        <v>65</v>
      </c>
      <c r="D508" t="s">
        <v>1704</v>
      </c>
      <c r="E508">
        <v>2497</v>
      </c>
      <c r="F508">
        <v>2512</v>
      </c>
      <c r="G508">
        <v>400</v>
      </c>
      <c r="H508" t="s">
        <v>1679</v>
      </c>
      <c r="I508">
        <v>7272</v>
      </c>
      <c r="J508" t="s">
        <v>1906</v>
      </c>
      <c r="K508" t="s">
        <v>1697</v>
      </c>
      <c r="L508">
        <v>1927</v>
      </c>
      <c r="M508">
        <v>1953</v>
      </c>
      <c r="N508">
        <v>500</v>
      </c>
      <c r="O508" t="s">
        <v>1682</v>
      </c>
      <c r="P508">
        <v>0.93141540013037305</v>
      </c>
      <c r="Q508">
        <v>0.93840404412323697</v>
      </c>
      <c r="R508" s="15">
        <v>6.9655480657212698E-3</v>
      </c>
      <c r="S508" s="106">
        <v>7.5582117685159102E-3</v>
      </c>
      <c r="T508">
        <v>2.8019042781775299</v>
      </c>
      <c r="U508">
        <v>2.8019042781775299</v>
      </c>
      <c r="V508">
        <v>3.0109949357736498</v>
      </c>
      <c r="W508">
        <v>6.55</v>
      </c>
      <c r="X508">
        <v>2.82</v>
      </c>
      <c r="Y508">
        <v>134865</v>
      </c>
      <c r="Z508">
        <v>7492</v>
      </c>
      <c r="AA508">
        <v>0.45</v>
      </c>
      <c r="AB508">
        <v>18</v>
      </c>
      <c r="AC508">
        <v>9</v>
      </c>
      <c r="AD508">
        <v>9</v>
      </c>
      <c r="AE508">
        <v>50</v>
      </c>
      <c r="AF508">
        <v>13</v>
      </c>
      <c r="AG508">
        <v>7</v>
      </c>
      <c r="AH508">
        <v>1</v>
      </c>
      <c r="AI508">
        <v>10</v>
      </c>
    </row>
    <row r="509" spans="1:35" x14ac:dyDescent="0.2">
      <c r="A509" s="102">
        <v>496</v>
      </c>
      <c r="B509">
        <v>5802</v>
      </c>
      <c r="C509" t="s">
        <v>1923</v>
      </c>
      <c r="D509" t="s">
        <v>1695</v>
      </c>
      <c r="E509">
        <v>1474</v>
      </c>
      <c r="F509">
        <v>1469</v>
      </c>
      <c r="G509">
        <v>600</v>
      </c>
      <c r="H509" t="s">
        <v>1682</v>
      </c>
      <c r="I509">
        <v>7984</v>
      </c>
      <c r="J509" t="s">
        <v>883</v>
      </c>
      <c r="K509" t="s">
        <v>1703</v>
      </c>
      <c r="L509">
        <v>1600</v>
      </c>
      <c r="M509">
        <v>1578</v>
      </c>
      <c r="N509">
        <v>600</v>
      </c>
      <c r="O509" t="s">
        <v>1679</v>
      </c>
      <c r="P509">
        <v>0.70900878865489203</v>
      </c>
      <c r="Q509">
        <v>0.89026166052231204</v>
      </c>
      <c r="R509">
        <v>0.33331227094316801</v>
      </c>
      <c r="S509" s="106">
        <v>2.84126156691413E-2</v>
      </c>
      <c r="T509">
        <v>-1.0955848352017501</v>
      </c>
      <c r="U509">
        <v>1.0955848352017501</v>
      </c>
      <c r="V509">
        <v>1.43859547910084</v>
      </c>
      <c r="W509">
        <v>-3.48</v>
      </c>
      <c r="X509">
        <v>6.91</v>
      </c>
      <c r="Y509">
        <v>134534</v>
      </c>
      <c r="Z509">
        <v>7474</v>
      </c>
      <c r="AA509">
        <v>0.41</v>
      </c>
      <c r="AB509">
        <v>18</v>
      </c>
      <c r="AC509">
        <v>10</v>
      </c>
      <c r="AD509">
        <v>8</v>
      </c>
      <c r="AE509">
        <v>55.56</v>
      </c>
      <c r="AF509">
        <v>12</v>
      </c>
      <c r="AG509">
        <v>7</v>
      </c>
      <c r="AH509">
        <v>3</v>
      </c>
      <c r="AI509">
        <v>8</v>
      </c>
    </row>
    <row r="510" spans="1:35" x14ac:dyDescent="0.2">
      <c r="A510" s="102">
        <v>1112</v>
      </c>
      <c r="B510">
        <v>2587</v>
      </c>
      <c r="C510" t="s">
        <v>2431</v>
      </c>
      <c r="D510" t="s">
        <v>1707</v>
      </c>
      <c r="E510">
        <v>4550</v>
      </c>
      <c r="F510">
        <v>4695</v>
      </c>
      <c r="G510">
        <v>200</v>
      </c>
      <c r="H510" t="s">
        <v>1679</v>
      </c>
      <c r="I510">
        <v>4324</v>
      </c>
      <c r="J510" t="s">
        <v>1934</v>
      </c>
      <c r="K510" t="s">
        <v>1694</v>
      </c>
      <c r="L510">
        <v>3550</v>
      </c>
      <c r="M510">
        <v>3525</v>
      </c>
      <c r="N510">
        <v>300</v>
      </c>
      <c r="O510" t="s">
        <v>1682</v>
      </c>
      <c r="P510">
        <v>0.68777920904179601</v>
      </c>
      <c r="Q510">
        <v>0.81264123472694405</v>
      </c>
      <c r="R510" s="106">
        <v>4.6785331149837697E-2</v>
      </c>
      <c r="S510">
        <v>2.5331838158656598E-3</v>
      </c>
      <c r="T510">
        <v>3.0134733715256901</v>
      </c>
      <c r="U510">
        <v>3.0134733715256901</v>
      </c>
      <c r="V510">
        <v>1.7623175754776499</v>
      </c>
      <c r="W510">
        <v>9.09</v>
      </c>
      <c r="X510">
        <v>12.62</v>
      </c>
      <c r="Y510">
        <v>134338</v>
      </c>
      <c r="Z510">
        <v>16792</v>
      </c>
      <c r="AA510">
        <v>0.68</v>
      </c>
      <c r="AB510">
        <v>8</v>
      </c>
      <c r="AC510">
        <v>4</v>
      </c>
      <c r="AD510">
        <v>4</v>
      </c>
      <c r="AE510">
        <v>50</v>
      </c>
      <c r="AF510">
        <v>16</v>
      </c>
      <c r="AG510">
        <v>3</v>
      </c>
      <c r="AH510">
        <v>1</v>
      </c>
      <c r="AI510">
        <v>4</v>
      </c>
    </row>
    <row r="511" spans="1:35" x14ac:dyDescent="0.2">
      <c r="A511" s="102">
        <v>972</v>
      </c>
      <c r="B511">
        <v>4507</v>
      </c>
      <c r="C511" t="s">
        <v>2211</v>
      </c>
      <c r="D511" t="s">
        <v>1702</v>
      </c>
      <c r="E511">
        <v>6431</v>
      </c>
      <c r="F511">
        <v>6464</v>
      </c>
      <c r="G511">
        <v>100</v>
      </c>
      <c r="H511" t="s">
        <v>1679</v>
      </c>
      <c r="I511">
        <v>4676</v>
      </c>
      <c r="J511" t="s">
        <v>2214</v>
      </c>
      <c r="K511" t="s">
        <v>1681</v>
      </c>
      <c r="L511">
        <v>1486</v>
      </c>
      <c r="M511">
        <v>1471</v>
      </c>
      <c r="N511">
        <v>400</v>
      </c>
      <c r="O511" t="s">
        <v>1682</v>
      </c>
      <c r="P511">
        <v>0.58054654895327595</v>
      </c>
      <c r="Q511">
        <v>0.83563499200156299</v>
      </c>
      <c r="R511">
        <v>0.27229180350583498</v>
      </c>
      <c r="S511">
        <v>4.6220366210127598E-3</v>
      </c>
      <c r="T511">
        <v>0.63900688364373304</v>
      </c>
      <c r="U511">
        <v>0.63900688364373304</v>
      </c>
      <c r="V511">
        <v>0.481213464028098</v>
      </c>
      <c r="W511">
        <v>1.55</v>
      </c>
      <c r="X511">
        <v>8.9700000000000006</v>
      </c>
      <c r="Y511">
        <v>131551</v>
      </c>
      <c r="Z511">
        <v>7738</v>
      </c>
      <c r="AA511">
        <v>0.5</v>
      </c>
      <c r="AB511">
        <v>17</v>
      </c>
      <c r="AC511">
        <v>11</v>
      </c>
      <c r="AD511">
        <v>6</v>
      </c>
      <c r="AE511">
        <v>64.709999999999994</v>
      </c>
      <c r="AF511">
        <v>12</v>
      </c>
      <c r="AG511">
        <v>8</v>
      </c>
      <c r="AH511">
        <v>4</v>
      </c>
      <c r="AI511">
        <v>5</v>
      </c>
    </row>
    <row r="512" spans="1:35" x14ac:dyDescent="0.2">
      <c r="A512" s="102">
        <v>948</v>
      </c>
      <c r="B512">
        <v>3865</v>
      </c>
      <c r="C512" t="s">
        <v>1626</v>
      </c>
      <c r="D512" t="s">
        <v>1916</v>
      </c>
      <c r="E512">
        <v>513</v>
      </c>
      <c r="F512">
        <v>504</v>
      </c>
      <c r="G512">
        <v>2100</v>
      </c>
      <c r="H512" t="s">
        <v>1679</v>
      </c>
      <c r="I512">
        <v>9474</v>
      </c>
      <c r="J512" t="s">
        <v>1913</v>
      </c>
      <c r="K512" t="s">
        <v>1681</v>
      </c>
      <c r="L512">
        <v>1544</v>
      </c>
      <c r="M512">
        <v>1508</v>
      </c>
      <c r="N512">
        <v>700</v>
      </c>
      <c r="O512" t="s">
        <v>1682</v>
      </c>
      <c r="P512">
        <v>0.93640077760441098</v>
      </c>
      <c r="Q512">
        <v>0.83813783206163694</v>
      </c>
      <c r="R512" s="15">
        <v>1.48086241927326E-2</v>
      </c>
      <c r="S512">
        <v>2.0476606910600201E-2</v>
      </c>
      <c r="T512">
        <v>1.65728090327746</v>
      </c>
      <c r="U512">
        <v>1.65728090327746</v>
      </c>
      <c r="V512">
        <v>1.5401667695496799</v>
      </c>
      <c r="W512">
        <v>8.1</v>
      </c>
      <c r="X512">
        <v>0.27</v>
      </c>
      <c r="Y512">
        <v>130964</v>
      </c>
      <c r="Z512">
        <v>5953</v>
      </c>
      <c r="AA512">
        <v>0.33</v>
      </c>
      <c r="AB512">
        <v>22</v>
      </c>
      <c r="AC512">
        <v>12</v>
      </c>
      <c r="AD512">
        <v>10</v>
      </c>
      <c r="AE512">
        <v>54.55</v>
      </c>
      <c r="AF512">
        <v>9</v>
      </c>
      <c r="AG512">
        <v>10</v>
      </c>
      <c r="AH512">
        <v>8</v>
      </c>
      <c r="AI512">
        <v>4</v>
      </c>
    </row>
    <row r="513" spans="1:35" x14ac:dyDescent="0.2">
      <c r="A513" s="102">
        <v>916</v>
      </c>
      <c r="B513">
        <v>4917</v>
      </c>
      <c r="C513" t="s">
        <v>2050</v>
      </c>
      <c r="D513" t="s">
        <v>1704</v>
      </c>
      <c r="E513">
        <v>2628</v>
      </c>
      <c r="F513">
        <v>2633</v>
      </c>
      <c r="G513">
        <v>400</v>
      </c>
      <c r="H513" t="s">
        <v>1682</v>
      </c>
      <c r="I513">
        <v>7282</v>
      </c>
      <c r="J513" t="s">
        <v>1951</v>
      </c>
      <c r="K513" t="s">
        <v>1697</v>
      </c>
      <c r="L513">
        <v>2473</v>
      </c>
      <c r="M513">
        <v>2488</v>
      </c>
      <c r="N513">
        <v>400</v>
      </c>
      <c r="O513" t="s">
        <v>1679</v>
      </c>
      <c r="P513">
        <v>0.79506793691153199</v>
      </c>
      <c r="Q513">
        <v>0.84229768986697795</v>
      </c>
      <c r="R513">
        <v>4.0825940822342303E-2</v>
      </c>
      <c r="S513">
        <v>7.5190695290100404E-3</v>
      </c>
      <c r="T513">
        <v>-1.3793145150394699</v>
      </c>
      <c r="U513">
        <v>1.3793145150394699</v>
      </c>
      <c r="V513">
        <v>1.2225583331101899</v>
      </c>
      <c r="W513">
        <v>-5.86</v>
      </c>
      <c r="X513">
        <v>5.51</v>
      </c>
      <c r="Y513">
        <v>130623</v>
      </c>
      <c r="Z513">
        <v>6531</v>
      </c>
      <c r="AA513">
        <v>0.33</v>
      </c>
      <c r="AB513">
        <v>20</v>
      </c>
      <c r="AC513">
        <v>12</v>
      </c>
      <c r="AD513">
        <v>8</v>
      </c>
      <c r="AE513">
        <v>60</v>
      </c>
      <c r="AF513">
        <v>12</v>
      </c>
      <c r="AG513">
        <v>9</v>
      </c>
      <c r="AH513">
        <v>5</v>
      </c>
      <c r="AI513">
        <v>6</v>
      </c>
    </row>
    <row r="514" spans="1:35" x14ac:dyDescent="0.2">
      <c r="A514" s="102">
        <v>150</v>
      </c>
      <c r="B514">
        <v>3231</v>
      </c>
      <c r="C514" t="s">
        <v>471</v>
      </c>
      <c r="D514" t="s">
        <v>1701</v>
      </c>
      <c r="E514">
        <v>2814</v>
      </c>
      <c r="F514">
        <v>2806</v>
      </c>
      <c r="G514">
        <v>400</v>
      </c>
      <c r="H514" t="s">
        <v>1682</v>
      </c>
      <c r="I514">
        <v>6465</v>
      </c>
      <c r="J514" t="s">
        <v>465</v>
      </c>
      <c r="K514" t="s">
        <v>1692</v>
      </c>
      <c r="L514">
        <v>10460</v>
      </c>
      <c r="M514">
        <v>10520</v>
      </c>
      <c r="N514">
        <v>100</v>
      </c>
      <c r="O514" t="s">
        <v>1679</v>
      </c>
      <c r="P514">
        <v>0.72486699971985902</v>
      </c>
      <c r="Q514">
        <v>0.92942715216449001</v>
      </c>
      <c r="R514" s="106">
        <v>4.6873925756262397E-2</v>
      </c>
      <c r="S514" s="106">
        <v>1.94013611489057E-3</v>
      </c>
      <c r="T514">
        <v>-0.64182390944169998</v>
      </c>
      <c r="U514">
        <v>0.64182390944169998</v>
      </c>
      <c r="V514">
        <v>0.210686985490911</v>
      </c>
      <c r="W514">
        <v>-1.45</v>
      </c>
      <c r="X514">
        <v>6.69</v>
      </c>
      <c r="Y514">
        <v>130600</v>
      </c>
      <c r="Z514">
        <v>10883</v>
      </c>
      <c r="AA514">
        <v>0.92</v>
      </c>
      <c r="AB514">
        <v>12</v>
      </c>
      <c r="AC514">
        <v>6</v>
      </c>
      <c r="AD514">
        <v>6</v>
      </c>
      <c r="AE514">
        <v>50</v>
      </c>
      <c r="AF514">
        <v>11</v>
      </c>
      <c r="AG514">
        <v>5</v>
      </c>
      <c r="AH514">
        <v>3</v>
      </c>
      <c r="AI514">
        <v>4</v>
      </c>
    </row>
    <row r="515" spans="1:35" x14ac:dyDescent="0.2">
      <c r="A515" s="102">
        <v>934</v>
      </c>
      <c r="B515">
        <v>7459</v>
      </c>
      <c r="C515" t="s">
        <v>851</v>
      </c>
      <c r="D515" t="s">
        <v>1686</v>
      </c>
      <c r="E515">
        <v>2263</v>
      </c>
      <c r="F515">
        <v>2280</v>
      </c>
      <c r="G515">
        <v>400</v>
      </c>
      <c r="H515" t="s">
        <v>1682</v>
      </c>
      <c r="I515">
        <v>8276</v>
      </c>
      <c r="J515" t="s">
        <v>923</v>
      </c>
      <c r="K515" t="s">
        <v>1705</v>
      </c>
      <c r="L515">
        <v>1947</v>
      </c>
      <c r="M515">
        <v>1937</v>
      </c>
      <c r="N515">
        <v>500</v>
      </c>
      <c r="O515" t="s">
        <v>1679</v>
      </c>
      <c r="P515">
        <v>0.56538946201161699</v>
      </c>
      <c r="Q515">
        <v>0.840135770820848</v>
      </c>
      <c r="R515">
        <v>1.2550434749502799E-2</v>
      </c>
      <c r="S515">
        <v>2.2613396443572902E-2</v>
      </c>
      <c r="T515">
        <v>-0.12517082827315901</v>
      </c>
      <c r="U515">
        <v>0.12517082827315901</v>
      </c>
      <c r="V515">
        <v>0.242447215145739</v>
      </c>
      <c r="W515">
        <v>-0.33</v>
      </c>
      <c r="X515">
        <v>6.2</v>
      </c>
      <c r="Y515">
        <v>130568</v>
      </c>
      <c r="Z515">
        <v>6528</v>
      </c>
      <c r="AA515">
        <v>0.32</v>
      </c>
      <c r="AB515">
        <v>20</v>
      </c>
      <c r="AC515">
        <v>11</v>
      </c>
      <c r="AD515">
        <v>9</v>
      </c>
      <c r="AE515">
        <v>55</v>
      </c>
      <c r="AF515">
        <v>13</v>
      </c>
      <c r="AG515">
        <v>7</v>
      </c>
      <c r="AH515">
        <v>4</v>
      </c>
      <c r="AI515">
        <v>9</v>
      </c>
    </row>
    <row r="516" spans="1:35" x14ac:dyDescent="0.2">
      <c r="A516" s="102">
        <v>504</v>
      </c>
      <c r="B516">
        <v>4183</v>
      </c>
      <c r="C516" t="s">
        <v>1895</v>
      </c>
      <c r="D516" t="s">
        <v>1704</v>
      </c>
      <c r="E516">
        <v>2569</v>
      </c>
      <c r="F516">
        <v>2581</v>
      </c>
      <c r="G516">
        <v>400</v>
      </c>
      <c r="H516" t="s">
        <v>1679</v>
      </c>
      <c r="I516">
        <v>6371</v>
      </c>
      <c r="J516" t="s">
        <v>1857</v>
      </c>
      <c r="K516" t="s">
        <v>1692</v>
      </c>
      <c r="L516">
        <v>3335</v>
      </c>
      <c r="M516">
        <v>3370</v>
      </c>
      <c r="N516">
        <v>300</v>
      </c>
      <c r="O516" t="s">
        <v>1682</v>
      </c>
      <c r="P516">
        <v>0.73266459114886295</v>
      </c>
      <c r="Q516">
        <v>0.88929034572844301</v>
      </c>
      <c r="R516">
        <v>0.162963415383616</v>
      </c>
      <c r="S516">
        <v>3.5787947215613798E-3</v>
      </c>
      <c r="T516">
        <v>2.6510534489509201</v>
      </c>
      <c r="U516">
        <v>2.6510534489509201</v>
      </c>
      <c r="V516">
        <v>3.10940575546767</v>
      </c>
      <c r="W516">
        <v>8.4499999999999993</v>
      </c>
      <c r="X516">
        <v>2.12</v>
      </c>
      <c r="Y516">
        <v>130090</v>
      </c>
      <c r="Z516">
        <v>7227</v>
      </c>
      <c r="AA516">
        <v>0.45</v>
      </c>
      <c r="AB516">
        <v>18</v>
      </c>
      <c r="AC516">
        <v>10</v>
      </c>
      <c r="AD516">
        <v>8</v>
      </c>
      <c r="AE516">
        <v>55.56</v>
      </c>
      <c r="AF516">
        <v>13</v>
      </c>
      <c r="AG516">
        <v>8</v>
      </c>
      <c r="AH516">
        <v>5</v>
      </c>
      <c r="AI516">
        <v>5</v>
      </c>
    </row>
    <row r="517" spans="1:35" x14ac:dyDescent="0.2">
      <c r="A517" s="102">
        <v>461</v>
      </c>
      <c r="B517">
        <v>5444</v>
      </c>
      <c r="C517" t="s">
        <v>2207</v>
      </c>
      <c r="D517" t="s">
        <v>1735</v>
      </c>
      <c r="E517">
        <v>2577</v>
      </c>
      <c r="F517">
        <v>2564</v>
      </c>
      <c r="G517">
        <v>300</v>
      </c>
      <c r="H517" t="s">
        <v>1679</v>
      </c>
      <c r="I517">
        <v>7011</v>
      </c>
      <c r="J517" t="s">
        <v>2100</v>
      </c>
      <c r="K517" t="s">
        <v>1692</v>
      </c>
      <c r="L517">
        <v>3880</v>
      </c>
      <c r="M517">
        <v>3868</v>
      </c>
      <c r="N517">
        <v>200</v>
      </c>
      <c r="O517" t="s">
        <v>1682</v>
      </c>
      <c r="P517">
        <v>0.67067975667804303</v>
      </c>
      <c r="Q517">
        <v>0.89497713404033497</v>
      </c>
      <c r="R517">
        <v>0.38493024410632298</v>
      </c>
      <c r="S517">
        <v>1.43130711707309E-2</v>
      </c>
      <c r="T517">
        <v>1.6606078532811199</v>
      </c>
      <c r="U517">
        <v>1.6606078532811199</v>
      </c>
      <c r="V517">
        <v>1.4987755789017201</v>
      </c>
      <c r="W517">
        <v>3.16</v>
      </c>
      <c r="X517">
        <v>0.56999999999999995</v>
      </c>
      <c r="Y517">
        <v>129817</v>
      </c>
      <c r="Z517">
        <v>11802</v>
      </c>
      <c r="AA517">
        <v>0.72</v>
      </c>
      <c r="AB517">
        <v>11</v>
      </c>
      <c r="AC517">
        <v>7</v>
      </c>
      <c r="AD517">
        <v>4</v>
      </c>
      <c r="AE517">
        <v>63.64</v>
      </c>
      <c r="AF517">
        <v>12</v>
      </c>
      <c r="AG517">
        <v>5</v>
      </c>
      <c r="AH517">
        <v>1</v>
      </c>
      <c r="AI517">
        <v>5</v>
      </c>
    </row>
    <row r="518" spans="1:35" x14ac:dyDescent="0.2">
      <c r="A518" s="102">
        <v>159</v>
      </c>
      <c r="B518">
        <v>6301</v>
      </c>
      <c r="C518" t="s">
        <v>55</v>
      </c>
      <c r="D518" t="s">
        <v>1692</v>
      </c>
      <c r="E518">
        <v>2320</v>
      </c>
      <c r="F518">
        <v>2336.5</v>
      </c>
      <c r="G518">
        <v>400</v>
      </c>
      <c r="H518" t="s">
        <v>1679</v>
      </c>
      <c r="I518">
        <v>6472</v>
      </c>
      <c r="J518" t="s">
        <v>62</v>
      </c>
      <c r="K518" t="s">
        <v>1692</v>
      </c>
      <c r="L518">
        <v>298</v>
      </c>
      <c r="M518">
        <v>299</v>
      </c>
      <c r="N518">
        <v>3100</v>
      </c>
      <c r="O518" t="s">
        <v>1682</v>
      </c>
      <c r="P518">
        <v>0.939487565960196</v>
      </c>
      <c r="Q518">
        <v>0.92796830158370003</v>
      </c>
      <c r="R518" s="106">
        <v>8.3632090124459005E-2</v>
      </c>
      <c r="S518">
        <v>6.4725441081461702E-3</v>
      </c>
      <c r="T518">
        <v>0.40563917449638098</v>
      </c>
      <c r="U518">
        <v>0.40563917449638098</v>
      </c>
      <c r="V518">
        <v>0.203104333067647</v>
      </c>
      <c r="W518">
        <v>1.18</v>
      </c>
      <c r="X518">
        <v>0.82</v>
      </c>
      <c r="Y518">
        <v>129736</v>
      </c>
      <c r="Z518">
        <v>6178</v>
      </c>
      <c r="AA518">
        <v>0.22</v>
      </c>
      <c r="AB518">
        <v>21</v>
      </c>
      <c r="AC518">
        <v>11</v>
      </c>
      <c r="AD518">
        <v>10</v>
      </c>
      <c r="AE518">
        <v>52.38</v>
      </c>
      <c r="AF518">
        <v>11</v>
      </c>
      <c r="AG518">
        <v>8</v>
      </c>
      <c r="AH518">
        <v>7</v>
      </c>
      <c r="AI518">
        <v>6</v>
      </c>
    </row>
    <row r="519" spans="1:35" x14ac:dyDescent="0.2">
      <c r="A519" s="102">
        <v>880</v>
      </c>
      <c r="B519">
        <v>7762</v>
      </c>
      <c r="C519" t="s">
        <v>1907</v>
      </c>
      <c r="D519" t="s">
        <v>1688</v>
      </c>
      <c r="E519">
        <v>490</v>
      </c>
      <c r="F519">
        <v>493</v>
      </c>
      <c r="G519">
        <v>2200</v>
      </c>
      <c r="H519" t="s">
        <v>1682</v>
      </c>
      <c r="I519">
        <v>8385</v>
      </c>
      <c r="J519" t="s">
        <v>948</v>
      </c>
      <c r="K519" t="s">
        <v>1737</v>
      </c>
      <c r="L519">
        <v>559</v>
      </c>
      <c r="M519">
        <v>559</v>
      </c>
      <c r="N519">
        <v>1900</v>
      </c>
      <c r="O519" t="s">
        <v>1679</v>
      </c>
      <c r="P519">
        <v>0.88522832143125596</v>
      </c>
      <c r="Q519">
        <v>0.84757460608816004</v>
      </c>
      <c r="R519" s="106">
        <v>7.8722546010303304E-2</v>
      </c>
      <c r="S519">
        <v>5.4621840193549702E-2</v>
      </c>
      <c r="T519">
        <v>-3.1393778207693201</v>
      </c>
      <c r="U519">
        <v>3.1393778207693201</v>
      </c>
      <c r="V519">
        <v>3.4696877186745301</v>
      </c>
      <c r="W519">
        <v>-11.09</v>
      </c>
      <c r="X519">
        <v>2.12</v>
      </c>
      <c r="Y519">
        <v>129040</v>
      </c>
      <c r="Z519">
        <v>9217</v>
      </c>
      <c r="AA519">
        <v>0.45</v>
      </c>
      <c r="AB519">
        <v>14</v>
      </c>
      <c r="AC519">
        <v>9</v>
      </c>
      <c r="AD519">
        <v>5</v>
      </c>
      <c r="AE519">
        <v>64.290000000000006</v>
      </c>
      <c r="AF519">
        <v>13</v>
      </c>
      <c r="AG519">
        <v>5</v>
      </c>
      <c r="AH519">
        <v>3</v>
      </c>
      <c r="AI519">
        <v>6</v>
      </c>
    </row>
    <row r="520" spans="1:35" x14ac:dyDescent="0.2">
      <c r="A520" s="102">
        <v>1072</v>
      </c>
      <c r="B520">
        <v>1332</v>
      </c>
      <c r="C520" t="s">
        <v>2172</v>
      </c>
      <c r="D520" t="s">
        <v>1813</v>
      </c>
      <c r="E520">
        <v>622</v>
      </c>
      <c r="F520">
        <v>616</v>
      </c>
      <c r="G520">
        <v>1700</v>
      </c>
      <c r="H520" t="s">
        <v>1679</v>
      </c>
      <c r="I520">
        <v>7321</v>
      </c>
      <c r="J520" t="s">
        <v>1904</v>
      </c>
      <c r="K520" t="s">
        <v>1737</v>
      </c>
      <c r="L520">
        <v>595</v>
      </c>
      <c r="M520">
        <v>601</v>
      </c>
      <c r="N520">
        <v>1700</v>
      </c>
      <c r="O520" t="s">
        <v>1682</v>
      </c>
      <c r="P520">
        <v>0.75307689464716598</v>
      </c>
      <c r="Q520">
        <v>0.81933870904398298</v>
      </c>
      <c r="R520">
        <v>2.1422205372731599E-2</v>
      </c>
      <c r="S520">
        <v>3.9657764809194203E-2</v>
      </c>
      <c r="T520">
        <v>2.5836993139330202</v>
      </c>
      <c r="U520">
        <v>2.5836993139330202</v>
      </c>
      <c r="V520">
        <v>2.9766865161335598</v>
      </c>
      <c r="W520">
        <v>10.95</v>
      </c>
      <c r="X520">
        <v>2.44</v>
      </c>
      <c r="Y520">
        <v>128803</v>
      </c>
      <c r="Z520">
        <v>9908</v>
      </c>
      <c r="AA520">
        <v>0.51</v>
      </c>
      <c r="AB520">
        <v>13</v>
      </c>
      <c r="AC520">
        <v>8</v>
      </c>
      <c r="AD520">
        <v>5</v>
      </c>
      <c r="AE520">
        <v>61.54</v>
      </c>
      <c r="AF520">
        <v>9</v>
      </c>
      <c r="AG520">
        <v>6</v>
      </c>
      <c r="AH520">
        <v>5</v>
      </c>
      <c r="AI520">
        <v>2</v>
      </c>
    </row>
    <row r="521" spans="1:35" x14ac:dyDescent="0.2">
      <c r="A521" s="102">
        <v>89</v>
      </c>
      <c r="B521">
        <v>5406</v>
      </c>
      <c r="C521" t="s">
        <v>2047</v>
      </c>
      <c r="D521" t="s">
        <v>1735</v>
      </c>
      <c r="E521">
        <v>489</v>
      </c>
      <c r="F521">
        <v>481</v>
      </c>
      <c r="G521">
        <v>1900</v>
      </c>
      <c r="H521" t="s">
        <v>1682</v>
      </c>
      <c r="I521">
        <v>9201</v>
      </c>
      <c r="J521" t="s">
        <v>1960</v>
      </c>
      <c r="K521" t="s">
        <v>1961</v>
      </c>
      <c r="L521">
        <v>3105</v>
      </c>
      <c r="M521">
        <v>3099</v>
      </c>
      <c r="N521">
        <v>300</v>
      </c>
      <c r="O521" t="s">
        <v>1679</v>
      </c>
      <c r="P521">
        <v>0.85131331140409705</v>
      </c>
      <c r="Q521">
        <v>0.94011545704562804</v>
      </c>
      <c r="R521">
        <v>0.339087977401545</v>
      </c>
      <c r="S521">
        <v>2.4028835520553401E-2</v>
      </c>
      <c r="T521">
        <v>-2.1591448092366101</v>
      </c>
      <c r="U521">
        <v>2.1591448092366101</v>
      </c>
      <c r="V521">
        <v>2.0210753934410302</v>
      </c>
      <c r="W521">
        <v>-10.07</v>
      </c>
      <c r="X521">
        <v>1.7</v>
      </c>
      <c r="Y521">
        <v>128268</v>
      </c>
      <c r="Z521">
        <v>7126</v>
      </c>
      <c r="AA521">
        <v>0.53</v>
      </c>
      <c r="AB521">
        <v>18</v>
      </c>
      <c r="AC521">
        <v>10</v>
      </c>
      <c r="AD521">
        <v>8</v>
      </c>
      <c r="AE521">
        <v>55.56</v>
      </c>
      <c r="AF521">
        <v>12</v>
      </c>
      <c r="AG521">
        <v>8</v>
      </c>
      <c r="AH521">
        <v>5</v>
      </c>
      <c r="AI521">
        <v>5</v>
      </c>
    </row>
    <row r="522" spans="1:35" x14ac:dyDescent="0.2">
      <c r="A522" s="102">
        <v>1067</v>
      </c>
      <c r="B522">
        <v>7321</v>
      </c>
      <c r="C522" t="s">
        <v>1904</v>
      </c>
      <c r="D522" t="s">
        <v>1737</v>
      </c>
      <c r="E522">
        <v>595</v>
      </c>
      <c r="F522">
        <v>601</v>
      </c>
      <c r="G522">
        <v>1500</v>
      </c>
      <c r="H522" t="s">
        <v>1682</v>
      </c>
      <c r="I522">
        <v>8129</v>
      </c>
      <c r="J522" t="s">
        <v>2218</v>
      </c>
      <c r="K522" t="s">
        <v>1686</v>
      </c>
      <c r="L522">
        <v>2228</v>
      </c>
      <c r="M522">
        <v>2219</v>
      </c>
      <c r="N522">
        <v>400</v>
      </c>
      <c r="O522" t="s">
        <v>1679</v>
      </c>
      <c r="P522">
        <v>0.80445548470713102</v>
      </c>
      <c r="Q522">
        <v>0.82033471902840605</v>
      </c>
      <c r="R522">
        <v>0.46440041260488002</v>
      </c>
      <c r="S522">
        <v>1.74967052685558E-2</v>
      </c>
      <c r="T522">
        <v>-0.64074595653717603</v>
      </c>
      <c r="U522">
        <v>0.64074595653717603</v>
      </c>
      <c r="V522">
        <v>0.67811483709250098</v>
      </c>
      <c r="W522">
        <v>-2.42</v>
      </c>
      <c r="X522">
        <v>1.57</v>
      </c>
      <c r="Y522">
        <v>128215</v>
      </c>
      <c r="Z522">
        <v>18316</v>
      </c>
      <c r="AA522">
        <v>1.1100000000000001</v>
      </c>
      <c r="AB522">
        <v>7</v>
      </c>
      <c r="AC522">
        <v>5</v>
      </c>
      <c r="AD522">
        <v>2</v>
      </c>
      <c r="AE522">
        <v>71.430000000000007</v>
      </c>
      <c r="AF522">
        <v>11</v>
      </c>
      <c r="AG522">
        <v>4</v>
      </c>
      <c r="AH522">
        <v>2</v>
      </c>
      <c r="AI522">
        <v>1</v>
      </c>
    </row>
    <row r="523" spans="1:35" x14ac:dyDescent="0.2">
      <c r="A523" s="102">
        <v>653</v>
      </c>
      <c r="B523">
        <v>4521</v>
      </c>
      <c r="C523" t="s">
        <v>716</v>
      </c>
      <c r="D523" t="s">
        <v>1702</v>
      </c>
      <c r="E523">
        <v>5910</v>
      </c>
      <c r="F523">
        <v>6020</v>
      </c>
      <c r="G523">
        <v>100</v>
      </c>
      <c r="H523" t="s">
        <v>1679</v>
      </c>
      <c r="I523">
        <v>8031</v>
      </c>
      <c r="J523" t="s">
        <v>890</v>
      </c>
      <c r="K523" t="s">
        <v>1686</v>
      </c>
      <c r="L523">
        <v>1951</v>
      </c>
      <c r="M523">
        <v>1943</v>
      </c>
      <c r="N523">
        <v>300</v>
      </c>
      <c r="O523" t="s">
        <v>1682</v>
      </c>
      <c r="P523">
        <v>0.73301291739037</v>
      </c>
      <c r="Q523">
        <v>0.87465991924776898</v>
      </c>
      <c r="R523">
        <v>4.4859996309666098E-3</v>
      </c>
      <c r="S523">
        <v>3.5947017551733899E-2</v>
      </c>
      <c r="T523">
        <v>1.2359274145946899</v>
      </c>
      <c r="U523">
        <v>1.2359274145946899</v>
      </c>
      <c r="V523">
        <v>3.82608255926161E-2</v>
      </c>
      <c r="W523">
        <v>2.3199999999999998</v>
      </c>
      <c r="X523">
        <v>3.17</v>
      </c>
      <c r="Y523">
        <v>128189</v>
      </c>
      <c r="Z523">
        <v>9861</v>
      </c>
      <c r="AA523">
        <v>0.72</v>
      </c>
      <c r="AB523">
        <v>13</v>
      </c>
      <c r="AC523">
        <v>9</v>
      </c>
      <c r="AD523">
        <v>4</v>
      </c>
      <c r="AE523">
        <v>69.23</v>
      </c>
      <c r="AF523">
        <v>14</v>
      </c>
      <c r="AG523">
        <v>5</v>
      </c>
      <c r="AH523">
        <v>3</v>
      </c>
      <c r="AI523">
        <v>5</v>
      </c>
    </row>
    <row r="524" spans="1:35" x14ac:dyDescent="0.2">
      <c r="A524" s="102">
        <v>995</v>
      </c>
      <c r="B524">
        <v>4739</v>
      </c>
      <c r="C524" t="s">
        <v>1734</v>
      </c>
      <c r="D524" t="s">
        <v>1681</v>
      </c>
      <c r="E524">
        <v>3390</v>
      </c>
      <c r="F524">
        <v>3365</v>
      </c>
      <c r="G524">
        <v>300</v>
      </c>
      <c r="H524" t="s">
        <v>1679</v>
      </c>
      <c r="I524">
        <v>6744</v>
      </c>
      <c r="J524" t="s">
        <v>2198</v>
      </c>
      <c r="K524" t="s">
        <v>1684</v>
      </c>
      <c r="L524">
        <v>2441</v>
      </c>
      <c r="M524">
        <v>2477</v>
      </c>
      <c r="N524">
        <v>400</v>
      </c>
      <c r="O524" t="s">
        <v>1682</v>
      </c>
      <c r="P524">
        <v>0.61154369855880197</v>
      </c>
      <c r="Q524">
        <v>0.83132903158587201</v>
      </c>
      <c r="R524">
        <v>0.43465842606006</v>
      </c>
      <c r="S524">
        <v>4.5050749760536503E-2</v>
      </c>
      <c r="T524">
        <v>1.3259313661869101</v>
      </c>
      <c r="U524">
        <v>1.3259313661869101</v>
      </c>
      <c r="V524">
        <v>1.6061827343291999</v>
      </c>
      <c r="W524">
        <v>4.6399999999999997</v>
      </c>
      <c r="X524">
        <v>1.85</v>
      </c>
      <c r="Y524">
        <v>128061</v>
      </c>
      <c r="Z524">
        <v>6098</v>
      </c>
      <c r="AA524">
        <v>0.38</v>
      </c>
      <c r="AB524">
        <v>21</v>
      </c>
      <c r="AC524">
        <v>12</v>
      </c>
      <c r="AD524">
        <v>9</v>
      </c>
      <c r="AE524">
        <v>57.14</v>
      </c>
      <c r="AF524">
        <v>12</v>
      </c>
      <c r="AG524">
        <v>9</v>
      </c>
      <c r="AH524">
        <v>4</v>
      </c>
      <c r="AI524">
        <v>8</v>
      </c>
    </row>
    <row r="525" spans="1:35" x14ac:dyDescent="0.2">
      <c r="A525" s="102">
        <v>224</v>
      </c>
      <c r="B525">
        <v>2371</v>
      </c>
      <c r="C525" t="s">
        <v>628</v>
      </c>
      <c r="D525" t="s">
        <v>1694</v>
      </c>
      <c r="E525">
        <v>3040</v>
      </c>
      <c r="F525">
        <v>3010</v>
      </c>
      <c r="G525">
        <v>300</v>
      </c>
      <c r="H525" t="s">
        <v>1679</v>
      </c>
      <c r="I525">
        <v>6750</v>
      </c>
      <c r="J525" t="s">
        <v>1740</v>
      </c>
      <c r="K525" t="s">
        <v>1684</v>
      </c>
      <c r="L525">
        <v>4100</v>
      </c>
      <c r="M525">
        <v>4065</v>
      </c>
      <c r="N525">
        <v>200</v>
      </c>
      <c r="O525" t="s">
        <v>1682</v>
      </c>
      <c r="P525">
        <v>0.61199639109813297</v>
      </c>
      <c r="Q525">
        <v>0.91964653007188801</v>
      </c>
      <c r="R525">
        <v>0.26239955656439801</v>
      </c>
      <c r="S525">
        <v>2.30451915234656E-4</v>
      </c>
      <c r="T525">
        <v>3.04735940879505</v>
      </c>
      <c r="U525">
        <v>3.04735940879505</v>
      </c>
      <c r="V525">
        <v>2.9065223219110501</v>
      </c>
      <c r="W525">
        <v>13.28</v>
      </c>
      <c r="X525">
        <v>11.07</v>
      </c>
      <c r="Y525">
        <v>127291</v>
      </c>
      <c r="Z525">
        <v>7072</v>
      </c>
      <c r="AA525">
        <v>0.4</v>
      </c>
      <c r="AB525">
        <v>18</v>
      </c>
      <c r="AC525">
        <v>10</v>
      </c>
      <c r="AD525">
        <v>8</v>
      </c>
      <c r="AE525">
        <v>55.56</v>
      </c>
      <c r="AF525">
        <v>9</v>
      </c>
      <c r="AG525">
        <v>8</v>
      </c>
      <c r="AH525">
        <v>7</v>
      </c>
      <c r="AI525">
        <v>3</v>
      </c>
    </row>
    <row r="526" spans="1:35" x14ac:dyDescent="0.2">
      <c r="A526" s="102">
        <v>312</v>
      </c>
      <c r="B526">
        <v>1803</v>
      </c>
      <c r="C526" t="s">
        <v>1690</v>
      </c>
      <c r="D526" t="s">
        <v>1689</v>
      </c>
      <c r="E526">
        <v>1104</v>
      </c>
      <c r="F526">
        <v>1113</v>
      </c>
      <c r="G526">
        <v>1000</v>
      </c>
      <c r="H526" t="s">
        <v>1682</v>
      </c>
      <c r="I526">
        <v>6976</v>
      </c>
      <c r="J526" t="s">
        <v>830</v>
      </c>
      <c r="K526" t="s">
        <v>1684</v>
      </c>
      <c r="L526">
        <v>3490</v>
      </c>
      <c r="M526">
        <v>3550</v>
      </c>
      <c r="N526">
        <v>300</v>
      </c>
      <c r="O526" t="s">
        <v>1679</v>
      </c>
      <c r="P526">
        <v>0.80970691167085096</v>
      </c>
      <c r="Q526">
        <v>0.90924297690823297</v>
      </c>
      <c r="R526" s="15">
        <v>3.3011947022243998E-2</v>
      </c>
      <c r="S526">
        <v>1.94862362220601E-2</v>
      </c>
      <c r="T526">
        <v>-1.8586858070277299</v>
      </c>
      <c r="U526">
        <v>1.8586858070277299</v>
      </c>
      <c r="V526">
        <v>1.7722009094608699</v>
      </c>
      <c r="W526">
        <v>-10.88</v>
      </c>
      <c r="X526">
        <v>4.51</v>
      </c>
      <c r="Y526">
        <v>127275</v>
      </c>
      <c r="Z526">
        <v>7487</v>
      </c>
      <c r="AA526">
        <v>0.32</v>
      </c>
      <c r="AB526">
        <v>17</v>
      </c>
      <c r="AC526">
        <v>9</v>
      </c>
      <c r="AD526">
        <v>8</v>
      </c>
      <c r="AE526">
        <v>52.94</v>
      </c>
      <c r="AF526">
        <v>12</v>
      </c>
      <c r="AG526">
        <v>4</v>
      </c>
      <c r="AH526">
        <v>5</v>
      </c>
      <c r="AI526">
        <v>8</v>
      </c>
    </row>
    <row r="527" spans="1:35" x14ac:dyDescent="0.2">
      <c r="A527" s="102">
        <v>41</v>
      </c>
      <c r="B527">
        <v>3003</v>
      </c>
      <c r="C527" t="s">
        <v>585</v>
      </c>
      <c r="D527" t="s">
        <v>1701</v>
      </c>
      <c r="E527">
        <v>1355</v>
      </c>
      <c r="F527">
        <v>1357</v>
      </c>
      <c r="G527">
        <v>800</v>
      </c>
      <c r="H527" t="s">
        <v>1679</v>
      </c>
      <c r="I527">
        <v>3938</v>
      </c>
      <c r="J527" t="s">
        <v>1970</v>
      </c>
      <c r="K527" t="s">
        <v>1681</v>
      </c>
      <c r="L527">
        <v>5370</v>
      </c>
      <c r="M527">
        <v>5370</v>
      </c>
      <c r="N527">
        <v>200</v>
      </c>
      <c r="O527" t="s">
        <v>1682</v>
      </c>
      <c r="P527">
        <v>0.82694829481906196</v>
      </c>
      <c r="Q527">
        <v>0.952433824669497</v>
      </c>
      <c r="R527">
        <v>0.487245845012718</v>
      </c>
      <c r="S527">
        <v>3.0476185763199801E-2</v>
      </c>
      <c r="T527">
        <v>1.49957516497254E-2</v>
      </c>
      <c r="U527">
        <v>1.49957516497254E-2</v>
      </c>
      <c r="V527">
        <v>3.4570501325517202E-3</v>
      </c>
      <c r="W527">
        <v>0.1</v>
      </c>
      <c r="X527">
        <v>1.08</v>
      </c>
      <c r="Y527">
        <v>126183</v>
      </c>
      <c r="Z527">
        <v>7010</v>
      </c>
      <c r="AA527">
        <v>0.49</v>
      </c>
      <c r="AB527">
        <v>18</v>
      </c>
      <c r="AC527">
        <v>11</v>
      </c>
      <c r="AD527">
        <v>7</v>
      </c>
      <c r="AE527">
        <v>61.11</v>
      </c>
      <c r="AF527">
        <v>10</v>
      </c>
      <c r="AG527">
        <v>9</v>
      </c>
      <c r="AH527">
        <v>7</v>
      </c>
      <c r="AI527">
        <v>2</v>
      </c>
    </row>
    <row r="528" spans="1:35" x14ac:dyDescent="0.2">
      <c r="A528" s="102">
        <v>648</v>
      </c>
      <c r="B528">
        <v>4005</v>
      </c>
      <c r="C528" t="s">
        <v>1942</v>
      </c>
      <c r="D528" t="s">
        <v>1704</v>
      </c>
      <c r="E528">
        <v>455</v>
      </c>
      <c r="F528">
        <v>454</v>
      </c>
      <c r="G528">
        <v>2100</v>
      </c>
      <c r="H528" t="s">
        <v>1682</v>
      </c>
      <c r="I528">
        <v>4631</v>
      </c>
      <c r="J528" t="s">
        <v>1962</v>
      </c>
      <c r="K528" t="s">
        <v>1704</v>
      </c>
      <c r="L528">
        <v>2926</v>
      </c>
      <c r="M528">
        <v>3125</v>
      </c>
      <c r="N528">
        <v>300</v>
      </c>
      <c r="O528" t="s">
        <v>1679</v>
      </c>
      <c r="P528">
        <v>0.62125499828003705</v>
      </c>
      <c r="Q528">
        <v>0.87507931993249999</v>
      </c>
      <c r="R528">
        <v>9.7574959845612205E-4</v>
      </c>
      <c r="S528">
        <v>3.1607649787442901E-4</v>
      </c>
      <c r="T528">
        <v>-3.70913141759819</v>
      </c>
      <c r="U528">
        <v>3.70913141759819</v>
      </c>
      <c r="V528">
        <v>1.34719869448709</v>
      </c>
      <c r="W528">
        <v>-11.51</v>
      </c>
      <c r="X528">
        <v>1.7</v>
      </c>
      <c r="Y528">
        <v>126055</v>
      </c>
      <c r="Z528">
        <v>7415</v>
      </c>
      <c r="AA528">
        <v>0.39</v>
      </c>
      <c r="AB528">
        <v>17</v>
      </c>
      <c r="AC528">
        <v>10</v>
      </c>
      <c r="AD528">
        <v>7</v>
      </c>
      <c r="AE528">
        <v>58.82</v>
      </c>
      <c r="AF528">
        <v>14</v>
      </c>
      <c r="AG528">
        <v>5</v>
      </c>
      <c r="AH528">
        <v>2</v>
      </c>
      <c r="AI528">
        <v>10</v>
      </c>
    </row>
    <row r="529" spans="1:35" x14ac:dyDescent="0.2">
      <c r="A529" s="102">
        <v>320</v>
      </c>
      <c r="B529">
        <v>7240</v>
      </c>
      <c r="C529" t="s">
        <v>842</v>
      </c>
      <c r="D529" t="s">
        <v>1697</v>
      </c>
      <c r="E529">
        <v>1527</v>
      </c>
      <c r="F529">
        <v>1550</v>
      </c>
      <c r="G529">
        <v>700</v>
      </c>
      <c r="H529" t="s">
        <v>1682</v>
      </c>
      <c r="I529">
        <v>8411</v>
      </c>
      <c r="J529" t="s">
        <v>1818</v>
      </c>
      <c r="K529" t="s">
        <v>1737</v>
      </c>
      <c r="L529">
        <v>161</v>
      </c>
      <c r="M529">
        <v>161</v>
      </c>
      <c r="N529">
        <v>6700</v>
      </c>
      <c r="O529" t="s">
        <v>1679</v>
      </c>
      <c r="P529">
        <v>0.93671696188598896</v>
      </c>
      <c r="Q529">
        <v>0.908651439400184</v>
      </c>
      <c r="R529" s="15">
        <v>7.7737488358421399E-3</v>
      </c>
      <c r="S529">
        <v>6.2429690177111898E-2</v>
      </c>
      <c r="T529">
        <v>-0.84899352230792802</v>
      </c>
      <c r="U529">
        <v>0.84899352230792802</v>
      </c>
      <c r="V529">
        <v>1.16451267165898</v>
      </c>
      <c r="W529">
        <v>-2.72</v>
      </c>
      <c r="X529">
        <v>0.57999999999999996</v>
      </c>
      <c r="Y529">
        <v>125948</v>
      </c>
      <c r="Z529">
        <v>6297</v>
      </c>
      <c r="AA529">
        <v>0.28999999999999998</v>
      </c>
      <c r="AB529">
        <v>20</v>
      </c>
      <c r="AC529">
        <v>11</v>
      </c>
      <c r="AD529">
        <v>9</v>
      </c>
      <c r="AE529">
        <v>55</v>
      </c>
      <c r="AF529">
        <v>13</v>
      </c>
      <c r="AG529">
        <v>8</v>
      </c>
      <c r="AH529">
        <v>3</v>
      </c>
      <c r="AI529">
        <v>9</v>
      </c>
    </row>
    <row r="530" spans="1:35" x14ac:dyDescent="0.2">
      <c r="A530" s="102">
        <v>490</v>
      </c>
      <c r="B530">
        <v>4543</v>
      </c>
      <c r="C530" t="s">
        <v>719</v>
      </c>
      <c r="D530" t="s">
        <v>1688</v>
      </c>
      <c r="E530">
        <v>3883</v>
      </c>
      <c r="F530">
        <v>3896</v>
      </c>
      <c r="G530">
        <v>200</v>
      </c>
      <c r="H530" t="s">
        <v>1679</v>
      </c>
      <c r="I530">
        <v>6370</v>
      </c>
      <c r="J530" t="s">
        <v>1943</v>
      </c>
      <c r="K530" t="s">
        <v>1692</v>
      </c>
      <c r="L530">
        <v>3210</v>
      </c>
      <c r="M530">
        <v>3195</v>
      </c>
      <c r="N530">
        <v>200</v>
      </c>
      <c r="O530" t="s">
        <v>1682</v>
      </c>
      <c r="P530">
        <v>0.62123119287749695</v>
      </c>
      <c r="Q530">
        <v>0.89104937540965901</v>
      </c>
      <c r="R530">
        <v>4.9998115308340599E-2</v>
      </c>
      <c r="S530">
        <v>4.1529431817113799E-2</v>
      </c>
      <c r="T530">
        <v>0.44248573285341197</v>
      </c>
      <c r="U530">
        <v>0.44248573285341197</v>
      </c>
      <c r="V530">
        <v>8.9365324246322205E-3</v>
      </c>
      <c r="W530">
        <v>1.34</v>
      </c>
      <c r="X530">
        <v>17.989999999999998</v>
      </c>
      <c r="Y530">
        <v>125227</v>
      </c>
      <c r="Z530">
        <v>10436</v>
      </c>
      <c r="AA530">
        <v>0.52</v>
      </c>
      <c r="AB530">
        <v>12</v>
      </c>
      <c r="AC530">
        <v>7</v>
      </c>
      <c r="AD530">
        <v>5</v>
      </c>
      <c r="AE530">
        <v>58.33</v>
      </c>
      <c r="AF530">
        <v>12</v>
      </c>
      <c r="AG530">
        <v>6</v>
      </c>
      <c r="AH530">
        <v>4</v>
      </c>
      <c r="AI530">
        <v>2</v>
      </c>
    </row>
    <row r="531" spans="1:35" x14ac:dyDescent="0.2">
      <c r="A531" s="102">
        <v>341</v>
      </c>
      <c r="B531">
        <v>1333</v>
      </c>
      <c r="C531" t="s">
        <v>1812</v>
      </c>
      <c r="D531" t="s">
        <v>1813</v>
      </c>
      <c r="E531">
        <v>2560</v>
      </c>
      <c r="F531">
        <v>2542</v>
      </c>
      <c r="G531">
        <v>400</v>
      </c>
      <c r="H531" t="s">
        <v>1682</v>
      </c>
      <c r="I531">
        <v>4118</v>
      </c>
      <c r="J531" t="s">
        <v>1947</v>
      </c>
      <c r="K531" t="s">
        <v>1704</v>
      </c>
      <c r="L531">
        <v>3395</v>
      </c>
      <c r="M531">
        <v>3390</v>
      </c>
      <c r="N531">
        <v>300</v>
      </c>
      <c r="O531" t="s">
        <v>1679</v>
      </c>
      <c r="P531">
        <v>0.73722749526049602</v>
      </c>
      <c r="Q531">
        <v>0.90642784639151597</v>
      </c>
      <c r="R531">
        <v>0.29071939733366398</v>
      </c>
      <c r="S531">
        <v>1.69089179241886E-2</v>
      </c>
      <c r="T531">
        <v>-1.4318525887350499</v>
      </c>
      <c r="U531">
        <v>1.4318525887350499</v>
      </c>
      <c r="V531">
        <v>1.14783706943522</v>
      </c>
      <c r="W531">
        <v>-4.2</v>
      </c>
      <c r="X531">
        <v>0.02</v>
      </c>
      <c r="Y531">
        <v>124478</v>
      </c>
      <c r="Z531">
        <v>17783</v>
      </c>
      <c r="AA531">
        <v>1.02</v>
      </c>
      <c r="AB531">
        <v>7</v>
      </c>
      <c r="AC531">
        <v>4</v>
      </c>
      <c r="AD531">
        <v>3</v>
      </c>
      <c r="AE531">
        <v>57.14</v>
      </c>
      <c r="AF531">
        <v>10</v>
      </c>
      <c r="AG531">
        <v>4</v>
      </c>
      <c r="AH531">
        <v>3</v>
      </c>
      <c r="AI531">
        <v>0</v>
      </c>
    </row>
    <row r="532" spans="1:35" x14ac:dyDescent="0.2">
      <c r="A532" s="102">
        <v>812</v>
      </c>
      <c r="B532">
        <v>1414</v>
      </c>
      <c r="C532" t="s">
        <v>1880</v>
      </c>
      <c r="D532" t="s">
        <v>1689</v>
      </c>
      <c r="E532">
        <v>4555</v>
      </c>
      <c r="F532">
        <v>4550</v>
      </c>
      <c r="G532">
        <v>200</v>
      </c>
      <c r="H532" t="s">
        <v>1682</v>
      </c>
      <c r="I532">
        <v>4812</v>
      </c>
      <c r="J532" t="s">
        <v>730</v>
      </c>
      <c r="K532" t="s">
        <v>1681</v>
      </c>
      <c r="L532">
        <v>5130</v>
      </c>
      <c r="M532">
        <v>5150</v>
      </c>
      <c r="N532">
        <v>200</v>
      </c>
      <c r="O532" t="s">
        <v>1679</v>
      </c>
      <c r="P532">
        <v>0.673248778417048</v>
      </c>
      <c r="Q532">
        <v>0.85537694123283103</v>
      </c>
      <c r="R532">
        <v>0.24264270671945301</v>
      </c>
      <c r="S532" s="106">
        <v>3.3910593582188897E-2</v>
      </c>
      <c r="T532">
        <v>-2.5520820897616998</v>
      </c>
      <c r="U532">
        <v>2.5520820897616998</v>
      </c>
      <c r="V532">
        <v>2.5698655954579701</v>
      </c>
      <c r="W532">
        <v>-19.14</v>
      </c>
      <c r="X532">
        <v>11.65</v>
      </c>
      <c r="Y532">
        <v>124273</v>
      </c>
      <c r="Z532">
        <v>10356</v>
      </c>
      <c r="AA532">
        <v>0.66</v>
      </c>
      <c r="AB532">
        <v>12</v>
      </c>
      <c r="AC532">
        <v>7</v>
      </c>
      <c r="AD532">
        <v>5</v>
      </c>
      <c r="AE532">
        <v>58.33</v>
      </c>
      <c r="AF532">
        <v>12</v>
      </c>
      <c r="AG532">
        <v>5</v>
      </c>
      <c r="AH532">
        <v>3</v>
      </c>
      <c r="AI532">
        <v>4</v>
      </c>
    </row>
    <row r="533" spans="1:35" x14ac:dyDescent="0.2">
      <c r="A533" s="102">
        <v>256</v>
      </c>
      <c r="B533">
        <v>1833</v>
      </c>
      <c r="C533" t="s">
        <v>2202</v>
      </c>
      <c r="D533" t="s">
        <v>1689</v>
      </c>
      <c r="E533">
        <v>2862</v>
      </c>
      <c r="F533">
        <v>2875</v>
      </c>
      <c r="G533">
        <v>300</v>
      </c>
      <c r="H533" t="s">
        <v>1679</v>
      </c>
      <c r="I533">
        <v>8136</v>
      </c>
      <c r="J533" t="s">
        <v>1802</v>
      </c>
      <c r="K533" t="s">
        <v>1686</v>
      </c>
      <c r="L533">
        <v>2004</v>
      </c>
      <c r="M533">
        <v>1999</v>
      </c>
      <c r="N533">
        <v>400</v>
      </c>
      <c r="O533" t="s">
        <v>1682</v>
      </c>
      <c r="P533">
        <v>0.57502902045141202</v>
      </c>
      <c r="Q533">
        <v>0.91494963193562495</v>
      </c>
      <c r="R533">
        <v>7.1824930850838797E-2</v>
      </c>
      <c r="S533">
        <v>3.3834624579241498E-3</v>
      </c>
      <c r="T533">
        <v>1.35721372537063</v>
      </c>
      <c r="U533">
        <v>1.35721372537063</v>
      </c>
      <c r="V533">
        <v>1.1447605391503599</v>
      </c>
      <c r="W533">
        <v>3.61</v>
      </c>
      <c r="X533">
        <v>7.29</v>
      </c>
      <c r="Y533">
        <v>123242</v>
      </c>
      <c r="Z533">
        <v>8216</v>
      </c>
      <c r="AA533">
        <v>0.38</v>
      </c>
      <c r="AB533">
        <v>15</v>
      </c>
      <c r="AC533">
        <v>8</v>
      </c>
      <c r="AD533">
        <v>7</v>
      </c>
      <c r="AE533">
        <v>53.33</v>
      </c>
      <c r="AF533">
        <v>12</v>
      </c>
      <c r="AG533">
        <v>6</v>
      </c>
      <c r="AH533">
        <v>5</v>
      </c>
      <c r="AI533">
        <v>4</v>
      </c>
    </row>
    <row r="534" spans="1:35" x14ac:dyDescent="0.2">
      <c r="A534" s="102">
        <v>78</v>
      </c>
      <c r="B534">
        <v>3861</v>
      </c>
      <c r="C534" t="s">
        <v>37</v>
      </c>
      <c r="D534" t="s">
        <v>1916</v>
      </c>
      <c r="E534">
        <v>585</v>
      </c>
      <c r="F534">
        <v>578</v>
      </c>
      <c r="G534">
        <v>1600</v>
      </c>
      <c r="H534" t="s">
        <v>1679</v>
      </c>
      <c r="I534">
        <v>5233</v>
      </c>
      <c r="J534" t="s">
        <v>1900</v>
      </c>
      <c r="K534" t="s">
        <v>1678</v>
      </c>
      <c r="L534">
        <v>2950</v>
      </c>
      <c r="M534">
        <v>2990</v>
      </c>
      <c r="N534">
        <v>300</v>
      </c>
      <c r="O534" t="s">
        <v>1682</v>
      </c>
      <c r="P534">
        <v>0.75413435991358302</v>
      </c>
      <c r="Q534">
        <v>0.94194749832980795</v>
      </c>
      <c r="R534">
        <v>7.62347093919713E-2</v>
      </c>
      <c r="S534">
        <v>3.77505277883212E-3</v>
      </c>
      <c r="T534">
        <v>0.63547316614623195</v>
      </c>
      <c r="U534">
        <v>0.63547316614623195</v>
      </c>
      <c r="V534">
        <v>1.6243727331714</v>
      </c>
      <c r="W534">
        <v>1.99</v>
      </c>
      <c r="X534">
        <v>3.1</v>
      </c>
      <c r="Y534">
        <v>123048</v>
      </c>
      <c r="Z534">
        <v>5859</v>
      </c>
      <c r="AA534">
        <v>0.37</v>
      </c>
      <c r="AB534">
        <v>21</v>
      </c>
      <c r="AC534">
        <v>12</v>
      </c>
      <c r="AD534">
        <v>9</v>
      </c>
      <c r="AE534">
        <v>57.14</v>
      </c>
      <c r="AF534">
        <v>13</v>
      </c>
      <c r="AG534">
        <v>6</v>
      </c>
      <c r="AH534">
        <v>7</v>
      </c>
      <c r="AI534">
        <v>8</v>
      </c>
    </row>
    <row r="535" spans="1:35" x14ac:dyDescent="0.2">
      <c r="A535" s="102">
        <v>998</v>
      </c>
      <c r="B535">
        <v>6752</v>
      </c>
      <c r="C535" t="s">
        <v>54</v>
      </c>
      <c r="D535" t="s">
        <v>1684</v>
      </c>
      <c r="E535">
        <v>1221</v>
      </c>
      <c r="F535">
        <v>1207.5</v>
      </c>
      <c r="G535">
        <v>800</v>
      </c>
      <c r="H535" t="s">
        <v>1679</v>
      </c>
      <c r="I535">
        <v>7451</v>
      </c>
      <c r="J535" t="s">
        <v>850</v>
      </c>
      <c r="K535" t="s">
        <v>1686</v>
      </c>
      <c r="L535">
        <v>3075</v>
      </c>
      <c r="M535">
        <v>3050</v>
      </c>
      <c r="N535">
        <v>300</v>
      </c>
      <c r="O535" t="s">
        <v>1682</v>
      </c>
      <c r="P535">
        <v>0.61706858912148799</v>
      </c>
      <c r="Q535">
        <v>0.83115948100858394</v>
      </c>
      <c r="R535" s="106">
        <v>0.182940712980319</v>
      </c>
      <c r="S535" s="106">
        <v>3.1521210929825599E-2</v>
      </c>
      <c r="T535">
        <v>2.6466165805881499</v>
      </c>
      <c r="U535">
        <v>2.6466165805881499</v>
      </c>
      <c r="V535">
        <v>2.8125985446400801</v>
      </c>
      <c r="W535">
        <v>12.16</v>
      </c>
      <c r="X535">
        <v>5.57</v>
      </c>
      <c r="Y535">
        <v>122415</v>
      </c>
      <c r="Z535">
        <v>6121</v>
      </c>
      <c r="AA535">
        <v>0.35</v>
      </c>
      <c r="AB535">
        <v>20</v>
      </c>
      <c r="AC535">
        <v>12</v>
      </c>
      <c r="AD535">
        <v>8</v>
      </c>
      <c r="AE535">
        <v>60</v>
      </c>
      <c r="AF535">
        <v>14</v>
      </c>
      <c r="AG535">
        <v>8</v>
      </c>
      <c r="AH535">
        <v>3</v>
      </c>
      <c r="AI535">
        <v>9</v>
      </c>
    </row>
    <row r="536" spans="1:35" x14ac:dyDescent="0.2">
      <c r="A536" s="102">
        <v>695</v>
      </c>
      <c r="B536">
        <v>1605</v>
      </c>
      <c r="C536" t="s">
        <v>1930</v>
      </c>
      <c r="D536" t="s">
        <v>1912</v>
      </c>
      <c r="E536">
        <v>1039.5</v>
      </c>
      <c r="F536">
        <v>1050.5</v>
      </c>
      <c r="G536">
        <v>1000</v>
      </c>
      <c r="H536" t="s">
        <v>1679</v>
      </c>
      <c r="I536">
        <v>7205</v>
      </c>
      <c r="J536" t="s">
        <v>59</v>
      </c>
      <c r="K536" t="s">
        <v>1697</v>
      </c>
      <c r="L536">
        <v>1030</v>
      </c>
      <c r="M536">
        <v>1030</v>
      </c>
      <c r="N536">
        <v>1000</v>
      </c>
      <c r="O536" t="s">
        <v>1682</v>
      </c>
      <c r="P536">
        <v>0.82181042780118396</v>
      </c>
      <c r="Q536">
        <v>0.86995623602612704</v>
      </c>
      <c r="R536">
        <v>0.48488701561599901</v>
      </c>
      <c r="S536" s="15">
        <v>8.6681155179927E-2</v>
      </c>
      <c r="T536">
        <v>1.2455021417314001</v>
      </c>
      <c r="U536">
        <v>1.2455021417314001</v>
      </c>
      <c r="V536">
        <v>1.14644314431449</v>
      </c>
      <c r="W536">
        <v>3.17</v>
      </c>
      <c r="X536">
        <v>1.95</v>
      </c>
      <c r="Y536">
        <v>121876</v>
      </c>
      <c r="Z536">
        <v>8125</v>
      </c>
      <c r="AA536">
        <v>0.35</v>
      </c>
      <c r="AB536">
        <v>15</v>
      </c>
      <c r="AC536">
        <v>8</v>
      </c>
      <c r="AD536">
        <v>7</v>
      </c>
      <c r="AE536">
        <v>53.33</v>
      </c>
      <c r="AF536">
        <v>13</v>
      </c>
      <c r="AG536">
        <v>6</v>
      </c>
      <c r="AH536">
        <v>5</v>
      </c>
      <c r="AI536">
        <v>4</v>
      </c>
    </row>
    <row r="537" spans="1:35" x14ac:dyDescent="0.2">
      <c r="A537" s="102">
        <v>837</v>
      </c>
      <c r="B537">
        <v>2127</v>
      </c>
      <c r="C537" t="s">
        <v>1882</v>
      </c>
      <c r="D537" t="s">
        <v>1694</v>
      </c>
      <c r="E537">
        <v>3945</v>
      </c>
      <c r="F537">
        <v>3930</v>
      </c>
      <c r="G537">
        <v>300</v>
      </c>
      <c r="H537" t="s">
        <v>1679</v>
      </c>
      <c r="I537">
        <v>4686</v>
      </c>
      <c r="J537" t="s">
        <v>1700</v>
      </c>
      <c r="K537" t="s">
        <v>1681</v>
      </c>
      <c r="L537">
        <v>5570</v>
      </c>
      <c r="M537">
        <v>5340</v>
      </c>
      <c r="N537">
        <v>200</v>
      </c>
      <c r="O537" t="s">
        <v>1682</v>
      </c>
      <c r="P537">
        <v>0.54781021698553001</v>
      </c>
      <c r="Q537">
        <v>0.85173148818733602</v>
      </c>
      <c r="R537">
        <v>2.5541972031135899E-2</v>
      </c>
      <c r="S537">
        <v>4.371118028307E-2</v>
      </c>
      <c r="T537">
        <v>2.1386332881238999</v>
      </c>
      <c r="U537">
        <v>2.1386332881238999</v>
      </c>
      <c r="V537">
        <v>1.11159207276376</v>
      </c>
      <c r="W537">
        <v>12.82</v>
      </c>
      <c r="X537">
        <v>10.39</v>
      </c>
      <c r="Y537">
        <v>121784</v>
      </c>
      <c r="Z537">
        <v>6410</v>
      </c>
      <c r="AA537">
        <v>0.39</v>
      </c>
      <c r="AB537">
        <v>19</v>
      </c>
      <c r="AC537">
        <v>12</v>
      </c>
      <c r="AD537">
        <v>7</v>
      </c>
      <c r="AE537">
        <v>63.16</v>
      </c>
      <c r="AF537">
        <v>8</v>
      </c>
      <c r="AG537">
        <v>11</v>
      </c>
      <c r="AH537">
        <v>7</v>
      </c>
      <c r="AI537">
        <v>1</v>
      </c>
    </row>
    <row r="538" spans="1:35" x14ac:dyDescent="0.2">
      <c r="A538" s="102">
        <v>88</v>
      </c>
      <c r="B538">
        <v>4290</v>
      </c>
      <c r="C538" t="s">
        <v>1736</v>
      </c>
      <c r="D538" t="s">
        <v>1694</v>
      </c>
      <c r="E538">
        <v>1022</v>
      </c>
      <c r="F538">
        <v>1013</v>
      </c>
      <c r="G538">
        <v>800</v>
      </c>
      <c r="H538" t="s">
        <v>1682</v>
      </c>
      <c r="I538">
        <v>4568</v>
      </c>
      <c r="J538" t="s">
        <v>1971</v>
      </c>
      <c r="K538" t="s">
        <v>1702</v>
      </c>
      <c r="L538">
        <v>7785</v>
      </c>
      <c r="M538">
        <v>7738</v>
      </c>
      <c r="N538">
        <v>100</v>
      </c>
      <c r="O538" t="s">
        <v>1679</v>
      </c>
      <c r="P538">
        <v>0.73787105246020501</v>
      </c>
      <c r="Q538">
        <v>0.94042490378786403</v>
      </c>
      <c r="R538">
        <v>0.27839858304502901</v>
      </c>
      <c r="S538">
        <v>1.28794137332462E-3</v>
      </c>
      <c r="T538">
        <v>-0.47635472954019997</v>
      </c>
      <c r="U538">
        <v>0.47635472954019997</v>
      </c>
      <c r="V538">
        <v>0.496226404390049</v>
      </c>
      <c r="W538">
        <v>-1.77</v>
      </c>
      <c r="X538">
        <v>4.7300000000000004</v>
      </c>
      <c r="Y538">
        <v>120502</v>
      </c>
      <c r="Z538">
        <v>7531</v>
      </c>
      <c r="AA538">
        <v>0.5</v>
      </c>
      <c r="AB538">
        <v>16</v>
      </c>
      <c r="AC538">
        <v>10</v>
      </c>
      <c r="AD538">
        <v>6</v>
      </c>
      <c r="AE538">
        <v>62.5</v>
      </c>
      <c r="AF538">
        <v>9</v>
      </c>
      <c r="AG538">
        <v>8</v>
      </c>
      <c r="AH538">
        <v>5</v>
      </c>
      <c r="AI538">
        <v>3</v>
      </c>
    </row>
    <row r="539" spans="1:35" x14ac:dyDescent="0.2">
      <c r="A539" s="102">
        <v>535</v>
      </c>
      <c r="B539">
        <v>7984</v>
      </c>
      <c r="C539" t="s">
        <v>883</v>
      </c>
      <c r="D539" t="s">
        <v>1703</v>
      </c>
      <c r="E539">
        <v>1600</v>
      </c>
      <c r="F539">
        <v>1578</v>
      </c>
      <c r="G539">
        <v>600</v>
      </c>
      <c r="H539" t="s">
        <v>1679</v>
      </c>
      <c r="I539">
        <v>8410</v>
      </c>
      <c r="J539" t="s">
        <v>1914</v>
      </c>
      <c r="K539" t="s">
        <v>1737</v>
      </c>
      <c r="L539">
        <v>317</v>
      </c>
      <c r="M539">
        <v>321</v>
      </c>
      <c r="N539">
        <v>2900</v>
      </c>
      <c r="O539" t="s">
        <v>1682</v>
      </c>
      <c r="P539">
        <v>0.65917577168408603</v>
      </c>
      <c r="Q539">
        <v>0.88671007023277604</v>
      </c>
      <c r="R539">
        <v>0.13259924377676699</v>
      </c>
      <c r="S539" s="15">
        <v>2.9865743347806201E-4</v>
      </c>
      <c r="T539">
        <v>0.25512433460260298</v>
      </c>
      <c r="U539">
        <v>0.25512433460260298</v>
      </c>
      <c r="V539">
        <v>1.47498827440031</v>
      </c>
      <c r="W539">
        <v>0.73</v>
      </c>
      <c r="X539">
        <v>1.68</v>
      </c>
      <c r="Y539">
        <v>119981</v>
      </c>
      <c r="Z539">
        <v>5999</v>
      </c>
      <c r="AA539">
        <v>0.35</v>
      </c>
      <c r="AB539">
        <v>20</v>
      </c>
      <c r="AC539">
        <v>11</v>
      </c>
      <c r="AD539">
        <v>9</v>
      </c>
      <c r="AE539">
        <v>55</v>
      </c>
      <c r="AF539">
        <v>13</v>
      </c>
      <c r="AG539">
        <v>9</v>
      </c>
      <c r="AH539">
        <v>6</v>
      </c>
      <c r="AI539">
        <v>5</v>
      </c>
    </row>
    <row r="540" spans="1:35" x14ac:dyDescent="0.2">
      <c r="A540" s="102">
        <v>1106</v>
      </c>
      <c r="B540">
        <v>7321</v>
      </c>
      <c r="C540" t="s">
        <v>1904</v>
      </c>
      <c r="D540" t="s">
        <v>1737</v>
      </c>
      <c r="E540">
        <v>595</v>
      </c>
      <c r="F540">
        <v>601</v>
      </c>
      <c r="G540">
        <v>1400</v>
      </c>
      <c r="H540" t="s">
        <v>1682</v>
      </c>
      <c r="I540">
        <v>9003</v>
      </c>
      <c r="J540" t="s">
        <v>1933</v>
      </c>
      <c r="K540" t="s">
        <v>1815</v>
      </c>
      <c r="L540">
        <v>2808</v>
      </c>
      <c r="M540">
        <v>2790</v>
      </c>
      <c r="N540">
        <v>300</v>
      </c>
      <c r="O540" t="s">
        <v>1679</v>
      </c>
      <c r="P540">
        <v>0.86510742556898301</v>
      </c>
      <c r="Q540">
        <v>0.81370541021442799</v>
      </c>
      <c r="R540">
        <v>0.30129024287393003</v>
      </c>
      <c r="S540">
        <v>7.7714115505245401E-2</v>
      </c>
      <c r="T540">
        <v>-1.5068258992316601</v>
      </c>
      <c r="U540">
        <v>1.5068258992316601</v>
      </c>
      <c r="V540">
        <v>1.82113126718549</v>
      </c>
      <c r="W540">
        <v>-7.87</v>
      </c>
      <c r="X540">
        <v>0.53</v>
      </c>
      <c r="Y540">
        <v>119759</v>
      </c>
      <c r="Z540">
        <v>13307</v>
      </c>
      <c r="AA540">
        <v>0.73</v>
      </c>
      <c r="AB540">
        <v>9</v>
      </c>
      <c r="AC540">
        <v>6</v>
      </c>
      <c r="AD540">
        <v>3</v>
      </c>
      <c r="AE540">
        <v>66.67</v>
      </c>
      <c r="AF540">
        <v>11</v>
      </c>
      <c r="AG540">
        <v>4</v>
      </c>
      <c r="AH540">
        <v>2</v>
      </c>
      <c r="AI540">
        <v>3</v>
      </c>
    </row>
    <row r="541" spans="1:35" x14ac:dyDescent="0.2">
      <c r="A541" s="102">
        <v>1107</v>
      </c>
      <c r="B541">
        <v>1861</v>
      </c>
      <c r="C541" t="s">
        <v>2210</v>
      </c>
      <c r="D541" t="s">
        <v>1689</v>
      </c>
      <c r="E541">
        <v>3225</v>
      </c>
      <c r="F541">
        <v>3225</v>
      </c>
      <c r="G541">
        <v>300</v>
      </c>
      <c r="H541" t="s">
        <v>1682</v>
      </c>
      <c r="I541">
        <v>9513</v>
      </c>
      <c r="J541" t="s">
        <v>1911</v>
      </c>
      <c r="K541" t="s">
        <v>1739</v>
      </c>
      <c r="L541">
        <v>2541</v>
      </c>
      <c r="M541">
        <v>2561</v>
      </c>
      <c r="N541">
        <v>400</v>
      </c>
      <c r="O541" t="s">
        <v>1679</v>
      </c>
      <c r="P541">
        <v>0.73608414828952196</v>
      </c>
      <c r="Q541">
        <v>0.81338433290088397</v>
      </c>
      <c r="R541">
        <v>2.98735870185016E-2</v>
      </c>
      <c r="S541">
        <v>3.2413891942563902E-2</v>
      </c>
      <c r="T541">
        <v>-8.5273741844472298E-2</v>
      </c>
      <c r="U541">
        <v>8.5273741844472298E-2</v>
      </c>
      <c r="V541">
        <v>0.43403553730333699</v>
      </c>
      <c r="W541">
        <v>-0.15</v>
      </c>
      <c r="X541">
        <v>5.88</v>
      </c>
      <c r="Y541">
        <v>119070</v>
      </c>
      <c r="Z541">
        <v>6615</v>
      </c>
      <c r="AA541">
        <v>0.42</v>
      </c>
      <c r="AB541">
        <v>18</v>
      </c>
      <c r="AC541">
        <v>12</v>
      </c>
      <c r="AD541">
        <v>6</v>
      </c>
      <c r="AE541">
        <v>66.67</v>
      </c>
      <c r="AF541">
        <v>13</v>
      </c>
      <c r="AG541">
        <v>7</v>
      </c>
      <c r="AH541">
        <v>4</v>
      </c>
      <c r="AI541">
        <v>7</v>
      </c>
    </row>
    <row r="542" spans="1:35" x14ac:dyDescent="0.2">
      <c r="A542" s="102">
        <v>908</v>
      </c>
      <c r="B542">
        <v>4183</v>
      </c>
      <c r="C542" t="s">
        <v>1895</v>
      </c>
      <c r="D542" t="s">
        <v>1704</v>
      </c>
      <c r="E542">
        <v>2569</v>
      </c>
      <c r="F542">
        <v>2581</v>
      </c>
      <c r="G542">
        <v>400</v>
      </c>
      <c r="H542" t="s">
        <v>1679</v>
      </c>
      <c r="I542">
        <v>7012</v>
      </c>
      <c r="J542" t="s">
        <v>1921</v>
      </c>
      <c r="K542" t="s">
        <v>1697</v>
      </c>
      <c r="L542">
        <v>2203</v>
      </c>
      <c r="M542">
        <v>2236</v>
      </c>
      <c r="N542">
        <v>500</v>
      </c>
      <c r="O542" t="s">
        <v>1682</v>
      </c>
      <c r="P542">
        <v>0.83334916175877405</v>
      </c>
      <c r="Q542">
        <v>0.84374605327014196</v>
      </c>
      <c r="R542">
        <v>9.5297254563143405E-2</v>
      </c>
      <c r="S542" s="106">
        <v>1.1849642107149999E-2</v>
      </c>
      <c r="T542">
        <v>1.69909924403871</v>
      </c>
      <c r="U542">
        <v>1.69909924403871</v>
      </c>
      <c r="V542">
        <v>1.85601012248432</v>
      </c>
      <c r="W542">
        <v>6.16</v>
      </c>
      <c r="X542">
        <v>8.2899999999999991</v>
      </c>
      <c r="Y542">
        <v>118159</v>
      </c>
      <c r="Z542">
        <v>13129</v>
      </c>
      <c r="AA542">
        <v>0.7</v>
      </c>
      <c r="AB542">
        <v>9</v>
      </c>
      <c r="AC542">
        <v>4</v>
      </c>
      <c r="AD542">
        <v>5</v>
      </c>
      <c r="AE542">
        <v>44.44</v>
      </c>
      <c r="AF542">
        <v>13</v>
      </c>
      <c r="AG542">
        <v>4</v>
      </c>
      <c r="AH542">
        <v>1</v>
      </c>
      <c r="AI542">
        <v>4</v>
      </c>
    </row>
    <row r="543" spans="1:35" x14ac:dyDescent="0.2">
      <c r="A543" s="102">
        <v>580</v>
      </c>
      <c r="B543">
        <v>4114</v>
      </c>
      <c r="C543" t="s">
        <v>1848</v>
      </c>
      <c r="D543" t="s">
        <v>1704</v>
      </c>
      <c r="E543">
        <v>6130</v>
      </c>
      <c r="F543">
        <v>6200</v>
      </c>
      <c r="G543">
        <v>100</v>
      </c>
      <c r="H543" t="s">
        <v>1679</v>
      </c>
      <c r="I543">
        <v>5401</v>
      </c>
      <c r="J543" t="s">
        <v>2052</v>
      </c>
      <c r="K543" t="s">
        <v>1735</v>
      </c>
      <c r="L543">
        <v>1500</v>
      </c>
      <c r="M543">
        <v>1488</v>
      </c>
      <c r="N543">
        <v>400</v>
      </c>
      <c r="O543" t="s">
        <v>1682</v>
      </c>
      <c r="P543">
        <v>0.67677433796848796</v>
      </c>
      <c r="Q543">
        <v>0.88214168149094596</v>
      </c>
      <c r="R543">
        <v>0.453117466473964</v>
      </c>
      <c r="S543">
        <v>1.5750154204172199E-2</v>
      </c>
      <c r="T543">
        <v>0.39298300000963299</v>
      </c>
      <c r="U543">
        <v>0.39298300000963299</v>
      </c>
      <c r="V543">
        <v>4.5651775046896902E-2</v>
      </c>
      <c r="W543">
        <v>1.37</v>
      </c>
      <c r="X543">
        <v>4</v>
      </c>
      <c r="Y543">
        <v>117478</v>
      </c>
      <c r="Z543">
        <v>10680</v>
      </c>
      <c r="AA543">
        <v>0.78</v>
      </c>
      <c r="AB543">
        <v>11</v>
      </c>
      <c r="AC543">
        <v>7</v>
      </c>
      <c r="AD543">
        <v>4</v>
      </c>
      <c r="AE543">
        <v>63.64</v>
      </c>
      <c r="AF543">
        <v>12</v>
      </c>
      <c r="AG543">
        <v>5</v>
      </c>
      <c r="AH543">
        <v>2</v>
      </c>
      <c r="AI543">
        <v>4</v>
      </c>
    </row>
    <row r="544" spans="1:35" x14ac:dyDescent="0.2">
      <c r="A544" s="102">
        <v>913</v>
      </c>
      <c r="B544">
        <v>8113</v>
      </c>
      <c r="C544" t="s">
        <v>2068</v>
      </c>
      <c r="D544" t="s">
        <v>1704</v>
      </c>
      <c r="E544">
        <v>3780</v>
      </c>
      <c r="F544">
        <v>3823</v>
      </c>
      <c r="G544">
        <v>200</v>
      </c>
      <c r="H544" t="s">
        <v>1679</v>
      </c>
      <c r="I544">
        <v>8697</v>
      </c>
      <c r="J544" t="s">
        <v>963</v>
      </c>
      <c r="K544" t="s">
        <v>1685</v>
      </c>
      <c r="L544">
        <v>2008</v>
      </c>
      <c r="M544">
        <v>2010</v>
      </c>
      <c r="N544">
        <v>400</v>
      </c>
      <c r="O544" t="s">
        <v>1682</v>
      </c>
      <c r="P544">
        <v>0.69333692402417901</v>
      </c>
      <c r="Q544">
        <v>0.84292339897359203</v>
      </c>
      <c r="R544">
        <v>0.15619364983664299</v>
      </c>
      <c r="S544">
        <v>1.0831848966949499E-2</v>
      </c>
      <c r="T544">
        <v>0.21198572592491899</v>
      </c>
      <c r="U544">
        <v>0.21198572592491899</v>
      </c>
      <c r="V544">
        <v>0.53465129766327002</v>
      </c>
      <c r="W544">
        <v>0.73</v>
      </c>
      <c r="X544">
        <v>5.15</v>
      </c>
      <c r="Y544">
        <v>114924</v>
      </c>
      <c r="Z544">
        <v>5473</v>
      </c>
      <c r="AA544">
        <v>0.27</v>
      </c>
      <c r="AB544">
        <v>21</v>
      </c>
      <c r="AC544">
        <v>10</v>
      </c>
      <c r="AD544">
        <v>11</v>
      </c>
      <c r="AE544">
        <v>47.62</v>
      </c>
      <c r="AF544">
        <v>11</v>
      </c>
      <c r="AG544">
        <v>8</v>
      </c>
      <c r="AH544">
        <v>7</v>
      </c>
      <c r="AI544">
        <v>6</v>
      </c>
    </row>
    <row r="545" spans="1:35" x14ac:dyDescent="0.2">
      <c r="A545" s="102">
        <v>120</v>
      </c>
      <c r="B545">
        <v>4927</v>
      </c>
      <c r="C545" t="s">
        <v>1983</v>
      </c>
      <c r="D545" t="s">
        <v>1704</v>
      </c>
      <c r="E545">
        <v>2394</v>
      </c>
      <c r="F545">
        <v>2369</v>
      </c>
      <c r="G545">
        <v>400</v>
      </c>
      <c r="H545" t="s">
        <v>1682</v>
      </c>
      <c r="I545">
        <v>9956</v>
      </c>
      <c r="J545" t="s">
        <v>1632</v>
      </c>
      <c r="K545" t="s">
        <v>1705</v>
      </c>
      <c r="L545">
        <v>1872</v>
      </c>
      <c r="M545">
        <v>1877</v>
      </c>
      <c r="N545">
        <v>500</v>
      </c>
      <c r="O545" t="s">
        <v>1679</v>
      </c>
      <c r="P545">
        <v>0.81713596482472595</v>
      </c>
      <c r="Q545">
        <v>0.93333876491777701</v>
      </c>
      <c r="R545">
        <v>0.33226603484213502</v>
      </c>
      <c r="S545">
        <v>3.51419066641602E-2</v>
      </c>
      <c r="T545">
        <v>-0.46363744759915698</v>
      </c>
      <c r="U545">
        <v>0.46363744759915698</v>
      </c>
      <c r="V545">
        <v>8.2899300263179196E-2</v>
      </c>
      <c r="W545">
        <v>-1.61</v>
      </c>
      <c r="X545">
        <v>0.96</v>
      </c>
      <c r="Y545">
        <v>114721</v>
      </c>
      <c r="Z545">
        <v>8194</v>
      </c>
      <c r="AA545">
        <v>0.4</v>
      </c>
      <c r="AB545">
        <v>14</v>
      </c>
      <c r="AC545">
        <v>8</v>
      </c>
      <c r="AD545">
        <v>6</v>
      </c>
      <c r="AE545">
        <v>57.14</v>
      </c>
      <c r="AF545">
        <v>11</v>
      </c>
      <c r="AG545">
        <v>5</v>
      </c>
      <c r="AH545">
        <v>4</v>
      </c>
      <c r="AI545">
        <v>5</v>
      </c>
    </row>
    <row r="546" spans="1:35" x14ac:dyDescent="0.2">
      <c r="A546" s="102">
        <v>731</v>
      </c>
      <c r="B546">
        <v>6301</v>
      </c>
      <c r="C546" t="s">
        <v>55</v>
      </c>
      <c r="D546" t="s">
        <v>1692</v>
      </c>
      <c r="E546">
        <v>2320</v>
      </c>
      <c r="F546">
        <v>2336.5</v>
      </c>
      <c r="G546">
        <v>500</v>
      </c>
      <c r="H546" t="s">
        <v>1682</v>
      </c>
      <c r="I546">
        <v>7327</v>
      </c>
      <c r="J546" t="s">
        <v>1950</v>
      </c>
      <c r="K546" t="s">
        <v>1737</v>
      </c>
      <c r="L546">
        <v>2632</v>
      </c>
      <c r="M546">
        <v>2645</v>
      </c>
      <c r="N546">
        <v>400</v>
      </c>
      <c r="O546" t="s">
        <v>1679</v>
      </c>
      <c r="P546">
        <v>0.84497975063521402</v>
      </c>
      <c r="Q546">
        <v>0.86518232838915698</v>
      </c>
      <c r="R546" s="15">
        <v>0.26207508190233297</v>
      </c>
      <c r="S546">
        <v>3.3393702288952901E-2</v>
      </c>
      <c r="T546">
        <v>-0.397622267862836</v>
      </c>
      <c r="U546">
        <v>0.397622267862836</v>
      </c>
      <c r="V546">
        <v>0.58244687235575199</v>
      </c>
      <c r="W546">
        <v>-1.1299999999999999</v>
      </c>
      <c r="X546">
        <v>10.42</v>
      </c>
      <c r="Y546">
        <v>114666</v>
      </c>
      <c r="Z546">
        <v>38222</v>
      </c>
      <c r="AA546">
        <v>1.99</v>
      </c>
      <c r="AB546">
        <v>3</v>
      </c>
      <c r="AC546">
        <v>3</v>
      </c>
      <c r="AD546">
        <v>0</v>
      </c>
      <c r="AE546">
        <v>100</v>
      </c>
      <c r="AF546">
        <v>14</v>
      </c>
      <c r="AG546">
        <v>2</v>
      </c>
      <c r="AH546">
        <v>0</v>
      </c>
      <c r="AI546">
        <v>1</v>
      </c>
    </row>
    <row r="547" spans="1:35" x14ac:dyDescent="0.2">
      <c r="A547" s="102">
        <v>893</v>
      </c>
      <c r="B547">
        <v>6134</v>
      </c>
      <c r="C547" t="s">
        <v>1924</v>
      </c>
      <c r="D547" t="s">
        <v>1692</v>
      </c>
      <c r="E547">
        <v>1986</v>
      </c>
      <c r="F547">
        <v>1985</v>
      </c>
      <c r="G547">
        <v>500</v>
      </c>
      <c r="H547" t="s">
        <v>1679</v>
      </c>
      <c r="I547">
        <v>9303</v>
      </c>
      <c r="J547" t="s">
        <v>2156</v>
      </c>
      <c r="K547" t="s">
        <v>2182</v>
      </c>
      <c r="L547">
        <v>1482</v>
      </c>
      <c r="M547">
        <v>1473</v>
      </c>
      <c r="N547">
        <v>700</v>
      </c>
      <c r="O547" t="s">
        <v>1682</v>
      </c>
      <c r="P547">
        <v>0.57865889490532296</v>
      </c>
      <c r="Q547">
        <v>0.845906528586165</v>
      </c>
      <c r="R547">
        <v>0.31764450922682003</v>
      </c>
      <c r="S547">
        <v>1.9366589268777801E-4</v>
      </c>
      <c r="T547">
        <v>1.12555287465871</v>
      </c>
      <c r="U547">
        <v>1.12555287465871</v>
      </c>
      <c r="V547">
        <v>1.00686864482992</v>
      </c>
      <c r="W547">
        <v>4.5199999999999996</v>
      </c>
      <c r="X547">
        <v>3.89</v>
      </c>
      <c r="Y547">
        <v>114359</v>
      </c>
      <c r="Z547">
        <v>6019</v>
      </c>
      <c r="AA547">
        <v>0.33</v>
      </c>
      <c r="AB547">
        <v>19</v>
      </c>
      <c r="AC547">
        <v>8</v>
      </c>
      <c r="AD547">
        <v>11</v>
      </c>
      <c r="AE547">
        <v>42.11</v>
      </c>
      <c r="AF547">
        <v>12</v>
      </c>
      <c r="AG547">
        <v>7</v>
      </c>
      <c r="AH547">
        <v>4</v>
      </c>
      <c r="AI547">
        <v>8</v>
      </c>
    </row>
    <row r="548" spans="1:35" x14ac:dyDescent="0.2">
      <c r="A548" s="102">
        <v>802</v>
      </c>
      <c r="B548">
        <v>3401</v>
      </c>
      <c r="C548" t="s">
        <v>679</v>
      </c>
      <c r="D548" t="s">
        <v>1979</v>
      </c>
      <c r="E548">
        <v>2001</v>
      </c>
      <c r="F548">
        <v>2010</v>
      </c>
      <c r="G548">
        <v>500</v>
      </c>
      <c r="H548" t="s">
        <v>1682</v>
      </c>
      <c r="I548">
        <v>3880</v>
      </c>
      <c r="J548" t="s">
        <v>1609</v>
      </c>
      <c r="K548" t="s">
        <v>1916</v>
      </c>
      <c r="L548">
        <v>1450</v>
      </c>
      <c r="M548">
        <v>1447</v>
      </c>
      <c r="N548">
        <v>700</v>
      </c>
      <c r="O548" t="s">
        <v>1679</v>
      </c>
      <c r="P548">
        <v>0.81959775557255499</v>
      </c>
      <c r="Q548">
        <v>0.856951510934992</v>
      </c>
      <c r="R548">
        <v>2.4766188536244702E-4</v>
      </c>
      <c r="S548" s="106">
        <v>8.0782001738435902E-2</v>
      </c>
      <c r="T548">
        <v>-0.16926520721319299</v>
      </c>
      <c r="U548">
        <v>0.16926520721319299</v>
      </c>
      <c r="V548">
        <v>0.50796150528401895</v>
      </c>
      <c r="W548">
        <v>-0.49</v>
      </c>
      <c r="X548">
        <v>0.79</v>
      </c>
      <c r="Y548">
        <v>113949</v>
      </c>
      <c r="Z548">
        <v>6703</v>
      </c>
      <c r="AA548">
        <v>0.4</v>
      </c>
      <c r="AB548">
        <v>17</v>
      </c>
      <c r="AC548">
        <v>10</v>
      </c>
      <c r="AD548">
        <v>7</v>
      </c>
      <c r="AE548">
        <v>58.82</v>
      </c>
      <c r="AF548">
        <v>13</v>
      </c>
      <c r="AG548">
        <v>7</v>
      </c>
      <c r="AH548">
        <v>5</v>
      </c>
      <c r="AI548">
        <v>5</v>
      </c>
    </row>
    <row r="549" spans="1:35" x14ac:dyDescent="0.2">
      <c r="A549" s="102">
        <v>949</v>
      </c>
      <c r="B549">
        <v>1883</v>
      </c>
      <c r="C549" t="s">
        <v>1885</v>
      </c>
      <c r="D549" t="s">
        <v>1689</v>
      </c>
      <c r="E549">
        <v>3700</v>
      </c>
      <c r="F549">
        <v>3700</v>
      </c>
      <c r="G549">
        <v>200</v>
      </c>
      <c r="H549" t="s">
        <v>1679</v>
      </c>
      <c r="I549">
        <v>6951</v>
      </c>
      <c r="J549" t="s">
        <v>228</v>
      </c>
      <c r="K549" t="s">
        <v>1684</v>
      </c>
      <c r="L549">
        <v>3480</v>
      </c>
      <c r="M549">
        <v>3530</v>
      </c>
      <c r="N549">
        <v>200</v>
      </c>
      <c r="O549" t="s">
        <v>1682</v>
      </c>
      <c r="P549">
        <v>0.83147929470552195</v>
      </c>
      <c r="Q549">
        <v>0.83804259233606404</v>
      </c>
      <c r="R549">
        <v>0.109987717636766</v>
      </c>
      <c r="S549" s="106">
        <v>4.5487374862514501E-2</v>
      </c>
      <c r="T549">
        <v>2.03868492954971</v>
      </c>
      <c r="U549">
        <v>2.03868492954971</v>
      </c>
      <c r="V549">
        <v>2.0614816118887398</v>
      </c>
      <c r="W549">
        <v>17.239999999999998</v>
      </c>
      <c r="X549">
        <v>4.59</v>
      </c>
      <c r="Y549">
        <v>112766</v>
      </c>
      <c r="Z549">
        <v>4903</v>
      </c>
      <c r="AA549">
        <v>0.16</v>
      </c>
      <c r="AB549">
        <v>23</v>
      </c>
      <c r="AC549">
        <v>9</v>
      </c>
      <c r="AD549">
        <v>14</v>
      </c>
      <c r="AE549">
        <v>39.130000000000003</v>
      </c>
      <c r="AF549">
        <v>10</v>
      </c>
      <c r="AG549">
        <v>7</v>
      </c>
      <c r="AH549">
        <v>11</v>
      </c>
      <c r="AI549">
        <v>5</v>
      </c>
    </row>
    <row r="550" spans="1:35" x14ac:dyDescent="0.2">
      <c r="A550" s="102">
        <v>933</v>
      </c>
      <c r="B550">
        <v>6371</v>
      </c>
      <c r="C550" t="s">
        <v>1857</v>
      </c>
      <c r="D550" t="s">
        <v>1692</v>
      </c>
      <c r="E550">
        <v>3335</v>
      </c>
      <c r="F550">
        <v>3370</v>
      </c>
      <c r="G550">
        <v>300</v>
      </c>
      <c r="H550" t="s">
        <v>1682</v>
      </c>
      <c r="I550">
        <v>9069</v>
      </c>
      <c r="J550" t="s">
        <v>1805</v>
      </c>
      <c r="K550" t="s">
        <v>1815</v>
      </c>
      <c r="L550">
        <v>886</v>
      </c>
      <c r="M550">
        <v>887</v>
      </c>
      <c r="N550">
        <v>1100</v>
      </c>
      <c r="O550" t="s">
        <v>1679</v>
      </c>
      <c r="P550">
        <v>0.87454950428453704</v>
      </c>
      <c r="Q550">
        <v>0.84022566632762097</v>
      </c>
      <c r="R550">
        <v>2.2169741345235298E-2</v>
      </c>
      <c r="S550">
        <v>8.30130309518517E-3</v>
      </c>
      <c r="T550">
        <v>-2.1477286251954499</v>
      </c>
      <c r="U550">
        <v>2.1477286251954499</v>
      </c>
      <c r="V550">
        <v>2.3661519908947901</v>
      </c>
      <c r="W550">
        <v>-8.9499999999999993</v>
      </c>
      <c r="X550">
        <v>3.49</v>
      </c>
      <c r="Y550">
        <v>112155</v>
      </c>
      <c r="Z550">
        <v>6597</v>
      </c>
      <c r="AA550">
        <v>0.35</v>
      </c>
      <c r="AB550">
        <v>17</v>
      </c>
      <c r="AC550">
        <v>11</v>
      </c>
      <c r="AD550">
        <v>6</v>
      </c>
      <c r="AE550">
        <v>64.709999999999994</v>
      </c>
      <c r="AF550">
        <v>11</v>
      </c>
      <c r="AG550">
        <v>7</v>
      </c>
      <c r="AH550">
        <v>5</v>
      </c>
      <c r="AI550">
        <v>5</v>
      </c>
    </row>
    <row r="551" spans="1:35" x14ac:dyDescent="0.2">
      <c r="A551" s="102">
        <v>904</v>
      </c>
      <c r="B551">
        <v>4534</v>
      </c>
      <c r="C551" t="s">
        <v>1954</v>
      </c>
      <c r="D551" t="s">
        <v>1702</v>
      </c>
      <c r="E551">
        <v>4235</v>
      </c>
      <c r="F551">
        <v>4305</v>
      </c>
      <c r="G551">
        <v>200</v>
      </c>
      <c r="H551" t="s">
        <v>1679</v>
      </c>
      <c r="I551">
        <v>9716</v>
      </c>
      <c r="J551" t="s">
        <v>1901</v>
      </c>
      <c r="K551" t="s">
        <v>1694</v>
      </c>
      <c r="L551">
        <v>1284</v>
      </c>
      <c r="M551">
        <v>1276</v>
      </c>
      <c r="N551">
        <v>700</v>
      </c>
      <c r="O551" t="s">
        <v>1682</v>
      </c>
      <c r="P551">
        <v>0.80554473264784499</v>
      </c>
      <c r="Q551">
        <v>0.84436053451042803</v>
      </c>
      <c r="R551">
        <v>4.1956360902619004E-3</v>
      </c>
      <c r="S551" s="106">
        <v>3.9189991605207801E-2</v>
      </c>
      <c r="T551">
        <v>1.9477141170654599</v>
      </c>
      <c r="U551">
        <v>1.9477141170654599</v>
      </c>
      <c r="V551">
        <v>1.3082154237715999</v>
      </c>
      <c r="W551">
        <v>5.76</v>
      </c>
      <c r="X551">
        <v>3.74</v>
      </c>
      <c r="Y551">
        <v>111217</v>
      </c>
      <c r="Z551">
        <v>10111</v>
      </c>
      <c r="AA551">
        <v>0.65</v>
      </c>
      <c r="AB551">
        <v>11</v>
      </c>
      <c r="AC551">
        <v>6</v>
      </c>
      <c r="AD551">
        <v>5</v>
      </c>
      <c r="AE551">
        <v>54.55</v>
      </c>
      <c r="AF551">
        <v>11</v>
      </c>
      <c r="AG551">
        <v>5</v>
      </c>
      <c r="AH551">
        <v>2</v>
      </c>
      <c r="AI551">
        <v>4</v>
      </c>
    </row>
    <row r="552" spans="1:35" x14ac:dyDescent="0.2">
      <c r="A552" s="102">
        <v>154</v>
      </c>
      <c r="B552">
        <v>2281</v>
      </c>
      <c r="C552" t="s">
        <v>1186</v>
      </c>
      <c r="D552" t="s">
        <v>1707</v>
      </c>
      <c r="E552">
        <v>2581</v>
      </c>
      <c r="F552">
        <v>2567</v>
      </c>
      <c r="G552">
        <v>400</v>
      </c>
      <c r="H552" t="s">
        <v>1679</v>
      </c>
      <c r="I552">
        <v>3880</v>
      </c>
      <c r="J552" t="s">
        <v>1609</v>
      </c>
      <c r="K552" t="s">
        <v>1916</v>
      </c>
      <c r="L552">
        <v>1450</v>
      </c>
      <c r="M552">
        <v>1447</v>
      </c>
      <c r="N552">
        <v>700</v>
      </c>
      <c r="O552" t="s">
        <v>1682</v>
      </c>
      <c r="P552">
        <v>0.62538635877859405</v>
      </c>
      <c r="Q552">
        <v>0.92863616381422598</v>
      </c>
      <c r="R552">
        <v>1.7702310271931001E-2</v>
      </c>
      <c r="S552">
        <v>2.57734175688137E-3</v>
      </c>
      <c r="T552">
        <v>1.35457345242877</v>
      </c>
      <c r="U552">
        <v>1.35457345242877</v>
      </c>
      <c r="V552">
        <v>1.34897165945514</v>
      </c>
      <c r="W552">
        <v>3</v>
      </c>
      <c r="X552">
        <v>1.35</v>
      </c>
      <c r="Y552">
        <v>111168</v>
      </c>
      <c r="Z552">
        <v>5558</v>
      </c>
      <c r="AA552">
        <v>0.28999999999999998</v>
      </c>
      <c r="AB552">
        <v>20</v>
      </c>
      <c r="AC552">
        <v>12</v>
      </c>
      <c r="AD552">
        <v>8</v>
      </c>
      <c r="AE552">
        <v>60</v>
      </c>
      <c r="AF552">
        <v>9</v>
      </c>
      <c r="AG552">
        <v>10</v>
      </c>
      <c r="AH552">
        <v>8</v>
      </c>
      <c r="AI552">
        <v>2</v>
      </c>
    </row>
    <row r="553" spans="1:35" x14ac:dyDescent="0.2">
      <c r="A553" s="102">
        <v>619</v>
      </c>
      <c r="B553">
        <v>3865</v>
      </c>
      <c r="C553" t="s">
        <v>1626</v>
      </c>
      <c r="D553" t="s">
        <v>1916</v>
      </c>
      <c r="E553">
        <v>513</v>
      </c>
      <c r="F553">
        <v>504</v>
      </c>
      <c r="G553">
        <v>2100</v>
      </c>
      <c r="H553" t="s">
        <v>1679</v>
      </c>
      <c r="I553">
        <v>5214</v>
      </c>
      <c r="J553" t="s">
        <v>1982</v>
      </c>
      <c r="K553" t="s">
        <v>1678</v>
      </c>
      <c r="L553">
        <v>2066</v>
      </c>
      <c r="M553">
        <v>2094</v>
      </c>
      <c r="N553">
        <v>500</v>
      </c>
      <c r="O553" t="s">
        <v>1682</v>
      </c>
      <c r="P553">
        <v>0.85867511450694101</v>
      </c>
      <c r="Q553">
        <v>0.87857979579729095</v>
      </c>
      <c r="R553" s="15">
        <v>0.397595073572514</v>
      </c>
      <c r="S553" s="106">
        <v>2.1225891956857399E-2</v>
      </c>
      <c r="T553">
        <v>0.95049003030909096</v>
      </c>
      <c r="U553">
        <v>0.95049003030909096</v>
      </c>
      <c r="V553">
        <v>2.0573200232089999</v>
      </c>
      <c r="W553">
        <v>2.33</v>
      </c>
      <c r="X553">
        <v>1.0900000000000001</v>
      </c>
      <c r="Y553">
        <v>111113</v>
      </c>
      <c r="Z553">
        <v>5556</v>
      </c>
      <c r="AA553">
        <v>0.28000000000000003</v>
      </c>
      <c r="AB553">
        <v>20</v>
      </c>
      <c r="AC553">
        <v>11</v>
      </c>
      <c r="AD553">
        <v>9</v>
      </c>
      <c r="AE553">
        <v>55</v>
      </c>
      <c r="AF553">
        <v>12</v>
      </c>
      <c r="AG553">
        <v>5</v>
      </c>
      <c r="AH553">
        <v>5</v>
      </c>
      <c r="AI553">
        <v>10</v>
      </c>
    </row>
    <row r="554" spans="1:35" x14ac:dyDescent="0.2">
      <c r="A554" s="102">
        <v>458</v>
      </c>
      <c r="B554">
        <v>2206</v>
      </c>
      <c r="C554" t="s">
        <v>619</v>
      </c>
      <c r="D554" t="s">
        <v>1707</v>
      </c>
      <c r="E554">
        <v>4690</v>
      </c>
      <c r="F554">
        <v>4705</v>
      </c>
      <c r="G554">
        <v>200</v>
      </c>
      <c r="H554" t="s">
        <v>1679</v>
      </c>
      <c r="I554">
        <v>4004</v>
      </c>
      <c r="J554" t="s">
        <v>1894</v>
      </c>
      <c r="K554" t="s">
        <v>1704</v>
      </c>
      <c r="L554">
        <v>2664</v>
      </c>
      <c r="M554">
        <v>2737</v>
      </c>
      <c r="N554">
        <v>300</v>
      </c>
      <c r="O554" t="s">
        <v>1682</v>
      </c>
      <c r="P554">
        <v>0.86401469615749604</v>
      </c>
      <c r="Q554">
        <v>0.89505030014192899</v>
      </c>
      <c r="R554">
        <v>7.6335326378695306E-2</v>
      </c>
      <c r="S554" s="106">
        <v>6.6935202952028705E-2</v>
      </c>
      <c r="T554">
        <v>0.410690262955756</v>
      </c>
      <c r="U554">
        <v>0.410690262955756</v>
      </c>
      <c r="V554">
        <v>0.41281704324833102</v>
      </c>
      <c r="W554">
        <v>1.53</v>
      </c>
      <c r="X554">
        <v>12.74</v>
      </c>
      <c r="Y554">
        <v>110525</v>
      </c>
      <c r="Z554">
        <v>22105</v>
      </c>
      <c r="AA554">
        <v>1.08</v>
      </c>
      <c r="AB554">
        <v>5</v>
      </c>
      <c r="AC554">
        <v>3</v>
      </c>
      <c r="AD554">
        <v>2</v>
      </c>
      <c r="AE554">
        <v>60</v>
      </c>
      <c r="AF554">
        <v>9</v>
      </c>
      <c r="AG554">
        <v>3</v>
      </c>
      <c r="AH554">
        <v>2</v>
      </c>
      <c r="AI554">
        <v>0</v>
      </c>
    </row>
    <row r="555" spans="1:35" x14ac:dyDescent="0.2">
      <c r="A555" s="102">
        <v>836</v>
      </c>
      <c r="B555">
        <v>2678</v>
      </c>
      <c r="C555" t="s">
        <v>638</v>
      </c>
      <c r="D555" t="s">
        <v>1705</v>
      </c>
      <c r="E555">
        <v>3515</v>
      </c>
      <c r="F555">
        <v>3485</v>
      </c>
      <c r="G555">
        <v>200</v>
      </c>
      <c r="H555" t="s">
        <v>1679</v>
      </c>
      <c r="I555">
        <v>3046</v>
      </c>
      <c r="J555" t="s">
        <v>654</v>
      </c>
      <c r="K555" t="s">
        <v>1705</v>
      </c>
      <c r="L555">
        <v>7850</v>
      </c>
      <c r="M555">
        <v>7680</v>
      </c>
      <c r="N555">
        <v>100</v>
      </c>
      <c r="O555" t="s">
        <v>1682</v>
      </c>
      <c r="P555">
        <v>0.88190032085381698</v>
      </c>
      <c r="Q555">
        <v>0.85221085528055096</v>
      </c>
      <c r="R555" s="15">
        <v>0.239655119596377</v>
      </c>
      <c r="S555">
        <v>7.65164052498679E-2</v>
      </c>
      <c r="T555">
        <v>0.70553807581887196</v>
      </c>
      <c r="U555">
        <v>0.70553807581887196</v>
      </c>
      <c r="V555">
        <v>0.41436285301360398</v>
      </c>
      <c r="W555">
        <v>2.39</v>
      </c>
      <c r="X555">
        <v>9.24</v>
      </c>
      <c r="Y555">
        <v>110038</v>
      </c>
      <c r="Z555">
        <v>12226</v>
      </c>
      <c r="AA555">
        <v>1.01</v>
      </c>
      <c r="AB555">
        <v>9</v>
      </c>
      <c r="AC555">
        <v>7</v>
      </c>
      <c r="AD555">
        <v>2</v>
      </c>
      <c r="AE555">
        <v>77.78</v>
      </c>
      <c r="AF555">
        <v>11</v>
      </c>
      <c r="AG555">
        <v>5</v>
      </c>
      <c r="AH555">
        <v>2</v>
      </c>
      <c r="AI555">
        <v>2</v>
      </c>
    </row>
    <row r="556" spans="1:35" x14ac:dyDescent="0.2">
      <c r="A556" s="102">
        <v>536</v>
      </c>
      <c r="B556">
        <v>8316</v>
      </c>
      <c r="C556" t="s">
        <v>1918</v>
      </c>
      <c r="D556" t="s">
        <v>1737</v>
      </c>
      <c r="E556">
        <v>3859</v>
      </c>
      <c r="F556">
        <v>3867</v>
      </c>
      <c r="G556">
        <v>200</v>
      </c>
      <c r="H556" t="s">
        <v>1679</v>
      </c>
      <c r="I556">
        <v>9072</v>
      </c>
      <c r="J556" t="s">
        <v>1814</v>
      </c>
      <c r="K556" t="s">
        <v>1815</v>
      </c>
      <c r="L556">
        <v>2480</v>
      </c>
      <c r="M556">
        <v>2485</v>
      </c>
      <c r="N556">
        <v>300</v>
      </c>
      <c r="O556" t="s">
        <v>1682</v>
      </c>
      <c r="P556">
        <v>0.83591302616898699</v>
      </c>
      <c r="Q556">
        <v>0.88668470971630797</v>
      </c>
      <c r="R556">
        <v>0.27014971809305</v>
      </c>
      <c r="S556">
        <v>9.5363427205211997E-3</v>
      </c>
      <c r="T556">
        <v>2.9940074999011399</v>
      </c>
      <c r="U556">
        <v>2.9940074999011399</v>
      </c>
      <c r="V556">
        <v>3.4289506430171501</v>
      </c>
      <c r="W556">
        <v>4.7300000000000004</v>
      </c>
      <c r="X556">
        <v>3.61</v>
      </c>
      <c r="Y556">
        <v>109233</v>
      </c>
      <c r="Z556">
        <v>7282</v>
      </c>
      <c r="AA556">
        <v>0.37</v>
      </c>
      <c r="AB556">
        <v>15</v>
      </c>
      <c r="AC556">
        <v>9</v>
      </c>
      <c r="AD556">
        <v>6</v>
      </c>
      <c r="AE556">
        <v>60</v>
      </c>
      <c r="AF556">
        <v>15</v>
      </c>
      <c r="AG556">
        <v>3</v>
      </c>
      <c r="AH556">
        <v>1</v>
      </c>
      <c r="AI556">
        <v>11</v>
      </c>
    </row>
    <row r="557" spans="1:35" x14ac:dyDescent="0.2">
      <c r="A557" s="102">
        <v>843</v>
      </c>
      <c r="B557">
        <v>4183</v>
      </c>
      <c r="C557" t="s">
        <v>1895</v>
      </c>
      <c r="D557" t="s">
        <v>1704</v>
      </c>
      <c r="E557">
        <v>2569</v>
      </c>
      <c r="F557">
        <v>2581</v>
      </c>
      <c r="G557">
        <v>400</v>
      </c>
      <c r="H557" t="s">
        <v>1679</v>
      </c>
      <c r="I557">
        <v>7167</v>
      </c>
      <c r="J557" t="s">
        <v>1768</v>
      </c>
      <c r="K557" t="s">
        <v>1737</v>
      </c>
      <c r="L557">
        <v>246</v>
      </c>
      <c r="M557">
        <v>248</v>
      </c>
      <c r="N557">
        <v>4200</v>
      </c>
      <c r="O557" t="s">
        <v>1682</v>
      </c>
      <c r="P557">
        <v>0.78080269429500804</v>
      </c>
      <c r="Q557">
        <v>0.85137345131042397</v>
      </c>
      <c r="R557">
        <v>3.58363834970961E-2</v>
      </c>
      <c r="S557">
        <v>2.4567007677421399E-2</v>
      </c>
      <c r="T557">
        <v>1.909446461281</v>
      </c>
      <c r="U557">
        <v>1.909446461281</v>
      </c>
      <c r="V557">
        <v>2.20498368416437</v>
      </c>
      <c r="W557">
        <v>6.98</v>
      </c>
      <c r="X557">
        <v>0.89</v>
      </c>
      <c r="Y557">
        <v>108721</v>
      </c>
      <c r="Z557">
        <v>6040</v>
      </c>
      <c r="AA557">
        <v>0.32</v>
      </c>
      <c r="AB557">
        <v>18</v>
      </c>
      <c r="AC557">
        <v>9</v>
      </c>
      <c r="AD557">
        <v>9</v>
      </c>
      <c r="AE557">
        <v>50</v>
      </c>
      <c r="AF557">
        <v>14</v>
      </c>
      <c r="AG557">
        <v>5</v>
      </c>
      <c r="AH557">
        <v>3</v>
      </c>
      <c r="AI557">
        <v>10</v>
      </c>
    </row>
    <row r="558" spans="1:35" x14ac:dyDescent="0.2">
      <c r="A558" s="102">
        <v>363</v>
      </c>
      <c r="B558">
        <v>1719</v>
      </c>
      <c r="C558" t="s">
        <v>581</v>
      </c>
      <c r="D558" t="s">
        <v>1689</v>
      </c>
      <c r="E558">
        <v>888</v>
      </c>
      <c r="F558">
        <v>881</v>
      </c>
      <c r="G558">
        <v>900</v>
      </c>
      <c r="H558" t="s">
        <v>1682</v>
      </c>
      <c r="I558">
        <v>5714</v>
      </c>
      <c r="J558" t="s">
        <v>757</v>
      </c>
      <c r="K558" t="s">
        <v>1695</v>
      </c>
      <c r="L558">
        <v>4005</v>
      </c>
      <c r="M558">
        <v>3910</v>
      </c>
      <c r="N558">
        <v>200</v>
      </c>
      <c r="O558" t="s">
        <v>1679</v>
      </c>
      <c r="P558">
        <v>0.76840651455479303</v>
      </c>
      <c r="Q558">
        <v>0.90421479133393901</v>
      </c>
      <c r="R558">
        <v>0.17686068584348999</v>
      </c>
      <c r="S558">
        <v>1.67514875647026E-2</v>
      </c>
      <c r="T558">
        <v>-0.65321818178665803</v>
      </c>
      <c r="U558">
        <v>0.65321818178665803</v>
      </c>
      <c r="V558">
        <v>1.63004744120264</v>
      </c>
      <c r="W558">
        <v>-1.68</v>
      </c>
      <c r="X558">
        <v>1.39</v>
      </c>
      <c r="Y558">
        <v>107659</v>
      </c>
      <c r="Z558">
        <v>6729</v>
      </c>
      <c r="AA558">
        <v>0.44</v>
      </c>
      <c r="AB558">
        <v>16</v>
      </c>
      <c r="AC558">
        <v>10</v>
      </c>
      <c r="AD558">
        <v>6</v>
      </c>
      <c r="AE558">
        <v>62.5</v>
      </c>
      <c r="AF558">
        <v>10</v>
      </c>
      <c r="AG558">
        <v>9</v>
      </c>
      <c r="AH558">
        <v>5</v>
      </c>
      <c r="AI558">
        <v>2</v>
      </c>
    </row>
    <row r="559" spans="1:35" x14ac:dyDescent="0.2">
      <c r="A559" s="102">
        <v>68</v>
      </c>
      <c r="B559">
        <v>5703</v>
      </c>
      <c r="C559" t="s">
        <v>221</v>
      </c>
      <c r="D559" t="s">
        <v>1695</v>
      </c>
      <c r="E559">
        <v>214</v>
      </c>
      <c r="F559">
        <v>212</v>
      </c>
      <c r="G559">
        <v>5000</v>
      </c>
      <c r="H559" t="s">
        <v>1682</v>
      </c>
      <c r="I559">
        <v>8377</v>
      </c>
      <c r="J559" t="s">
        <v>1816</v>
      </c>
      <c r="K559" t="s">
        <v>1737</v>
      </c>
      <c r="L559">
        <v>1050</v>
      </c>
      <c r="M559">
        <v>1057</v>
      </c>
      <c r="N559">
        <v>1000</v>
      </c>
      <c r="O559" t="s">
        <v>1679</v>
      </c>
      <c r="P559">
        <v>0.93013996170106705</v>
      </c>
      <c r="Q559">
        <v>0.94398527081605899</v>
      </c>
      <c r="R559">
        <v>6.37760921875913E-3</v>
      </c>
      <c r="S559">
        <v>3.69501600488764E-3</v>
      </c>
      <c r="T559">
        <v>-0.21481053036754699</v>
      </c>
      <c r="U559">
        <v>0.21481053036754699</v>
      </c>
      <c r="V559">
        <v>1.44151795875338</v>
      </c>
      <c r="W559">
        <v>-0.39</v>
      </c>
      <c r="X559">
        <v>0.28000000000000003</v>
      </c>
      <c r="Y559">
        <v>107633</v>
      </c>
      <c r="Z559">
        <v>5665</v>
      </c>
      <c r="AA559">
        <v>0.27</v>
      </c>
      <c r="AB559">
        <v>19</v>
      </c>
      <c r="AC559">
        <v>11</v>
      </c>
      <c r="AD559">
        <v>8</v>
      </c>
      <c r="AE559">
        <v>57.89</v>
      </c>
      <c r="AF559">
        <v>13</v>
      </c>
      <c r="AG559">
        <v>6</v>
      </c>
      <c r="AH559">
        <v>5</v>
      </c>
      <c r="AI559">
        <v>8</v>
      </c>
    </row>
    <row r="560" spans="1:35" x14ac:dyDescent="0.2">
      <c r="A560" s="102">
        <v>1028</v>
      </c>
      <c r="B560">
        <v>3064</v>
      </c>
      <c r="C560" t="s">
        <v>1965</v>
      </c>
      <c r="D560" t="s">
        <v>1705</v>
      </c>
      <c r="E560">
        <v>2774</v>
      </c>
      <c r="F560">
        <v>2807</v>
      </c>
      <c r="G560">
        <v>300</v>
      </c>
      <c r="H560" t="s">
        <v>1679</v>
      </c>
      <c r="I560">
        <v>6845</v>
      </c>
      <c r="J560" t="s">
        <v>1935</v>
      </c>
      <c r="K560" t="s">
        <v>1684</v>
      </c>
      <c r="L560">
        <v>2937</v>
      </c>
      <c r="M560">
        <v>2906</v>
      </c>
      <c r="N560">
        <v>300</v>
      </c>
      <c r="O560" t="s">
        <v>1682</v>
      </c>
      <c r="P560">
        <v>0.64386000620835704</v>
      </c>
      <c r="Q560">
        <v>0.826360120604133</v>
      </c>
      <c r="R560" s="106">
        <v>3.6719388455128399E-2</v>
      </c>
      <c r="S560">
        <v>5.9674540507688598E-2</v>
      </c>
      <c r="T560">
        <v>0.29956256324254898</v>
      </c>
      <c r="U560">
        <v>0.29956256324254898</v>
      </c>
      <c r="V560">
        <v>0.26237372088594102</v>
      </c>
      <c r="W560">
        <v>1.72</v>
      </c>
      <c r="X560">
        <v>3.41</v>
      </c>
      <c r="Y560">
        <v>107059</v>
      </c>
      <c r="Z560">
        <v>5635</v>
      </c>
      <c r="AA560">
        <v>0.28999999999999998</v>
      </c>
      <c r="AB560">
        <v>19</v>
      </c>
      <c r="AC560">
        <v>12</v>
      </c>
      <c r="AD560">
        <v>7</v>
      </c>
      <c r="AE560">
        <v>63.16</v>
      </c>
      <c r="AF560">
        <v>11</v>
      </c>
      <c r="AG560">
        <v>8</v>
      </c>
      <c r="AH560">
        <v>6</v>
      </c>
      <c r="AI560">
        <v>5</v>
      </c>
    </row>
    <row r="561" spans="1:35" x14ac:dyDescent="0.2">
      <c r="A561" s="102">
        <v>659</v>
      </c>
      <c r="B561">
        <v>8002</v>
      </c>
      <c r="C561" t="s">
        <v>29</v>
      </c>
      <c r="D561" t="s">
        <v>1686</v>
      </c>
      <c r="E561">
        <v>787.3</v>
      </c>
      <c r="F561">
        <v>790.8</v>
      </c>
      <c r="G561">
        <v>1300</v>
      </c>
      <c r="H561" t="s">
        <v>1679</v>
      </c>
      <c r="I561">
        <v>9072</v>
      </c>
      <c r="J561" t="s">
        <v>1814</v>
      </c>
      <c r="K561" t="s">
        <v>1815</v>
      </c>
      <c r="L561">
        <v>2480</v>
      </c>
      <c r="M561">
        <v>2485</v>
      </c>
      <c r="N561">
        <v>400</v>
      </c>
      <c r="O561" t="s">
        <v>1682</v>
      </c>
      <c r="P561">
        <v>0.66274508469650595</v>
      </c>
      <c r="Q561">
        <v>0.87384743483536498</v>
      </c>
      <c r="R561" s="15">
        <v>0.164472671797151</v>
      </c>
      <c r="S561">
        <v>2.6663567796816601E-2</v>
      </c>
      <c r="T561">
        <v>2.3635792739791199</v>
      </c>
      <c r="U561">
        <v>2.3635792739791199</v>
      </c>
      <c r="V561">
        <v>2.5180661311693799</v>
      </c>
      <c r="W561">
        <v>5.6</v>
      </c>
      <c r="X561">
        <v>3.42</v>
      </c>
      <c r="Y561">
        <v>106142</v>
      </c>
      <c r="Z561">
        <v>5897</v>
      </c>
      <c r="AA561">
        <v>0.28999999999999998</v>
      </c>
      <c r="AB561">
        <v>18</v>
      </c>
      <c r="AC561">
        <v>10</v>
      </c>
      <c r="AD561">
        <v>8</v>
      </c>
      <c r="AE561">
        <v>55.56</v>
      </c>
      <c r="AF561">
        <v>16</v>
      </c>
      <c r="AG561">
        <v>4</v>
      </c>
      <c r="AH561">
        <v>1</v>
      </c>
      <c r="AI561">
        <v>13</v>
      </c>
    </row>
    <row r="562" spans="1:35" x14ac:dyDescent="0.2">
      <c r="A562" s="102">
        <v>348</v>
      </c>
      <c r="B562">
        <v>3880</v>
      </c>
      <c r="C562" t="s">
        <v>1609</v>
      </c>
      <c r="D562" t="s">
        <v>1916</v>
      </c>
      <c r="E562">
        <v>1450</v>
      </c>
      <c r="F562">
        <v>1447</v>
      </c>
      <c r="G562">
        <v>700</v>
      </c>
      <c r="H562" t="s">
        <v>1682</v>
      </c>
      <c r="I562">
        <v>9303</v>
      </c>
      <c r="J562" t="s">
        <v>2156</v>
      </c>
      <c r="K562" t="s">
        <v>2182</v>
      </c>
      <c r="L562">
        <v>1482</v>
      </c>
      <c r="M562">
        <v>1473</v>
      </c>
      <c r="N562">
        <v>700</v>
      </c>
      <c r="O562" t="s">
        <v>1679</v>
      </c>
      <c r="P562">
        <v>0.77296869992426798</v>
      </c>
      <c r="Q562">
        <v>0.90536932244694102</v>
      </c>
      <c r="R562" s="15">
        <v>4.8262868730917598E-2</v>
      </c>
      <c r="S562" s="15">
        <v>6.5820966448873104E-7</v>
      </c>
      <c r="T562">
        <v>-1.1387907666311901</v>
      </c>
      <c r="U562">
        <v>1.1387907666311901</v>
      </c>
      <c r="V562">
        <v>0.846476453719199</v>
      </c>
      <c r="W562">
        <v>-1.31</v>
      </c>
      <c r="X562">
        <v>1.77</v>
      </c>
      <c r="Y562">
        <v>104827</v>
      </c>
      <c r="Z562">
        <v>6988</v>
      </c>
      <c r="AA562">
        <v>0.31</v>
      </c>
      <c r="AB562">
        <v>15</v>
      </c>
      <c r="AC562">
        <v>8</v>
      </c>
      <c r="AD562">
        <v>7</v>
      </c>
      <c r="AE562">
        <v>53.33</v>
      </c>
      <c r="AF562">
        <v>13</v>
      </c>
      <c r="AG562">
        <v>5</v>
      </c>
      <c r="AH562">
        <v>3</v>
      </c>
      <c r="AI562">
        <v>7</v>
      </c>
    </row>
    <row r="563" spans="1:35" x14ac:dyDescent="0.2">
      <c r="A563" s="102">
        <v>92</v>
      </c>
      <c r="B563">
        <v>2914</v>
      </c>
      <c r="C563" t="s">
        <v>1845</v>
      </c>
      <c r="D563" t="s">
        <v>1707</v>
      </c>
      <c r="E563">
        <v>2284.5</v>
      </c>
      <c r="F563">
        <v>2276.5</v>
      </c>
      <c r="G563">
        <v>400</v>
      </c>
      <c r="H563" t="s">
        <v>1682</v>
      </c>
      <c r="I563">
        <v>9003</v>
      </c>
      <c r="J563" t="s">
        <v>1933</v>
      </c>
      <c r="K563" t="s">
        <v>1815</v>
      </c>
      <c r="L563">
        <v>2808</v>
      </c>
      <c r="M563">
        <v>2790</v>
      </c>
      <c r="N563">
        <v>300</v>
      </c>
      <c r="O563" t="s">
        <v>1679</v>
      </c>
      <c r="P563">
        <v>0.77451911990914202</v>
      </c>
      <c r="Q563">
        <v>0.93973980105890298</v>
      </c>
      <c r="R563">
        <v>0.13750428516002799</v>
      </c>
      <c r="S563">
        <v>5.7668305282406601E-3</v>
      </c>
      <c r="T563">
        <v>-0.133884584825509</v>
      </c>
      <c r="U563">
        <v>0.133884584825509</v>
      </c>
      <c r="V563">
        <v>0.36453799924089197</v>
      </c>
      <c r="W563">
        <v>-0.32</v>
      </c>
      <c r="X563">
        <v>8.7899999999999991</v>
      </c>
      <c r="Y563">
        <v>104818</v>
      </c>
      <c r="Z563">
        <v>9529</v>
      </c>
      <c r="AA563">
        <v>0.66</v>
      </c>
      <c r="AB563">
        <v>11</v>
      </c>
      <c r="AC563">
        <v>6</v>
      </c>
      <c r="AD563">
        <v>5</v>
      </c>
      <c r="AE563">
        <v>54.55</v>
      </c>
      <c r="AF563">
        <v>13</v>
      </c>
      <c r="AG563">
        <v>4</v>
      </c>
      <c r="AH563">
        <v>2</v>
      </c>
      <c r="AI563">
        <v>5</v>
      </c>
    </row>
    <row r="564" spans="1:35" x14ac:dyDescent="0.2">
      <c r="A564" s="102">
        <v>1144</v>
      </c>
      <c r="B564">
        <v>3865</v>
      </c>
      <c r="C564" t="s">
        <v>1626</v>
      </c>
      <c r="D564" t="s">
        <v>1916</v>
      </c>
      <c r="E564">
        <v>513</v>
      </c>
      <c r="F564">
        <v>504</v>
      </c>
      <c r="G564">
        <v>2000</v>
      </c>
      <c r="H564" t="s">
        <v>1682</v>
      </c>
      <c r="I564">
        <v>6178</v>
      </c>
      <c r="J564" t="s">
        <v>2206</v>
      </c>
      <c r="K564" t="s">
        <v>1694</v>
      </c>
      <c r="L564">
        <v>1006</v>
      </c>
      <c r="M564">
        <v>1002</v>
      </c>
      <c r="N564">
        <v>1000</v>
      </c>
      <c r="O564" t="s">
        <v>1679</v>
      </c>
      <c r="P564">
        <v>0.79056147061777704</v>
      </c>
      <c r="Q564">
        <v>0.80617287383272596</v>
      </c>
      <c r="R564" s="15">
        <v>0.113436146880716</v>
      </c>
      <c r="S564">
        <v>4.7839711776802601E-2</v>
      </c>
      <c r="T564">
        <v>-2.16971023331303</v>
      </c>
      <c r="U564">
        <v>2.16971023331303</v>
      </c>
      <c r="V564">
        <v>1.92695194883636</v>
      </c>
      <c r="W564">
        <v>-7.88</v>
      </c>
      <c r="X564">
        <v>0.6</v>
      </c>
      <c r="Y564">
        <v>104723</v>
      </c>
      <c r="Z564">
        <v>7480</v>
      </c>
      <c r="AA564">
        <v>0.35</v>
      </c>
      <c r="AB564">
        <v>14</v>
      </c>
      <c r="AC564">
        <v>7</v>
      </c>
      <c r="AD564">
        <v>7</v>
      </c>
      <c r="AE564">
        <v>50</v>
      </c>
      <c r="AF564">
        <v>13</v>
      </c>
      <c r="AG564">
        <v>5</v>
      </c>
      <c r="AH564">
        <v>3</v>
      </c>
      <c r="AI564">
        <v>6</v>
      </c>
    </row>
    <row r="565" spans="1:35" x14ac:dyDescent="0.2">
      <c r="A565" s="102">
        <v>357</v>
      </c>
      <c r="B565">
        <v>7701</v>
      </c>
      <c r="C565" t="s">
        <v>2205</v>
      </c>
      <c r="D565" t="s">
        <v>1688</v>
      </c>
      <c r="E565">
        <v>2995</v>
      </c>
      <c r="F565">
        <v>3045</v>
      </c>
      <c r="G565">
        <v>200</v>
      </c>
      <c r="H565" t="s">
        <v>1682</v>
      </c>
      <c r="I565">
        <v>7951</v>
      </c>
      <c r="J565" t="s">
        <v>2039</v>
      </c>
      <c r="K565" t="s">
        <v>1703</v>
      </c>
      <c r="L565">
        <v>5710</v>
      </c>
      <c r="M565">
        <v>5760</v>
      </c>
      <c r="N565">
        <v>100</v>
      </c>
      <c r="O565" t="s">
        <v>1679</v>
      </c>
      <c r="P565">
        <v>0.75599828280330394</v>
      </c>
      <c r="Q565">
        <v>0.90482955046577096</v>
      </c>
      <c r="R565">
        <v>0.27666880753851503</v>
      </c>
      <c r="S565">
        <v>5.9822047055303501E-2</v>
      </c>
      <c r="T565">
        <v>-1.1798437332668299</v>
      </c>
      <c r="U565">
        <v>1.1798437332668299</v>
      </c>
      <c r="V565">
        <v>1.6446168829804999</v>
      </c>
      <c r="W565">
        <v>-3.54</v>
      </c>
      <c r="X565">
        <v>5.73</v>
      </c>
      <c r="Y565">
        <v>103608</v>
      </c>
      <c r="Z565">
        <v>10361</v>
      </c>
      <c r="AA565">
        <v>0.6</v>
      </c>
      <c r="AB565">
        <v>10</v>
      </c>
      <c r="AC565">
        <v>7</v>
      </c>
      <c r="AD565">
        <v>3</v>
      </c>
      <c r="AE565">
        <v>70</v>
      </c>
      <c r="AF565">
        <v>12</v>
      </c>
      <c r="AG565">
        <v>5</v>
      </c>
      <c r="AH565">
        <v>3</v>
      </c>
      <c r="AI565">
        <v>2</v>
      </c>
    </row>
    <row r="566" spans="1:35" x14ac:dyDescent="0.2">
      <c r="A566" s="102">
        <v>292</v>
      </c>
      <c r="B566">
        <v>5401</v>
      </c>
      <c r="C566" t="s">
        <v>2052</v>
      </c>
      <c r="D566" t="s">
        <v>1735</v>
      </c>
      <c r="E566">
        <v>1500</v>
      </c>
      <c r="F566">
        <v>1488</v>
      </c>
      <c r="G566">
        <v>600</v>
      </c>
      <c r="H566" t="s">
        <v>1682</v>
      </c>
      <c r="I566">
        <v>7751</v>
      </c>
      <c r="J566" t="s">
        <v>2192</v>
      </c>
      <c r="K566" t="s">
        <v>1684</v>
      </c>
      <c r="L566">
        <v>2841</v>
      </c>
      <c r="M566">
        <v>2830</v>
      </c>
      <c r="N566">
        <v>300</v>
      </c>
      <c r="O566" t="s">
        <v>1679</v>
      </c>
      <c r="P566">
        <v>0.81709227187337596</v>
      </c>
      <c r="Q566">
        <v>0.91134496697710698</v>
      </c>
      <c r="R566">
        <v>0.123864560938243</v>
      </c>
      <c r="S566">
        <v>5.9619228431138503E-2</v>
      </c>
      <c r="T566">
        <v>-0.95478168659661999</v>
      </c>
      <c r="U566">
        <v>0.95478168659661999</v>
      </c>
      <c r="V566">
        <v>0.65920727282672997</v>
      </c>
      <c r="W566">
        <v>-2.61</v>
      </c>
      <c r="X566">
        <v>5.16</v>
      </c>
      <c r="Y566">
        <v>103232</v>
      </c>
      <c r="Z566">
        <v>8603</v>
      </c>
      <c r="AA566">
        <v>0.45</v>
      </c>
      <c r="AB566">
        <v>12</v>
      </c>
      <c r="AC566">
        <v>9</v>
      </c>
      <c r="AD566">
        <v>3</v>
      </c>
      <c r="AE566">
        <v>75</v>
      </c>
      <c r="AF566">
        <v>14</v>
      </c>
      <c r="AG566">
        <v>3</v>
      </c>
      <c r="AH566">
        <v>2</v>
      </c>
      <c r="AI566">
        <v>7</v>
      </c>
    </row>
    <row r="567" spans="1:35" x14ac:dyDescent="0.2">
      <c r="A567" s="102">
        <v>231</v>
      </c>
      <c r="B567">
        <v>4543</v>
      </c>
      <c r="C567" t="s">
        <v>719</v>
      </c>
      <c r="D567" t="s">
        <v>1688</v>
      </c>
      <c r="E567">
        <v>3883</v>
      </c>
      <c r="F567">
        <v>3896</v>
      </c>
      <c r="G567">
        <v>300</v>
      </c>
      <c r="H567" t="s">
        <v>1682</v>
      </c>
      <c r="I567">
        <v>4626</v>
      </c>
      <c r="J567" t="s">
        <v>1958</v>
      </c>
      <c r="K567" t="s">
        <v>1704</v>
      </c>
      <c r="L567">
        <v>4995</v>
      </c>
      <c r="M567">
        <v>5000</v>
      </c>
      <c r="N567">
        <v>200</v>
      </c>
      <c r="O567" t="s">
        <v>1679</v>
      </c>
      <c r="P567">
        <v>0.56618878423099706</v>
      </c>
      <c r="Q567">
        <v>0.91829578858536898</v>
      </c>
      <c r="R567">
        <v>3.9899809924584702E-2</v>
      </c>
      <c r="S567">
        <v>3.4430215035909E-3</v>
      </c>
      <c r="T567">
        <v>-2.3807653076997801</v>
      </c>
      <c r="U567">
        <v>2.3807653076997801</v>
      </c>
      <c r="V567">
        <v>2.5260999449741899</v>
      </c>
      <c r="W567">
        <v>-12.3</v>
      </c>
      <c r="X567">
        <v>16.88</v>
      </c>
      <c r="Y567">
        <v>103087</v>
      </c>
      <c r="Z567">
        <v>6443</v>
      </c>
      <c r="AA567">
        <v>0.39</v>
      </c>
      <c r="AB567">
        <v>16</v>
      </c>
      <c r="AC567">
        <v>9</v>
      </c>
      <c r="AD567">
        <v>7</v>
      </c>
      <c r="AE567">
        <v>56.25</v>
      </c>
      <c r="AF567">
        <v>13</v>
      </c>
      <c r="AG567">
        <v>5</v>
      </c>
      <c r="AH567">
        <v>4</v>
      </c>
      <c r="AI567">
        <v>7</v>
      </c>
    </row>
    <row r="568" spans="1:35" x14ac:dyDescent="0.2">
      <c r="A568" s="102">
        <v>325</v>
      </c>
      <c r="B568">
        <v>2730</v>
      </c>
      <c r="C568" t="s">
        <v>641</v>
      </c>
      <c r="D568" t="s">
        <v>1705</v>
      </c>
      <c r="E568">
        <v>1045</v>
      </c>
      <c r="F568">
        <v>1046</v>
      </c>
      <c r="G568">
        <v>900</v>
      </c>
      <c r="H568" t="s">
        <v>1682</v>
      </c>
      <c r="I568">
        <v>6457</v>
      </c>
      <c r="J568" t="s">
        <v>2035</v>
      </c>
      <c r="K568" t="s">
        <v>1692</v>
      </c>
      <c r="L568">
        <v>3190</v>
      </c>
      <c r="M568">
        <v>3160</v>
      </c>
      <c r="N568">
        <v>300</v>
      </c>
      <c r="O568" t="s">
        <v>1679</v>
      </c>
      <c r="P568">
        <v>0.67656521454449803</v>
      </c>
      <c r="Q568">
        <v>0.90813856151877004</v>
      </c>
      <c r="R568">
        <v>0.20392089870744701</v>
      </c>
      <c r="S568">
        <v>1.2333259718498499E-2</v>
      </c>
      <c r="T568">
        <v>-1.9111070060749</v>
      </c>
      <c r="U568">
        <v>1.9111070060749</v>
      </c>
      <c r="V568">
        <v>2.2542821880022599</v>
      </c>
      <c r="W568">
        <v>-7.44</v>
      </c>
      <c r="X568">
        <v>0.7</v>
      </c>
      <c r="Y568">
        <v>102388</v>
      </c>
      <c r="Z568">
        <v>6826</v>
      </c>
      <c r="AA568">
        <v>0.41</v>
      </c>
      <c r="AB568">
        <v>15</v>
      </c>
      <c r="AC568">
        <v>8</v>
      </c>
      <c r="AD568">
        <v>7</v>
      </c>
      <c r="AE568">
        <v>53.33</v>
      </c>
      <c r="AF568">
        <v>14</v>
      </c>
      <c r="AG568">
        <v>6</v>
      </c>
      <c r="AH568">
        <v>2</v>
      </c>
      <c r="AI568">
        <v>7</v>
      </c>
    </row>
    <row r="569" spans="1:35" x14ac:dyDescent="0.2">
      <c r="A569" s="102">
        <v>35</v>
      </c>
      <c r="B569">
        <v>6755</v>
      </c>
      <c r="C569" t="s">
        <v>564</v>
      </c>
      <c r="D569" t="s">
        <v>1684</v>
      </c>
      <c r="E569">
        <v>2499</v>
      </c>
      <c r="F569">
        <v>2493</v>
      </c>
      <c r="G569">
        <v>300</v>
      </c>
      <c r="H569" t="s">
        <v>1679</v>
      </c>
      <c r="I569">
        <v>6758</v>
      </c>
      <c r="J569" t="s">
        <v>1696</v>
      </c>
      <c r="K569" t="s">
        <v>1684</v>
      </c>
      <c r="L569">
        <v>7620</v>
      </c>
      <c r="M569">
        <v>7622</v>
      </c>
      <c r="N569">
        <v>100</v>
      </c>
      <c r="O569" t="s">
        <v>1682</v>
      </c>
      <c r="P569">
        <v>0.94401655055321299</v>
      </c>
      <c r="Q569">
        <v>0.95390190138202602</v>
      </c>
      <c r="R569">
        <v>9.3514433244259496E-2</v>
      </c>
      <c r="S569">
        <v>5.6478408862717003E-2</v>
      </c>
      <c r="T569">
        <v>0.927387637852498</v>
      </c>
      <c r="U569">
        <v>0.927387637852498</v>
      </c>
      <c r="V569">
        <v>0.87529352048328402</v>
      </c>
      <c r="W569">
        <v>3.87</v>
      </c>
      <c r="X569">
        <v>1.88</v>
      </c>
      <c r="Y569">
        <v>101802</v>
      </c>
      <c r="Z569">
        <v>5988</v>
      </c>
      <c r="AA569">
        <v>0.33</v>
      </c>
      <c r="AB569">
        <v>17</v>
      </c>
      <c r="AC569">
        <v>10</v>
      </c>
      <c r="AD569">
        <v>7</v>
      </c>
      <c r="AE569">
        <v>58.82</v>
      </c>
      <c r="AF569">
        <v>10</v>
      </c>
      <c r="AG569">
        <v>8</v>
      </c>
      <c r="AH569">
        <v>5</v>
      </c>
      <c r="AI569">
        <v>4</v>
      </c>
    </row>
    <row r="570" spans="1:35" x14ac:dyDescent="0.2">
      <c r="A570" s="102">
        <v>91</v>
      </c>
      <c r="B570">
        <v>2127</v>
      </c>
      <c r="C570" t="s">
        <v>1882</v>
      </c>
      <c r="D570" t="s">
        <v>1694</v>
      </c>
      <c r="E570">
        <v>3945</v>
      </c>
      <c r="F570">
        <v>3930</v>
      </c>
      <c r="G570">
        <v>300</v>
      </c>
      <c r="H570" t="s">
        <v>1679</v>
      </c>
      <c r="I570">
        <v>3938</v>
      </c>
      <c r="J570" t="s">
        <v>1970</v>
      </c>
      <c r="K570" t="s">
        <v>1681</v>
      </c>
      <c r="L570">
        <v>5370</v>
      </c>
      <c r="M570">
        <v>5370</v>
      </c>
      <c r="N570">
        <v>200</v>
      </c>
      <c r="O570" t="s">
        <v>1682</v>
      </c>
      <c r="P570">
        <v>0.557909779004085</v>
      </c>
      <c r="Q570">
        <v>0.93980420504287299</v>
      </c>
      <c r="R570">
        <v>0.15100347048364399</v>
      </c>
      <c r="S570" s="15">
        <v>1.6787081472756799E-4</v>
      </c>
      <c r="T570">
        <v>0.21745721330026299</v>
      </c>
      <c r="U570">
        <v>0.21745721330026299</v>
      </c>
      <c r="V570">
        <v>0.32864124830303798</v>
      </c>
      <c r="W570">
        <v>1.23</v>
      </c>
      <c r="X570">
        <v>9.7799999999999994</v>
      </c>
      <c r="Y570">
        <v>101732</v>
      </c>
      <c r="Z570">
        <v>6782</v>
      </c>
      <c r="AA570">
        <v>0.33</v>
      </c>
      <c r="AB570">
        <v>15</v>
      </c>
      <c r="AC570">
        <v>9</v>
      </c>
      <c r="AD570">
        <v>6</v>
      </c>
      <c r="AE570">
        <v>60</v>
      </c>
      <c r="AF570">
        <v>8</v>
      </c>
      <c r="AG570">
        <v>6</v>
      </c>
      <c r="AH570">
        <v>6</v>
      </c>
      <c r="AI570">
        <v>3</v>
      </c>
    </row>
    <row r="571" spans="1:35" x14ac:dyDescent="0.2">
      <c r="A571" s="102">
        <v>1143</v>
      </c>
      <c r="B571">
        <v>3880</v>
      </c>
      <c r="C571" t="s">
        <v>1609</v>
      </c>
      <c r="D571" t="s">
        <v>1916</v>
      </c>
      <c r="E571">
        <v>1450</v>
      </c>
      <c r="F571">
        <v>1447</v>
      </c>
      <c r="G571">
        <v>700</v>
      </c>
      <c r="H571" t="s">
        <v>1679</v>
      </c>
      <c r="I571">
        <v>4205</v>
      </c>
      <c r="J571" t="s">
        <v>1849</v>
      </c>
      <c r="K571" t="s">
        <v>1704</v>
      </c>
      <c r="L571">
        <v>1200</v>
      </c>
      <c r="M571">
        <v>1214</v>
      </c>
      <c r="N571">
        <v>800</v>
      </c>
      <c r="O571" t="s">
        <v>1682</v>
      </c>
      <c r="P571">
        <v>0.71910992374097804</v>
      </c>
      <c r="Q571">
        <v>0.80662790166856402</v>
      </c>
      <c r="R571">
        <v>4.0335412333440497E-3</v>
      </c>
      <c r="S571">
        <v>9.4121306842160399E-2</v>
      </c>
      <c r="T571">
        <v>1.6686171211673</v>
      </c>
      <c r="U571">
        <v>1.6686171211673</v>
      </c>
      <c r="V571">
        <v>2.0443846058076001</v>
      </c>
      <c r="W571">
        <v>7.1</v>
      </c>
      <c r="X571">
        <v>4.12</v>
      </c>
      <c r="Y571">
        <v>101622</v>
      </c>
      <c r="Z571">
        <v>5081</v>
      </c>
      <c r="AA571">
        <v>0.22</v>
      </c>
      <c r="AB571">
        <v>20</v>
      </c>
      <c r="AC571">
        <v>11</v>
      </c>
      <c r="AD571">
        <v>9</v>
      </c>
      <c r="AE571">
        <v>55</v>
      </c>
      <c r="AF571">
        <v>11</v>
      </c>
      <c r="AG571">
        <v>7</v>
      </c>
      <c r="AH571">
        <v>4</v>
      </c>
      <c r="AI571">
        <v>9</v>
      </c>
    </row>
    <row r="572" spans="1:35" x14ac:dyDescent="0.2">
      <c r="A572" s="102">
        <v>169</v>
      </c>
      <c r="B572">
        <v>2127</v>
      </c>
      <c r="C572" t="s">
        <v>1882</v>
      </c>
      <c r="D572" t="s">
        <v>1694</v>
      </c>
      <c r="E572">
        <v>3945</v>
      </c>
      <c r="F572">
        <v>3930</v>
      </c>
      <c r="G572">
        <v>200</v>
      </c>
      <c r="H572" t="s">
        <v>1679</v>
      </c>
      <c r="I572">
        <v>7729</v>
      </c>
      <c r="J572" t="s">
        <v>580</v>
      </c>
      <c r="K572" t="s">
        <v>1688</v>
      </c>
      <c r="L572">
        <v>4060</v>
      </c>
      <c r="M572">
        <v>4040</v>
      </c>
      <c r="N572">
        <v>200</v>
      </c>
      <c r="O572" t="s">
        <v>1682</v>
      </c>
      <c r="P572">
        <v>0.63421927691610003</v>
      </c>
      <c r="Q572">
        <v>0.92695779934540401</v>
      </c>
      <c r="R572">
        <v>6.2512190882436203E-2</v>
      </c>
      <c r="S572" s="15">
        <v>2.9409962282519499E-3</v>
      </c>
      <c r="T572">
        <v>1.45200043465266</v>
      </c>
      <c r="U572">
        <v>1.45200043465266</v>
      </c>
      <c r="V572">
        <v>1.41045557375443</v>
      </c>
      <c r="W572">
        <v>5.8</v>
      </c>
      <c r="X572">
        <v>2.72</v>
      </c>
      <c r="Y572">
        <v>101176</v>
      </c>
      <c r="Z572">
        <v>7227</v>
      </c>
      <c r="AA572">
        <v>0.31</v>
      </c>
      <c r="AB572">
        <v>14</v>
      </c>
      <c r="AC572">
        <v>7</v>
      </c>
      <c r="AD572">
        <v>7</v>
      </c>
      <c r="AE572">
        <v>50</v>
      </c>
      <c r="AF572">
        <v>9</v>
      </c>
      <c r="AG572">
        <v>7</v>
      </c>
      <c r="AH572">
        <v>7</v>
      </c>
      <c r="AI572">
        <v>0</v>
      </c>
    </row>
    <row r="573" spans="1:35" x14ac:dyDescent="0.2">
      <c r="A573" s="102">
        <v>52</v>
      </c>
      <c r="B573">
        <v>7729</v>
      </c>
      <c r="C573" t="s">
        <v>580</v>
      </c>
      <c r="D573" t="s">
        <v>1688</v>
      </c>
      <c r="E573">
        <v>4060</v>
      </c>
      <c r="F573">
        <v>4040</v>
      </c>
      <c r="G573">
        <v>200</v>
      </c>
      <c r="H573" t="s">
        <v>1682</v>
      </c>
      <c r="I573">
        <v>8425</v>
      </c>
      <c r="J573" t="s">
        <v>1879</v>
      </c>
      <c r="K573" t="s">
        <v>1685</v>
      </c>
      <c r="L573">
        <v>3350</v>
      </c>
      <c r="M573">
        <v>3360</v>
      </c>
      <c r="N573">
        <v>200</v>
      </c>
      <c r="O573" t="s">
        <v>1679</v>
      </c>
      <c r="P573">
        <v>0.79033273965504103</v>
      </c>
      <c r="Q573">
        <v>0.94940548868754804</v>
      </c>
      <c r="R573">
        <v>1.2042384775134E-3</v>
      </c>
      <c r="S573">
        <v>2.55275693802181E-2</v>
      </c>
      <c r="T573">
        <v>-0.17324996314824001</v>
      </c>
      <c r="U573">
        <v>0.17324996314824001</v>
      </c>
      <c r="V573">
        <v>6.9508574351432401E-2</v>
      </c>
      <c r="W573">
        <v>-0.64</v>
      </c>
      <c r="X573">
        <v>16.829999999999998</v>
      </c>
      <c r="Y573">
        <v>100667</v>
      </c>
      <c r="Z573">
        <v>10067</v>
      </c>
      <c r="AA573">
        <v>0.37</v>
      </c>
      <c r="AB573">
        <v>10</v>
      </c>
      <c r="AC573">
        <v>4</v>
      </c>
      <c r="AD573">
        <v>6</v>
      </c>
      <c r="AE573">
        <v>40</v>
      </c>
      <c r="AF573">
        <v>10</v>
      </c>
      <c r="AG573">
        <v>4</v>
      </c>
      <c r="AH573">
        <v>3</v>
      </c>
      <c r="AI573">
        <v>3</v>
      </c>
    </row>
    <row r="574" spans="1:35" x14ac:dyDescent="0.2">
      <c r="A574" s="102">
        <v>462</v>
      </c>
      <c r="B574">
        <v>4183</v>
      </c>
      <c r="C574" t="s">
        <v>1895</v>
      </c>
      <c r="D574" t="s">
        <v>1704</v>
      </c>
      <c r="E574">
        <v>2569</v>
      </c>
      <c r="F574">
        <v>2581</v>
      </c>
      <c r="G574">
        <v>300</v>
      </c>
      <c r="H574" t="s">
        <v>1679</v>
      </c>
      <c r="I574">
        <v>7259</v>
      </c>
      <c r="J574" t="s">
        <v>27</v>
      </c>
      <c r="K574" t="s">
        <v>1697</v>
      </c>
      <c r="L574">
        <v>3675</v>
      </c>
      <c r="M574">
        <v>3705</v>
      </c>
      <c r="N574">
        <v>200</v>
      </c>
      <c r="O574" t="s">
        <v>1682</v>
      </c>
      <c r="P574">
        <v>0.78100705279235905</v>
      </c>
      <c r="Q574">
        <v>0.89492804008678395</v>
      </c>
      <c r="R574">
        <v>4.6788079126208998E-2</v>
      </c>
      <c r="S574">
        <v>4.7804078031893999E-4</v>
      </c>
      <c r="T574">
        <v>1.7476767541642499</v>
      </c>
      <c r="U574">
        <v>1.7476767541642499</v>
      </c>
      <c r="V574">
        <v>1.92082736294789</v>
      </c>
      <c r="W574">
        <v>6.13</v>
      </c>
      <c r="X574">
        <v>4.49</v>
      </c>
      <c r="Y574">
        <v>100623</v>
      </c>
      <c r="Z574">
        <v>8385</v>
      </c>
      <c r="AA574">
        <v>0.59</v>
      </c>
      <c r="AB574">
        <v>12</v>
      </c>
      <c r="AC574">
        <v>6</v>
      </c>
      <c r="AD574">
        <v>6</v>
      </c>
      <c r="AE574">
        <v>50</v>
      </c>
      <c r="AF574">
        <v>13</v>
      </c>
      <c r="AG574">
        <v>6</v>
      </c>
      <c r="AH574">
        <v>2</v>
      </c>
      <c r="AI574">
        <v>4</v>
      </c>
    </row>
    <row r="575" spans="1:35" x14ac:dyDescent="0.2">
      <c r="A575" s="102">
        <v>1148</v>
      </c>
      <c r="B575">
        <v>8012</v>
      </c>
      <c r="C575" t="s">
        <v>1922</v>
      </c>
      <c r="D575" t="s">
        <v>1686</v>
      </c>
      <c r="E575">
        <v>1495</v>
      </c>
      <c r="F575">
        <v>1503</v>
      </c>
      <c r="G575">
        <v>500</v>
      </c>
      <c r="H575" t="s">
        <v>1682</v>
      </c>
      <c r="I575">
        <v>8316</v>
      </c>
      <c r="J575" t="s">
        <v>1918</v>
      </c>
      <c r="K575" t="s">
        <v>1737</v>
      </c>
      <c r="L575">
        <v>3859</v>
      </c>
      <c r="M575">
        <v>3867</v>
      </c>
      <c r="N575">
        <v>200</v>
      </c>
      <c r="O575" t="s">
        <v>1679</v>
      </c>
      <c r="P575">
        <v>0.82236253494671796</v>
      </c>
      <c r="Q575">
        <v>0.80580635583424798</v>
      </c>
      <c r="R575">
        <v>4.5982662415140999E-2</v>
      </c>
      <c r="S575">
        <v>3.1996866111922498E-2</v>
      </c>
      <c r="T575">
        <v>-1.6938099492585601</v>
      </c>
      <c r="U575">
        <v>1.6938099492585601</v>
      </c>
      <c r="V575">
        <v>1.8600888573752401</v>
      </c>
      <c r="W575">
        <v>-4.1500000000000004</v>
      </c>
      <c r="X575">
        <v>2.83</v>
      </c>
      <c r="Y575">
        <v>100481</v>
      </c>
      <c r="Z575">
        <v>5911</v>
      </c>
      <c r="AA575">
        <v>0.37</v>
      </c>
      <c r="AB575">
        <v>17</v>
      </c>
      <c r="AC575">
        <v>9</v>
      </c>
      <c r="AD575">
        <v>8</v>
      </c>
      <c r="AE575">
        <v>52.94</v>
      </c>
      <c r="AF575">
        <v>16</v>
      </c>
      <c r="AG575">
        <v>3</v>
      </c>
      <c r="AH575">
        <v>2</v>
      </c>
      <c r="AI575">
        <v>12</v>
      </c>
    </row>
    <row r="576" spans="1:35" x14ac:dyDescent="0.2">
      <c r="A576" s="102">
        <v>1029</v>
      </c>
      <c r="B576">
        <v>6361</v>
      </c>
      <c r="C576" t="s">
        <v>794</v>
      </c>
      <c r="D576" t="s">
        <v>1692</v>
      </c>
      <c r="E576">
        <v>3030</v>
      </c>
      <c r="F576">
        <v>2914</v>
      </c>
      <c r="G576">
        <v>300</v>
      </c>
      <c r="H576" t="s">
        <v>1682</v>
      </c>
      <c r="I576">
        <v>9072</v>
      </c>
      <c r="J576" t="s">
        <v>1814</v>
      </c>
      <c r="K576" t="s">
        <v>1815</v>
      </c>
      <c r="L576">
        <v>2480</v>
      </c>
      <c r="M576">
        <v>2485</v>
      </c>
      <c r="N576">
        <v>400</v>
      </c>
      <c r="O576" t="s">
        <v>1679</v>
      </c>
      <c r="P576">
        <v>0.60078667112267403</v>
      </c>
      <c r="Q576">
        <v>0.82633349950856705</v>
      </c>
      <c r="R576" s="15">
        <v>2.6639880534993301E-2</v>
      </c>
      <c r="S576">
        <v>7.9081373280110195E-2</v>
      </c>
      <c r="T576">
        <v>-1.73047220980667</v>
      </c>
      <c r="U576">
        <v>1.73047220980667</v>
      </c>
      <c r="V576">
        <v>0.27608437918241002</v>
      </c>
      <c r="W576">
        <v>-5.26</v>
      </c>
      <c r="X576">
        <v>13.7</v>
      </c>
      <c r="Y576">
        <v>99895</v>
      </c>
      <c r="Z576">
        <v>8325</v>
      </c>
      <c r="AA576">
        <v>0.41</v>
      </c>
      <c r="AB576">
        <v>12</v>
      </c>
      <c r="AC576">
        <v>7</v>
      </c>
      <c r="AD576">
        <v>5</v>
      </c>
      <c r="AE576">
        <v>58.33</v>
      </c>
      <c r="AF576">
        <v>9</v>
      </c>
      <c r="AG576">
        <v>6</v>
      </c>
      <c r="AH576">
        <v>3</v>
      </c>
      <c r="AI576">
        <v>3</v>
      </c>
    </row>
    <row r="577" spans="1:35" x14ac:dyDescent="0.2">
      <c r="A577" s="102">
        <v>85</v>
      </c>
      <c r="B577">
        <v>4927</v>
      </c>
      <c r="C577" t="s">
        <v>1983</v>
      </c>
      <c r="D577" t="s">
        <v>1704</v>
      </c>
      <c r="E577">
        <v>2394</v>
      </c>
      <c r="F577">
        <v>2369</v>
      </c>
      <c r="G577">
        <v>400</v>
      </c>
      <c r="H577" t="s">
        <v>1679</v>
      </c>
      <c r="I577">
        <v>5406</v>
      </c>
      <c r="J577" t="s">
        <v>2047</v>
      </c>
      <c r="K577" t="s">
        <v>1735</v>
      </c>
      <c r="L577">
        <v>489</v>
      </c>
      <c r="M577">
        <v>481</v>
      </c>
      <c r="N577">
        <v>2000</v>
      </c>
      <c r="O577" t="s">
        <v>1682</v>
      </c>
      <c r="P577">
        <v>0.82813505808462995</v>
      </c>
      <c r="Q577">
        <v>0.94057668269088901</v>
      </c>
      <c r="R577" s="15">
        <v>0.237761686786021</v>
      </c>
      <c r="S577">
        <v>1.39304691796965E-2</v>
      </c>
      <c r="T577">
        <v>1.80585316569209</v>
      </c>
      <c r="U577">
        <v>1.80585316569209</v>
      </c>
      <c r="V577">
        <v>1.71587355564168</v>
      </c>
      <c r="W577">
        <v>7.68</v>
      </c>
      <c r="X577">
        <v>1.52</v>
      </c>
      <c r="Y577">
        <v>99733</v>
      </c>
      <c r="Z577">
        <v>5249</v>
      </c>
      <c r="AA577">
        <v>0.36</v>
      </c>
      <c r="AB577">
        <v>19</v>
      </c>
      <c r="AC577">
        <v>12</v>
      </c>
      <c r="AD577">
        <v>7</v>
      </c>
      <c r="AE577">
        <v>63.16</v>
      </c>
      <c r="AF577">
        <v>11</v>
      </c>
      <c r="AG577">
        <v>9</v>
      </c>
      <c r="AH577">
        <v>4</v>
      </c>
      <c r="AI577">
        <v>6</v>
      </c>
    </row>
    <row r="578" spans="1:35" x14ac:dyDescent="0.2">
      <c r="A578" s="102">
        <v>470</v>
      </c>
      <c r="B578">
        <v>1332</v>
      </c>
      <c r="C578" t="s">
        <v>2172</v>
      </c>
      <c r="D578" t="s">
        <v>1813</v>
      </c>
      <c r="E578">
        <v>622</v>
      </c>
      <c r="F578">
        <v>616</v>
      </c>
      <c r="G578">
        <v>1600</v>
      </c>
      <c r="H578" t="s">
        <v>1679</v>
      </c>
      <c r="I578">
        <v>3765</v>
      </c>
      <c r="J578" t="s">
        <v>1989</v>
      </c>
      <c r="K578" t="s">
        <v>1681</v>
      </c>
      <c r="L578">
        <v>1992</v>
      </c>
      <c r="M578">
        <v>1966</v>
      </c>
      <c r="N578">
        <v>500</v>
      </c>
      <c r="O578" t="s">
        <v>1682</v>
      </c>
      <c r="P578">
        <v>0.74806234318202403</v>
      </c>
      <c r="Q578">
        <v>0.893139061310396</v>
      </c>
      <c r="R578" s="15">
        <v>4.1128855746585202E-2</v>
      </c>
      <c r="S578">
        <v>4.2304392228463598E-2</v>
      </c>
      <c r="T578">
        <v>2.8533188589276599</v>
      </c>
      <c r="U578">
        <v>2.8533188589276599</v>
      </c>
      <c r="V578">
        <v>3.2693919437117498</v>
      </c>
      <c r="W578">
        <v>11.95</v>
      </c>
      <c r="X578">
        <v>0.26</v>
      </c>
      <c r="Y578">
        <v>99453</v>
      </c>
      <c r="Z578">
        <v>4973</v>
      </c>
      <c r="AA578">
        <v>0.31</v>
      </c>
      <c r="AB578">
        <v>20</v>
      </c>
      <c r="AC578">
        <v>12</v>
      </c>
      <c r="AD578">
        <v>8</v>
      </c>
      <c r="AE578">
        <v>60</v>
      </c>
      <c r="AF578">
        <v>10</v>
      </c>
      <c r="AG578">
        <v>9</v>
      </c>
      <c r="AH578">
        <v>8</v>
      </c>
      <c r="AI578">
        <v>3</v>
      </c>
    </row>
    <row r="579" spans="1:35" x14ac:dyDescent="0.2">
      <c r="A579" s="102">
        <v>410</v>
      </c>
      <c r="B579">
        <v>3865</v>
      </c>
      <c r="C579" t="s">
        <v>1626</v>
      </c>
      <c r="D579" t="s">
        <v>1916</v>
      </c>
      <c r="E579">
        <v>513</v>
      </c>
      <c r="F579">
        <v>504</v>
      </c>
      <c r="G579">
        <v>2100</v>
      </c>
      <c r="H579" t="s">
        <v>1679</v>
      </c>
      <c r="I579">
        <v>7189</v>
      </c>
      <c r="J579" t="s">
        <v>44</v>
      </c>
      <c r="K579" t="s">
        <v>1737</v>
      </c>
      <c r="L579">
        <v>691</v>
      </c>
      <c r="M579">
        <v>698</v>
      </c>
      <c r="N579">
        <v>1500</v>
      </c>
      <c r="O579" t="s">
        <v>1682</v>
      </c>
      <c r="P579">
        <v>0.93898595265805695</v>
      </c>
      <c r="Q579">
        <v>0.89952466433588996</v>
      </c>
      <c r="R579">
        <v>5.0590509264013497E-2</v>
      </c>
      <c r="S579" s="15">
        <v>4.0488583316165101E-3</v>
      </c>
      <c r="T579">
        <v>1.79405655304323</v>
      </c>
      <c r="U579">
        <v>1.79405655304323</v>
      </c>
      <c r="V579">
        <v>2.47770011085206</v>
      </c>
      <c r="W579">
        <v>6</v>
      </c>
      <c r="X579">
        <v>1.0900000000000001</v>
      </c>
      <c r="Y579">
        <v>99125</v>
      </c>
      <c r="Z579">
        <v>4130</v>
      </c>
      <c r="AA579">
        <v>0.17</v>
      </c>
      <c r="AB579">
        <v>24</v>
      </c>
      <c r="AC579">
        <v>13</v>
      </c>
      <c r="AD579">
        <v>11</v>
      </c>
      <c r="AE579">
        <v>54.17</v>
      </c>
      <c r="AF579">
        <v>10</v>
      </c>
      <c r="AG579">
        <v>11</v>
      </c>
      <c r="AH579">
        <v>8</v>
      </c>
      <c r="AI579">
        <v>5</v>
      </c>
    </row>
    <row r="580" spans="1:35" x14ac:dyDescent="0.2">
      <c r="A580" s="102">
        <v>588</v>
      </c>
      <c r="B580">
        <v>1803</v>
      </c>
      <c r="C580" t="s">
        <v>1690</v>
      </c>
      <c r="D580" t="s">
        <v>1689</v>
      </c>
      <c r="E580">
        <v>1104</v>
      </c>
      <c r="F580">
        <v>1113</v>
      </c>
      <c r="G580">
        <v>1000</v>
      </c>
      <c r="H580" t="s">
        <v>1679</v>
      </c>
      <c r="I580">
        <v>6479</v>
      </c>
      <c r="J580" t="s">
        <v>584</v>
      </c>
      <c r="K580" t="s">
        <v>1684</v>
      </c>
      <c r="L580">
        <v>2200</v>
      </c>
      <c r="M580">
        <v>2200</v>
      </c>
      <c r="N580">
        <v>500</v>
      </c>
      <c r="O580" t="s">
        <v>1682</v>
      </c>
      <c r="P580">
        <v>0.73772775016917902</v>
      </c>
      <c r="Q580">
        <v>0.881326158293677</v>
      </c>
      <c r="R580" s="15">
        <v>0.38250395051767</v>
      </c>
      <c r="S580" s="15">
        <v>3.3099929923964003E-2</v>
      </c>
      <c r="T580">
        <v>0.754317296465984</v>
      </c>
      <c r="U580">
        <v>0.754317296465984</v>
      </c>
      <c r="V580">
        <v>0.19817254116136901</v>
      </c>
      <c r="W580">
        <v>2.1</v>
      </c>
      <c r="X580">
        <v>1.18</v>
      </c>
      <c r="Y580">
        <v>98389</v>
      </c>
      <c r="Z580">
        <v>6149</v>
      </c>
      <c r="AA580">
        <v>0.26</v>
      </c>
      <c r="AB580">
        <v>16</v>
      </c>
      <c r="AC580">
        <v>9</v>
      </c>
      <c r="AD580">
        <v>7</v>
      </c>
      <c r="AE580">
        <v>56.25</v>
      </c>
      <c r="AF580">
        <v>12</v>
      </c>
      <c r="AG580">
        <v>6</v>
      </c>
      <c r="AH580">
        <v>3</v>
      </c>
      <c r="AI580">
        <v>7</v>
      </c>
    </row>
    <row r="581" spans="1:35" x14ac:dyDescent="0.2">
      <c r="A581" s="102">
        <v>355</v>
      </c>
      <c r="B581">
        <v>7282</v>
      </c>
      <c r="C581" t="s">
        <v>1951</v>
      </c>
      <c r="D581" t="s">
        <v>1697</v>
      </c>
      <c r="E581">
        <v>2473</v>
      </c>
      <c r="F581">
        <v>2488</v>
      </c>
      <c r="G581">
        <v>400</v>
      </c>
      <c r="H581" t="s">
        <v>1679</v>
      </c>
      <c r="I581">
        <v>8410</v>
      </c>
      <c r="J581" t="s">
        <v>1914</v>
      </c>
      <c r="K581" t="s">
        <v>1737</v>
      </c>
      <c r="L581">
        <v>317</v>
      </c>
      <c r="M581">
        <v>321</v>
      </c>
      <c r="N581">
        <v>3100</v>
      </c>
      <c r="O581" t="s">
        <v>1682</v>
      </c>
      <c r="P581">
        <v>0.76937965762926996</v>
      </c>
      <c r="Q581">
        <v>0.90487273804035195</v>
      </c>
      <c r="R581" s="15">
        <v>0.29367481849251698</v>
      </c>
      <c r="S581">
        <v>2.2809660485786799E-2</v>
      </c>
      <c r="T581">
        <v>9.3372410748166101E-2</v>
      </c>
      <c r="U581">
        <v>9.3372410748166101E-2</v>
      </c>
      <c r="V581">
        <v>0.31139007742931302</v>
      </c>
      <c r="W581">
        <v>0.3</v>
      </c>
      <c r="X581">
        <v>0.01</v>
      </c>
      <c r="Y581">
        <v>98195</v>
      </c>
      <c r="Z581">
        <v>6137</v>
      </c>
      <c r="AA581">
        <v>0.25</v>
      </c>
      <c r="AB581">
        <v>16</v>
      </c>
      <c r="AC581">
        <v>10</v>
      </c>
      <c r="AD581">
        <v>6</v>
      </c>
      <c r="AE581">
        <v>62.5</v>
      </c>
      <c r="AF581">
        <v>12</v>
      </c>
      <c r="AG581">
        <v>7</v>
      </c>
      <c r="AH581">
        <v>6</v>
      </c>
      <c r="AI581">
        <v>3</v>
      </c>
    </row>
    <row r="582" spans="1:35" x14ac:dyDescent="0.2">
      <c r="A582" s="102">
        <v>1000</v>
      </c>
      <c r="B582">
        <v>3865</v>
      </c>
      <c r="C582" t="s">
        <v>1626</v>
      </c>
      <c r="D582" t="s">
        <v>1916</v>
      </c>
      <c r="E582">
        <v>513</v>
      </c>
      <c r="F582">
        <v>504</v>
      </c>
      <c r="G582">
        <v>2000</v>
      </c>
      <c r="H582" t="s">
        <v>1682</v>
      </c>
      <c r="I582">
        <v>9716</v>
      </c>
      <c r="J582" t="s">
        <v>1901</v>
      </c>
      <c r="K582" t="s">
        <v>1694</v>
      </c>
      <c r="L582">
        <v>1284</v>
      </c>
      <c r="M582">
        <v>1276</v>
      </c>
      <c r="N582">
        <v>800</v>
      </c>
      <c r="O582" t="s">
        <v>1679</v>
      </c>
      <c r="P582">
        <v>0.88769725137380795</v>
      </c>
      <c r="Q582">
        <v>0.83091667250189405</v>
      </c>
      <c r="R582">
        <v>6.8985932833009996E-3</v>
      </c>
      <c r="S582">
        <v>2.3290861177572299E-3</v>
      </c>
      <c r="T582">
        <v>-0.630246983423982</v>
      </c>
      <c r="U582">
        <v>0.630246983423982</v>
      </c>
      <c r="V582">
        <v>0.37946114757925697</v>
      </c>
      <c r="W582">
        <v>-1.86</v>
      </c>
      <c r="X582">
        <v>1.25</v>
      </c>
      <c r="Y582">
        <v>97690</v>
      </c>
      <c r="Z582">
        <v>5142</v>
      </c>
      <c r="AA582">
        <v>0.24</v>
      </c>
      <c r="AB582">
        <v>19</v>
      </c>
      <c r="AC582">
        <v>9</v>
      </c>
      <c r="AD582">
        <v>10</v>
      </c>
      <c r="AE582">
        <v>47.37</v>
      </c>
      <c r="AF582">
        <v>9</v>
      </c>
      <c r="AG582">
        <v>9</v>
      </c>
      <c r="AH582">
        <v>7</v>
      </c>
      <c r="AI582">
        <v>3</v>
      </c>
    </row>
    <row r="583" spans="1:35" x14ac:dyDescent="0.2">
      <c r="A583" s="102">
        <v>361</v>
      </c>
      <c r="B583">
        <v>4208</v>
      </c>
      <c r="C583" t="s">
        <v>1893</v>
      </c>
      <c r="D583" t="s">
        <v>1704</v>
      </c>
      <c r="E583">
        <v>2206</v>
      </c>
      <c r="F583">
        <v>2218</v>
      </c>
      <c r="G583">
        <v>300</v>
      </c>
      <c r="H583" t="s">
        <v>1679</v>
      </c>
      <c r="I583">
        <v>7259</v>
      </c>
      <c r="J583" t="s">
        <v>27</v>
      </c>
      <c r="K583" t="s">
        <v>1697</v>
      </c>
      <c r="L583">
        <v>3675</v>
      </c>
      <c r="M583">
        <v>3705</v>
      </c>
      <c r="N583">
        <v>200</v>
      </c>
      <c r="O583" t="s">
        <v>1682</v>
      </c>
      <c r="P583">
        <v>0.85595894052249799</v>
      </c>
      <c r="Q583">
        <v>0.904563127144422</v>
      </c>
      <c r="R583" s="106">
        <v>0.356757689965223</v>
      </c>
      <c r="S583">
        <v>1.6118858991906401E-2</v>
      </c>
      <c r="T583">
        <v>0.86441427102772905</v>
      </c>
      <c r="U583">
        <v>0.86441427102772905</v>
      </c>
      <c r="V583">
        <v>0.80189749452012205</v>
      </c>
      <c r="W583">
        <v>3.06</v>
      </c>
      <c r="X583">
        <v>10.199999999999999</v>
      </c>
      <c r="Y583">
        <v>96669</v>
      </c>
      <c r="Z583">
        <v>8056</v>
      </c>
      <c r="AA583">
        <v>0.51</v>
      </c>
      <c r="AB583">
        <v>12</v>
      </c>
      <c r="AC583">
        <v>7</v>
      </c>
      <c r="AD583">
        <v>5</v>
      </c>
      <c r="AE583">
        <v>58.33</v>
      </c>
      <c r="AF583">
        <v>14</v>
      </c>
      <c r="AG583">
        <v>5</v>
      </c>
      <c r="AH583">
        <v>2</v>
      </c>
      <c r="AI583">
        <v>5</v>
      </c>
    </row>
    <row r="584" spans="1:35" x14ac:dyDescent="0.2">
      <c r="A584" s="102">
        <v>1024</v>
      </c>
      <c r="B584">
        <v>8078</v>
      </c>
      <c r="C584" t="s">
        <v>2194</v>
      </c>
      <c r="D584" t="s">
        <v>1686</v>
      </c>
      <c r="E584">
        <v>2519</v>
      </c>
      <c r="F584">
        <v>2566</v>
      </c>
      <c r="G584">
        <v>400</v>
      </c>
      <c r="H584" t="s">
        <v>1682</v>
      </c>
      <c r="I584">
        <v>9506</v>
      </c>
      <c r="J584" t="s">
        <v>1738</v>
      </c>
      <c r="K584" t="s">
        <v>1739</v>
      </c>
      <c r="L584">
        <v>1032</v>
      </c>
      <c r="M584">
        <v>1042</v>
      </c>
      <c r="N584">
        <v>1000</v>
      </c>
      <c r="O584" t="s">
        <v>1679</v>
      </c>
      <c r="P584">
        <v>0.63395116811411401</v>
      </c>
      <c r="Q584">
        <v>0.82687336653647503</v>
      </c>
      <c r="R584">
        <v>0.18329814507256201</v>
      </c>
      <c r="S584">
        <v>3.9754640848315998E-3</v>
      </c>
      <c r="T584">
        <v>-1.8368070853687</v>
      </c>
      <c r="U584">
        <v>1.8368070853687</v>
      </c>
      <c r="V584">
        <v>1.8722130529929799</v>
      </c>
      <c r="W584">
        <v>-7.59</v>
      </c>
      <c r="X584">
        <v>1.52</v>
      </c>
      <c r="Y584">
        <v>96526</v>
      </c>
      <c r="Z584">
        <v>4596</v>
      </c>
      <c r="AA584">
        <v>0.28000000000000003</v>
      </c>
      <c r="AB584">
        <v>21</v>
      </c>
      <c r="AC584">
        <v>12</v>
      </c>
      <c r="AD584">
        <v>9</v>
      </c>
      <c r="AE584">
        <v>57.14</v>
      </c>
      <c r="AF584">
        <v>10</v>
      </c>
      <c r="AG584">
        <v>9</v>
      </c>
      <c r="AH584">
        <v>6</v>
      </c>
      <c r="AI584">
        <v>6</v>
      </c>
    </row>
    <row r="585" spans="1:35" x14ac:dyDescent="0.2">
      <c r="A585" s="102">
        <v>679</v>
      </c>
      <c r="B585">
        <v>4917</v>
      </c>
      <c r="C585" t="s">
        <v>2050</v>
      </c>
      <c r="D585" t="s">
        <v>1704</v>
      </c>
      <c r="E585">
        <v>2628</v>
      </c>
      <c r="F585">
        <v>2633</v>
      </c>
      <c r="G585">
        <v>400</v>
      </c>
      <c r="H585" t="s">
        <v>1679</v>
      </c>
      <c r="I585">
        <v>6995</v>
      </c>
      <c r="J585" t="s">
        <v>50</v>
      </c>
      <c r="K585" t="s">
        <v>1697</v>
      </c>
      <c r="L585">
        <v>1855</v>
      </c>
      <c r="M585">
        <v>1855</v>
      </c>
      <c r="N585">
        <v>600</v>
      </c>
      <c r="O585" t="s">
        <v>1682</v>
      </c>
      <c r="P585">
        <v>0.84585287691168498</v>
      </c>
      <c r="Q585">
        <v>0.87156534322609203</v>
      </c>
      <c r="R585" s="15">
        <v>0.20141208586206499</v>
      </c>
      <c r="S585">
        <v>1.1687030689383E-2</v>
      </c>
      <c r="T585">
        <v>0.43589373900830097</v>
      </c>
      <c r="U585">
        <v>0.43589373900830097</v>
      </c>
      <c r="V585">
        <v>0.353667071958021</v>
      </c>
      <c r="W585">
        <v>1.23</v>
      </c>
      <c r="X585">
        <v>5.68</v>
      </c>
      <c r="Y585">
        <v>95369</v>
      </c>
      <c r="Z585">
        <v>7336</v>
      </c>
      <c r="AA585">
        <v>0.39</v>
      </c>
      <c r="AB585">
        <v>13</v>
      </c>
      <c r="AC585">
        <v>8</v>
      </c>
      <c r="AD585">
        <v>5</v>
      </c>
      <c r="AE585">
        <v>61.54</v>
      </c>
      <c r="AF585">
        <v>13</v>
      </c>
      <c r="AG585">
        <v>5</v>
      </c>
      <c r="AH585">
        <v>2</v>
      </c>
      <c r="AI585">
        <v>6</v>
      </c>
    </row>
    <row r="586" spans="1:35" x14ac:dyDescent="0.2">
      <c r="A586" s="102">
        <v>756</v>
      </c>
      <c r="B586">
        <v>7202</v>
      </c>
      <c r="C586" t="s">
        <v>837</v>
      </c>
      <c r="D586" t="s">
        <v>1697</v>
      </c>
      <c r="E586">
        <v>1131</v>
      </c>
      <c r="F586">
        <v>1138</v>
      </c>
      <c r="G586">
        <v>900</v>
      </c>
      <c r="H586" t="s">
        <v>1682</v>
      </c>
      <c r="I586">
        <v>9716</v>
      </c>
      <c r="J586" t="s">
        <v>1901</v>
      </c>
      <c r="K586" t="s">
        <v>1694</v>
      </c>
      <c r="L586">
        <v>1284</v>
      </c>
      <c r="M586">
        <v>1276</v>
      </c>
      <c r="N586">
        <v>800</v>
      </c>
      <c r="O586" t="s">
        <v>1679</v>
      </c>
      <c r="P586">
        <v>0.90281089476756804</v>
      </c>
      <c r="Q586">
        <v>0.86218521085771704</v>
      </c>
      <c r="R586">
        <v>7.11463416019344E-3</v>
      </c>
      <c r="S586" s="106">
        <v>4.7136198414512798E-3</v>
      </c>
      <c r="T586">
        <v>-0.53439050061373405</v>
      </c>
      <c r="U586">
        <v>0.53439050061373405</v>
      </c>
      <c r="V586">
        <v>0.92394017579167498</v>
      </c>
      <c r="W586">
        <v>-1.79</v>
      </c>
      <c r="X586">
        <v>0.33</v>
      </c>
      <c r="Y586">
        <v>95328</v>
      </c>
      <c r="Z586">
        <v>6809</v>
      </c>
      <c r="AA586">
        <v>0.35</v>
      </c>
      <c r="AB586">
        <v>14</v>
      </c>
      <c r="AC586">
        <v>8</v>
      </c>
      <c r="AD586">
        <v>6</v>
      </c>
      <c r="AE586">
        <v>57.14</v>
      </c>
      <c r="AF586">
        <v>11</v>
      </c>
      <c r="AG586">
        <v>7</v>
      </c>
      <c r="AH586">
        <v>4</v>
      </c>
      <c r="AI586">
        <v>3</v>
      </c>
    </row>
    <row r="587" spans="1:35" x14ac:dyDescent="0.2">
      <c r="A587" s="102">
        <v>442</v>
      </c>
      <c r="B587">
        <v>4114</v>
      </c>
      <c r="C587" t="s">
        <v>1848</v>
      </c>
      <c r="D587" t="s">
        <v>1704</v>
      </c>
      <c r="E587">
        <v>6130</v>
      </c>
      <c r="F587">
        <v>6200</v>
      </c>
      <c r="G587">
        <v>100</v>
      </c>
      <c r="H587" t="s">
        <v>1679</v>
      </c>
      <c r="I587">
        <v>7276</v>
      </c>
      <c r="J587" t="s">
        <v>1733</v>
      </c>
      <c r="K587" t="s">
        <v>1684</v>
      </c>
      <c r="L587">
        <v>4690</v>
      </c>
      <c r="M587">
        <v>4770</v>
      </c>
      <c r="N587">
        <v>100</v>
      </c>
      <c r="O587" t="s">
        <v>1682</v>
      </c>
      <c r="P587">
        <v>0.78286645981759195</v>
      </c>
      <c r="Q587">
        <v>0.89664110794151997</v>
      </c>
      <c r="R587">
        <v>0.100333598087698</v>
      </c>
      <c r="S587">
        <v>5.0108331372771802E-3</v>
      </c>
      <c r="T587">
        <v>0.84334801581182195</v>
      </c>
      <c r="U587">
        <v>0.84334801581182195</v>
      </c>
      <c r="V587">
        <v>1.1287288220974001</v>
      </c>
      <c r="W587">
        <v>3.92</v>
      </c>
      <c r="X587">
        <v>23.06</v>
      </c>
      <c r="Y587">
        <v>94329</v>
      </c>
      <c r="Z587">
        <v>10481</v>
      </c>
      <c r="AA587">
        <v>0.73</v>
      </c>
      <c r="AB587">
        <v>9</v>
      </c>
      <c r="AC587">
        <v>5</v>
      </c>
      <c r="AD587">
        <v>4</v>
      </c>
      <c r="AE587">
        <v>55.56</v>
      </c>
      <c r="AF587">
        <v>9</v>
      </c>
      <c r="AG587">
        <v>5</v>
      </c>
      <c r="AH587">
        <v>2</v>
      </c>
      <c r="AI587">
        <v>2</v>
      </c>
    </row>
    <row r="588" spans="1:35" x14ac:dyDescent="0.2">
      <c r="A588" s="102">
        <v>702</v>
      </c>
      <c r="B588">
        <v>1332</v>
      </c>
      <c r="C588" t="s">
        <v>2172</v>
      </c>
      <c r="D588" t="s">
        <v>1813</v>
      </c>
      <c r="E588">
        <v>622</v>
      </c>
      <c r="F588">
        <v>616</v>
      </c>
      <c r="G588">
        <v>1800</v>
      </c>
      <c r="H588" t="s">
        <v>1679</v>
      </c>
      <c r="I588">
        <v>8242</v>
      </c>
      <c r="J588" t="s">
        <v>919</v>
      </c>
      <c r="K588" t="s">
        <v>1705</v>
      </c>
      <c r="L588">
        <v>1010</v>
      </c>
      <c r="M588">
        <v>987</v>
      </c>
      <c r="N588">
        <v>1100</v>
      </c>
      <c r="O588" t="s">
        <v>1682</v>
      </c>
      <c r="P588">
        <v>0.69633398520125001</v>
      </c>
      <c r="Q588">
        <v>0.86858384141292</v>
      </c>
      <c r="R588">
        <v>9.0596456406446202E-2</v>
      </c>
      <c r="S588" s="106">
        <v>6.9810462669358295E-2</v>
      </c>
      <c r="T588">
        <v>2.6640777825748598</v>
      </c>
      <c r="U588">
        <v>2.6640777825748598</v>
      </c>
      <c r="V588">
        <v>2.5845971409027002</v>
      </c>
      <c r="W588">
        <v>15.06</v>
      </c>
      <c r="X588">
        <v>2.13</v>
      </c>
      <c r="Y588">
        <v>93937</v>
      </c>
      <c r="Z588">
        <v>3757</v>
      </c>
      <c r="AA588">
        <v>0.2</v>
      </c>
      <c r="AB588">
        <v>25</v>
      </c>
      <c r="AC588">
        <v>13</v>
      </c>
      <c r="AD588">
        <v>12</v>
      </c>
      <c r="AE588">
        <v>52</v>
      </c>
      <c r="AF588">
        <v>11</v>
      </c>
      <c r="AG588">
        <v>10</v>
      </c>
      <c r="AH588">
        <v>6</v>
      </c>
      <c r="AI588">
        <v>9</v>
      </c>
    </row>
    <row r="589" spans="1:35" x14ac:dyDescent="0.2">
      <c r="A589" s="102">
        <v>1096</v>
      </c>
      <c r="B589">
        <v>7272</v>
      </c>
      <c r="C589" t="s">
        <v>1906</v>
      </c>
      <c r="D589" t="s">
        <v>1697</v>
      </c>
      <c r="E589">
        <v>1927</v>
      </c>
      <c r="F589">
        <v>1953</v>
      </c>
      <c r="G589">
        <v>500</v>
      </c>
      <c r="H589" t="s">
        <v>1682</v>
      </c>
      <c r="I589">
        <v>9069</v>
      </c>
      <c r="J589" t="s">
        <v>1805</v>
      </c>
      <c r="K589" t="s">
        <v>1815</v>
      </c>
      <c r="L589">
        <v>886</v>
      </c>
      <c r="M589">
        <v>887</v>
      </c>
      <c r="N589">
        <v>1100</v>
      </c>
      <c r="O589" t="s">
        <v>1679</v>
      </c>
      <c r="P589">
        <v>0.74687169843652201</v>
      </c>
      <c r="Q589">
        <v>0.81499134735499301</v>
      </c>
      <c r="R589">
        <v>0.257223669354884</v>
      </c>
      <c r="S589">
        <v>2.7310075257198099E-2</v>
      </c>
      <c r="T589">
        <v>-2.6921119742108099</v>
      </c>
      <c r="U589">
        <v>2.6921119742108099</v>
      </c>
      <c r="V589">
        <v>2.9864224264762398</v>
      </c>
      <c r="W589">
        <v>-9.8699999999999992</v>
      </c>
      <c r="X589">
        <v>0.08</v>
      </c>
      <c r="Y589">
        <v>93623</v>
      </c>
      <c r="Z589">
        <v>4458</v>
      </c>
      <c r="AA589">
        <v>0.2</v>
      </c>
      <c r="AB589">
        <v>21</v>
      </c>
      <c r="AC589">
        <v>12</v>
      </c>
      <c r="AD589">
        <v>9</v>
      </c>
      <c r="AE589">
        <v>57.14</v>
      </c>
      <c r="AF589">
        <v>9</v>
      </c>
      <c r="AG589">
        <v>11</v>
      </c>
      <c r="AH589">
        <v>8</v>
      </c>
      <c r="AI589">
        <v>2</v>
      </c>
    </row>
    <row r="590" spans="1:35" x14ac:dyDescent="0.2">
      <c r="A590" s="102">
        <v>69</v>
      </c>
      <c r="B590">
        <v>4208</v>
      </c>
      <c r="C590" t="s">
        <v>1893</v>
      </c>
      <c r="D590" t="s">
        <v>1704</v>
      </c>
      <c r="E590">
        <v>2206</v>
      </c>
      <c r="F590">
        <v>2218</v>
      </c>
      <c r="G590">
        <v>500</v>
      </c>
      <c r="H590" t="s">
        <v>1679</v>
      </c>
      <c r="I590">
        <v>6371</v>
      </c>
      <c r="J590" t="s">
        <v>1857</v>
      </c>
      <c r="K590" t="s">
        <v>1692</v>
      </c>
      <c r="L590">
        <v>3335</v>
      </c>
      <c r="M590">
        <v>3370</v>
      </c>
      <c r="N590">
        <v>300</v>
      </c>
      <c r="O590" t="s">
        <v>1682</v>
      </c>
      <c r="P590">
        <v>0.92379601905750597</v>
      </c>
      <c r="Q590">
        <v>0.94389044253527299</v>
      </c>
      <c r="R590">
        <v>0.15716920656677799</v>
      </c>
      <c r="S590" s="15">
        <v>9.5583660423425294E-5</v>
      </c>
      <c r="T590">
        <v>2.23880918254646</v>
      </c>
      <c r="U590">
        <v>2.23880918254646</v>
      </c>
      <c r="V590">
        <v>2.4151028367946399</v>
      </c>
      <c r="W590">
        <v>5.48</v>
      </c>
      <c r="X590">
        <v>9.69</v>
      </c>
      <c r="Y590">
        <v>93305</v>
      </c>
      <c r="Z590">
        <v>6220</v>
      </c>
      <c r="AA590">
        <v>0.28999999999999998</v>
      </c>
      <c r="AB590">
        <v>15</v>
      </c>
      <c r="AC590">
        <v>9</v>
      </c>
      <c r="AD590">
        <v>6</v>
      </c>
      <c r="AE590">
        <v>60</v>
      </c>
      <c r="AF590">
        <v>13</v>
      </c>
      <c r="AG590">
        <v>4</v>
      </c>
      <c r="AH590">
        <v>4</v>
      </c>
      <c r="AI590">
        <v>7</v>
      </c>
    </row>
    <row r="591" spans="1:35" x14ac:dyDescent="0.2">
      <c r="A591" s="102">
        <v>1037</v>
      </c>
      <c r="B591">
        <v>5929</v>
      </c>
      <c r="C591" t="s">
        <v>2215</v>
      </c>
      <c r="D591" t="s">
        <v>1899</v>
      </c>
      <c r="E591">
        <v>1142</v>
      </c>
      <c r="F591">
        <v>1135</v>
      </c>
      <c r="G591">
        <v>800</v>
      </c>
      <c r="H591" t="s">
        <v>1682</v>
      </c>
      <c r="I591">
        <v>6923</v>
      </c>
      <c r="J591" t="s">
        <v>57</v>
      </c>
      <c r="K591" t="s">
        <v>1684</v>
      </c>
      <c r="L591">
        <v>2905</v>
      </c>
      <c r="M591">
        <v>2924</v>
      </c>
      <c r="N591">
        <v>300</v>
      </c>
      <c r="O591" t="s">
        <v>1679</v>
      </c>
      <c r="P591">
        <v>0.70240123323083803</v>
      </c>
      <c r="Q591">
        <v>0.82501718628870502</v>
      </c>
      <c r="R591">
        <v>0.164405673984411</v>
      </c>
      <c r="S591">
        <v>5.463262645723E-2</v>
      </c>
      <c r="T591">
        <v>-1.26174900075731</v>
      </c>
      <c r="U591">
        <v>1.26174900075731</v>
      </c>
      <c r="V591">
        <v>0.68855920686752203</v>
      </c>
      <c r="W591">
        <v>-3.72</v>
      </c>
      <c r="X591">
        <v>3.51</v>
      </c>
      <c r="Y591">
        <v>93161</v>
      </c>
      <c r="Z591">
        <v>5823</v>
      </c>
      <c r="AA591">
        <v>0.43</v>
      </c>
      <c r="AB591">
        <v>16</v>
      </c>
      <c r="AC591">
        <v>8</v>
      </c>
      <c r="AD591">
        <v>8</v>
      </c>
      <c r="AE591">
        <v>50</v>
      </c>
      <c r="AF591">
        <v>14</v>
      </c>
      <c r="AG591">
        <v>6</v>
      </c>
      <c r="AH591">
        <v>3</v>
      </c>
      <c r="AI591">
        <v>7</v>
      </c>
    </row>
    <row r="592" spans="1:35" x14ac:dyDescent="0.2">
      <c r="A592" s="102">
        <v>214</v>
      </c>
      <c r="B592">
        <v>7211</v>
      </c>
      <c r="C592" t="s">
        <v>28</v>
      </c>
      <c r="D592" t="s">
        <v>1697</v>
      </c>
      <c r="E592">
        <v>415</v>
      </c>
      <c r="F592">
        <v>413</v>
      </c>
      <c r="G592">
        <v>2400</v>
      </c>
      <c r="H592" t="s">
        <v>1682</v>
      </c>
      <c r="I592">
        <v>7976</v>
      </c>
      <c r="J592" t="s">
        <v>1732</v>
      </c>
      <c r="K592" t="s">
        <v>1703</v>
      </c>
      <c r="L592">
        <v>1632</v>
      </c>
      <c r="M592">
        <v>1645</v>
      </c>
      <c r="N592">
        <v>600</v>
      </c>
      <c r="O592" t="s">
        <v>1679</v>
      </c>
      <c r="P592">
        <v>0.87738062710840303</v>
      </c>
      <c r="Q592">
        <v>0.92107522720443002</v>
      </c>
      <c r="R592">
        <v>9.4606431908301397E-2</v>
      </c>
      <c r="S592">
        <v>4.0064721764156902E-2</v>
      </c>
      <c r="T592">
        <v>-1.9209457563635599</v>
      </c>
      <c r="U592">
        <v>1.9209457563635599</v>
      </c>
      <c r="V592">
        <v>1.4375218745782701</v>
      </c>
      <c r="W592">
        <v>-9.5299999999999994</v>
      </c>
      <c r="X592">
        <v>0.43</v>
      </c>
      <c r="Y592">
        <v>92784</v>
      </c>
      <c r="Z592">
        <v>5458</v>
      </c>
      <c r="AA592">
        <v>0.27</v>
      </c>
      <c r="AB592">
        <v>17</v>
      </c>
      <c r="AC592">
        <v>9</v>
      </c>
      <c r="AD592">
        <v>8</v>
      </c>
      <c r="AE592">
        <v>52.94</v>
      </c>
      <c r="AF592">
        <v>14</v>
      </c>
      <c r="AG592">
        <v>6</v>
      </c>
      <c r="AH592">
        <v>3</v>
      </c>
      <c r="AI592">
        <v>8</v>
      </c>
    </row>
    <row r="593" spans="1:35" x14ac:dyDescent="0.2">
      <c r="A593" s="102">
        <v>389</v>
      </c>
      <c r="B593">
        <v>5233</v>
      </c>
      <c r="C593" t="s">
        <v>1900</v>
      </c>
      <c r="D593" t="s">
        <v>1678</v>
      </c>
      <c r="E593">
        <v>2950</v>
      </c>
      <c r="F593">
        <v>2990</v>
      </c>
      <c r="G593">
        <v>300</v>
      </c>
      <c r="H593" t="s">
        <v>1679</v>
      </c>
      <c r="I593">
        <v>7202</v>
      </c>
      <c r="J593" t="s">
        <v>837</v>
      </c>
      <c r="K593" t="s">
        <v>1697</v>
      </c>
      <c r="L593">
        <v>1131</v>
      </c>
      <c r="M593">
        <v>1138</v>
      </c>
      <c r="N593">
        <v>800</v>
      </c>
      <c r="O593" t="s">
        <v>1682</v>
      </c>
      <c r="P593">
        <v>0.86458776050105102</v>
      </c>
      <c r="Q593">
        <v>0.90213979206796902</v>
      </c>
      <c r="R593">
        <v>3.6261882613459098E-2</v>
      </c>
      <c r="S593">
        <v>6.1544938093524897E-2</v>
      </c>
      <c r="T593">
        <v>0.89315037523847696</v>
      </c>
      <c r="U593">
        <v>0.89315037523847696</v>
      </c>
      <c r="V593">
        <v>0.76357270783166398</v>
      </c>
      <c r="W593">
        <v>3.21</v>
      </c>
      <c r="X593">
        <v>1.49</v>
      </c>
      <c r="Y593">
        <v>92417</v>
      </c>
      <c r="Z593">
        <v>4864</v>
      </c>
      <c r="AA593">
        <v>0.4</v>
      </c>
      <c r="AB593">
        <v>19</v>
      </c>
      <c r="AC593">
        <v>11</v>
      </c>
      <c r="AD593">
        <v>8</v>
      </c>
      <c r="AE593">
        <v>57.89</v>
      </c>
      <c r="AF593">
        <v>13</v>
      </c>
      <c r="AG593">
        <v>7</v>
      </c>
      <c r="AH593">
        <v>4</v>
      </c>
      <c r="AI593">
        <v>8</v>
      </c>
    </row>
    <row r="594" spans="1:35" x14ac:dyDescent="0.2">
      <c r="A594" s="102">
        <v>701</v>
      </c>
      <c r="B594">
        <v>3774</v>
      </c>
      <c r="C594" t="s">
        <v>698</v>
      </c>
      <c r="D594" t="s">
        <v>1681</v>
      </c>
      <c r="E594">
        <v>3365</v>
      </c>
      <c r="F594">
        <v>3340</v>
      </c>
      <c r="G594">
        <v>300</v>
      </c>
      <c r="H594" t="s">
        <v>1679</v>
      </c>
      <c r="I594">
        <v>6370</v>
      </c>
      <c r="J594" t="s">
        <v>1943</v>
      </c>
      <c r="K594" t="s">
        <v>1692</v>
      </c>
      <c r="L594">
        <v>3210</v>
      </c>
      <c r="M594">
        <v>3195</v>
      </c>
      <c r="N594">
        <v>300</v>
      </c>
      <c r="O594" t="s">
        <v>1682</v>
      </c>
      <c r="P594">
        <v>0.80422216317541495</v>
      </c>
      <c r="Q594">
        <v>0.86878818090054699</v>
      </c>
      <c r="R594">
        <v>9.925145240279841E-4</v>
      </c>
      <c r="S594" s="15">
        <v>3.3975269954961301E-3</v>
      </c>
      <c r="T594">
        <v>2.80394707613116</v>
      </c>
      <c r="U594">
        <v>2.80394707613116</v>
      </c>
      <c r="V594">
        <v>2.8866660784899998</v>
      </c>
      <c r="W594">
        <v>16.2</v>
      </c>
      <c r="X594">
        <v>4.34</v>
      </c>
      <c r="Y594">
        <v>92371</v>
      </c>
      <c r="Z594">
        <v>4399</v>
      </c>
      <c r="AA594">
        <v>0.31</v>
      </c>
      <c r="AB594">
        <v>21</v>
      </c>
      <c r="AC594">
        <v>13</v>
      </c>
      <c r="AD594">
        <v>8</v>
      </c>
      <c r="AE594">
        <v>61.9</v>
      </c>
      <c r="AF594">
        <v>11</v>
      </c>
      <c r="AG594">
        <v>9</v>
      </c>
      <c r="AH594">
        <v>5</v>
      </c>
      <c r="AI594">
        <v>7</v>
      </c>
    </row>
    <row r="595" spans="1:35" x14ac:dyDescent="0.2">
      <c r="A595" s="102">
        <v>514</v>
      </c>
      <c r="B595">
        <v>7267</v>
      </c>
      <c r="C595" t="s">
        <v>60</v>
      </c>
      <c r="D595" t="s">
        <v>1697</v>
      </c>
      <c r="E595">
        <v>2961</v>
      </c>
      <c r="F595">
        <v>2960</v>
      </c>
      <c r="G595">
        <v>300</v>
      </c>
      <c r="H595" t="s">
        <v>1679</v>
      </c>
      <c r="I595">
        <v>7762</v>
      </c>
      <c r="J595" t="s">
        <v>1907</v>
      </c>
      <c r="K595" t="s">
        <v>1688</v>
      </c>
      <c r="L595">
        <v>490</v>
      </c>
      <c r="M595">
        <v>493</v>
      </c>
      <c r="N595">
        <v>1800</v>
      </c>
      <c r="O595" t="s">
        <v>1682</v>
      </c>
      <c r="P595">
        <v>0.88041992172217998</v>
      </c>
      <c r="Q595">
        <v>0.88865002668517901</v>
      </c>
      <c r="R595">
        <v>1.1536794266944299E-3</v>
      </c>
      <c r="S595">
        <v>2.1865419386641301E-3</v>
      </c>
      <c r="T595">
        <v>4.5683085931538203</v>
      </c>
      <c r="U595">
        <v>4.5683085931538203</v>
      </c>
      <c r="V595">
        <v>5.9070748043770003</v>
      </c>
      <c r="W595">
        <v>12.74</v>
      </c>
      <c r="X595">
        <v>7.0000000000000007E-2</v>
      </c>
      <c r="Y595">
        <v>91788</v>
      </c>
      <c r="Z595">
        <v>5737</v>
      </c>
      <c r="AA595">
        <v>0.32</v>
      </c>
      <c r="AB595">
        <v>16</v>
      </c>
      <c r="AC595">
        <v>9</v>
      </c>
      <c r="AD595">
        <v>7</v>
      </c>
      <c r="AE595">
        <v>56.25</v>
      </c>
      <c r="AF595">
        <v>15</v>
      </c>
      <c r="AG595">
        <v>5</v>
      </c>
      <c r="AH595">
        <v>3</v>
      </c>
      <c r="AI595">
        <v>8</v>
      </c>
    </row>
    <row r="596" spans="1:35" x14ac:dyDescent="0.2">
      <c r="A596" s="102">
        <v>25</v>
      </c>
      <c r="B596">
        <v>2001</v>
      </c>
      <c r="C596" t="s">
        <v>1579</v>
      </c>
      <c r="D596" t="s">
        <v>1707</v>
      </c>
      <c r="E596">
        <v>1663</v>
      </c>
      <c r="F596">
        <v>1661</v>
      </c>
      <c r="G596">
        <v>600</v>
      </c>
      <c r="H596" t="s">
        <v>1682</v>
      </c>
      <c r="I596">
        <v>7182</v>
      </c>
      <c r="J596" t="s">
        <v>1810</v>
      </c>
      <c r="K596" t="s">
        <v>1737</v>
      </c>
      <c r="L596">
        <v>1028</v>
      </c>
      <c r="M596">
        <v>1027</v>
      </c>
      <c r="N596">
        <v>1000</v>
      </c>
      <c r="O596" t="s">
        <v>1679</v>
      </c>
      <c r="P596">
        <v>0.826013430213275</v>
      </c>
      <c r="Q596">
        <v>0.95675899234416195</v>
      </c>
      <c r="R596" s="15">
        <v>0.23954035592082201</v>
      </c>
      <c r="S596" s="15">
        <v>5.4532434906179198E-5</v>
      </c>
      <c r="T596">
        <v>-0.29318372815343302</v>
      </c>
      <c r="U596">
        <v>0.29318372815343302</v>
      </c>
      <c r="V596">
        <v>0.28613521876548698</v>
      </c>
      <c r="W596">
        <v>-0.3</v>
      </c>
      <c r="X596">
        <v>3.05</v>
      </c>
      <c r="Y596">
        <v>91776</v>
      </c>
      <c r="Z596">
        <v>4589</v>
      </c>
      <c r="AA596">
        <v>0.21</v>
      </c>
      <c r="AB596">
        <v>20</v>
      </c>
      <c r="AC596">
        <v>11</v>
      </c>
      <c r="AD596">
        <v>9</v>
      </c>
      <c r="AE596">
        <v>55</v>
      </c>
      <c r="AF596">
        <v>17</v>
      </c>
      <c r="AG596">
        <v>3</v>
      </c>
      <c r="AH596">
        <v>3</v>
      </c>
      <c r="AI596">
        <v>14</v>
      </c>
    </row>
    <row r="597" spans="1:35" x14ac:dyDescent="0.2">
      <c r="A597" s="102">
        <v>936</v>
      </c>
      <c r="B597">
        <v>4634</v>
      </c>
      <c r="C597" t="s">
        <v>65</v>
      </c>
      <c r="D597" t="s">
        <v>1704</v>
      </c>
      <c r="E597">
        <v>2497</v>
      </c>
      <c r="F597">
        <v>2512</v>
      </c>
      <c r="G597">
        <v>400</v>
      </c>
      <c r="H597" t="s">
        <v>1679</v>
      </c>
      <c r="I597">
        <v>5334</v>
      </c>
      <c r="J597" t="s">
        <v>1945</v>
      </c>
      <c r="K597" t="s">
        <v>1678</v>
      </c>
      <c r="L597">
        <v>1902</v>
      </c>
      <c r="M597">
        <v>1920</v>
      </c>
      <c r="N597">
        <v>500</v>
      </c>
      <c r="O597" t="s">
        <v>1682</v>
      </c>
      <c r="P597">
        <v>0.85399494445989399</v>
      </c>
      <c r="Q597">
        <v>0.84001142006502505</v>
      </c>
      <c r="R597">
        <v>0.29623101606658803</v>
      </c>
      <c r="S597">
        <v>8.5015351107784298E-2</v>
      </c>
      <c r="T597">
        <v>2.0151487432269</v>
      </c>
      <c r="U597">
        <v>2.0151487432269</v>
      </c>
      <c r="V597">
        <v>2.0970076320417701</v>
      </c>
      <c r="W597">
        <v>5.13</v>
      </c>
      <c r="X597">
        <v>4.46</v>
      </c>
      <c r="Y597">
        <v>91499</v>
      </c>
      <c r="Z597">
        <v>4575</v>
      </c>
      <c r="AA597">
        <v>0.23</v>
      </c>
      <c r="AB597">
        <v>20</v>
      </c>
      <c r="AC597">
        <v>12</v>
      </c>
      <c r="AD597">
        <v>8</v>
      </c>
      <c r="AE597">
        <v>60</v>
      </c>
      <c r="AF597">
        <v>13</v>
      </c>
      <c r="AG597">
        <v>6</v>
      </c>
      <c r="AH597">
        <v>4</v>
      </c>
      <c r="AI597">
        <v>10</v>
      </c>
    </row>
    <row r="598" spans="1:35" x14ac:dyDescent="0.2">
      <c r="A598" s="102">
        <v>175</v>
      </c>
      <c r="B598">
        <v>1802</v>
      </c>
      <c r="C598" t="s">
        <v>1908</v>
      </c>
      <c r="D598" t="s">
        <v>1689</v>
      </c>
      <c r="E598">
        <v>1238</v>
      </c>
      <c r="F598">
        <v>1249</v>
      </c>
      <c r="G598">
        <v>800</v>
      </c>
      <c r="H598" t="s">
        <v>1679</v>
      </c>
      <c r="I598">
        <v>8031</v>
      </c>
      <c r="J598" t="s">
        <v>890</v>
      </c>
      <c r="K598" t="s">
        <v>1686</v>
      </c>
      <c r="L598">
        <v>1951</v>
      </c>
      <c r="M598">
        <v>1943</v>
      </c>
      <c r="N598">
        <v>500</v>
      </c>
      <c r="O598" t="s">
        <v>1682</v>
      </c>
      <c r="P598">
        <v>0.69361681269536002</v>
      </c>
      <c r="Q598">
        <v>0.92614527321486495</v>
      </c>
      <c r="R598">
        <v>0.382022812147985</v>
      </c>
      <c r="S598">
        <v>2.24636756903746E-2</v>
      </c>
      <c r="T598">
        <v>1.84669841095164</v>
      </c>
      <c r="U598">
        <v>1.84669841095164</v>
      </c>
      <c r="V598">
        <v>1.0229099614857899</v>
      </c>
      <c r="W598">
        <v>3.64</v>
      </c>
      <c r="X598">
        <v>2.85</v>
      </c>
      <c r="Y598">
        <v>91198</v>
      </c>
      <c r="Z598">
        <v>5067</v>
      </c>
      <c r="AA598">
        <v>0.27</v>
      </c>
      <c r="AB598">
        <v>18</v>
      </c>
      <c r="AC598">
        <v>10</v>
      </c>
      <c r="AD598">
        <v>8</v>
      </c>
      <c r="AE598">
        <v>55.56</v>
      </c>
      <c r="AF598">
        <v>15</v>
      </c>
      <c r="AG598">
        <v>5</v>
      </c>
      <c r="AH598">
        <v>2</v>
      </c>
      <c r="AI598">
        <v>11</v>
      </c>
    </row>
    <row r="599" spans="1:35" x14ac:dyDescent="0.2">
      <c r="A599" s="102">
        <v>674</v>
      </c>
      <c r="B599">
        <v>1803</v>
      </c>
      <c r="C599" t="s">
        <v>1690</v>
      </c>
      <c r="D599" t="s">
        <v>1689</v>
      </c>
      <c r="E599">
        <v>1104</v>
      </c>
      <c r="F599">
        <v>1113</v>
      </c>
      <c r="G599">
        <v>700</v>
      </c>
      <c r="H599" t="s">
        <v>1682</v>
      </c>
      <c r="I599">
        <v>2127</v>
      </c>
      <c r="J599" t="s">
        <v>1882</v>
      </c>
      <c r="K599" t="s">
        <v>1694</v>
      </c>
      <c r="L599">
        <v>3945</v>
      </c>
      <c r="M599">
        <v>3930</v>
      </c>
      <c r="N599">
        <v>200</v>
      </c>
      <c r="O599" t="s">
        <v>1679</v>
      </c>
      <c r="P599">
        <v>0.51365280708964001</v>
      </c>
      <c r="Q599">
        <v>0.87230977479523497</v>
      </c>
      <c r="R599" s="15">
        <v>0.23886454272541999</v>
      </c>
      <c r="S599">
        <v>1.48940742235294E-2</v>
      </c>
      <c r="T599">
        <v>-1.1529097715477501</v>
      </c>
      <c r="U599">
        <v>1.1529097715477501</v>
      </c>
      <c r="V599">
        <v>1.3824779205941</v>
      </c>
      <c r="W599">
        <v>-6.42</v>
      </c>
      <c r="X599">
        <v>0.88</v>
      </c>
      <c r="Y599">
        <v>90245</v>
      </c>
      <c r="Z599">
        <v>5640</v>
      </c>
      <c r="AA599">
        <v>0.34</v>
      </c>
      <c r="AB599">
        <v>16</v>
      </c>
      <c r="AC599">
        <v>9</v>
      </c>
      <c r="AD599">
        <v>7</v>
      </c>
      <c r="AE599">
        <v>56.25</v>
      </c>
      <c r="AF599">
        <v>10</v>
      </c>
      <c r="AG599">
        <v>6</v>
      </c>
      <c r="AH599">
        <v>6</v>
      </c>
      <c r="AI599">
        <v>4</v>
      </c>
    </row>
    <row r="600" spans="1:35" x14ac:dyDescent="0.2">
      <c r="A600" s="102">
        <v>499</v>
      </c>
      <c r="B600">
        <v>6448</v>
      </c>
      <c r="C600" t="s">
        <v>470</v>
      </c>
      <c r="D600" t="s">
        <v>1684</v>
      </c>
      <c r="E600">
        <v>2212</v>
      </c>
      <c r="F600">
        <v>2246</v>
      </c>
      <c r="G600">
        <v>400</v>
      </c>
      <c r="H600" t="s">
        <v>1679</v>
      </c>
      <c r="I600">
        <v>7205</v>
      </c>
      <c r="J600" t="s">
        <v>59</v>
      </c>
      <c r="K600" t="s">
        <v>1697</v>
      </c>
      <c r="L600">
        <v>1030</v>
      </c>
      <c r="M600">
        <v>1030</v>
      </c>
      <c r="N600">
        <v>900</v>
      </c>
      <c r="O600" t="s">
        <v>1682</v>
      </c>
      <c r="P600">
        <v>0.61021581925847201</v>
      </c>
      <c r="Q600">
        <v>0.89000458222856704</v>
      </c>
      <c r="R600">
        <v>0.18774613118988201</v>
      </c>
      <c r="S600" s="15">
        <v>2.7764271630066499E-2</v>
      </c>
      <c r="T600">
        <v>1.8827748695041899</v>
      </c>
      <c r="U600">
        <v>1.8827748695041899</v>
      </c>
      <c r="V600">
        <v>1.76126367140952</v>
      </c>
      <c r="W600">
        <v>6.4</v>
      </c>
      <c r="X600">
        <v>3.18</v>
      </c>
      <c r="Y600">
        <v>89650</v>
      </c>
      <c r="Z600">
        <v>4718</v>
      </c>
      <c r="AA600">
        <v>0.32</v>
      </c>
      <c r="AB600">
        <v>19</v>
      </c>
      <c r="AC600">
        <v>11</v>
      </c>
      <c r="AD600">
        <v>8</v>
      </c>
      <c r="AE600">
        <v>57.89</v>
      </c>
      <c r="AF600">
        <v>11</v>
      </c>
      <c r="AG600">
        <v>8</v>
      </c>
      <c r="AH600">
        <v>7</v>
      </c>
      <c r="AI600">
        <v>4</v>
      </c>
    </row>
    <row r="601" spans="1:35" x14ac:dyDescent="0.2">
      <c r="A601" s="102">
        <v>607</v>
      </c>
      <c r="B601">
        <v>1332</v>
      </c>
      <c r="C601" t="s">
        <v>2172</v>
      </c>
      <c r="D601" t="s">
        <v>1813</v>
      </c>
      <c r="E601">
        <v>622</v>
      </c>
      <c r="F601">
        <v>616</v>
      </c>
      <c r="G601">
        <v>1600</v>
      </c>
      <c r="H601" t="s">
        <v>1679</v>
      </c>
      <c r="I601">
        <v>2001</v>
      </c>
      <c r="J601" t="s">
        <v>1579</v>
      </c>
      <c r="K601" t="s">
        <v>1707</v>
      </c>
      <c r="L601">
        <v>1663</v>
      </c>
      <c r="M601">
        <v>1661</v>
      </c>
      <c r="N601">
        <v>600</v>
      </c>
      <c r="O601" t="s">
        <v>1682</v>
      </c>
      <c r="P601">
        <v>0.62583213990446096</v>
      </c>
      <c r="Q601">
        <v>0.87919003652139105</v>
      </c>
      <c r="R601" s="106">
        <v>3.0269874724698699E-2</v>
      </c>
      <c r="S601" s="15">
        <v>4.9405786773307897E-2</v>
      </c>
      <c r="T601">
        <v>0.21492535144766101</v>
      </c>
      <c r="U601">
        <v>0.21492535144766101</v>
      </c>
      <c r="V601">
        <v>0.52131242060230898</v>
      </c>
      <c r="W601">
        <v>0.63</v>
      </c>
      <c r="X601">
        <v>1.1000000000000001</v>
      </c>
      <c r="Y601">
        <v>88702</v>
      </c>
      <c r="Z601">
        <v>5913</v>
      </c>
      <c r="AA601">
        <v>0.28999999999999998</v>
      </c>
      <c r="AB601">
        <v>15</v>
      </c>
      <c r="AC601">
        <v>8</v>
      </c>
      <c r="AD601">
        <v>7</v>
      </c>
      <c r="AE601">
        <v>53.33</v>
      </c>
      <c r="AF601">
        <v>14</v>
      </c>
      <c r="AG601">
        <v>5</v>
      </c>
      <c r="AH601">
        <v>3</v>
      </c>
      <c r="AI601">
        <v>7</v>
      </c>
    </row>
    <row r="602" spans="1:35" x14ac:dyDescent="0.2">
      <c r="A602" s="102">
        <v>636</v>
      </c>
      <c r="B602">
        <v>4543</v>
      </c>
      <c r="C602" t="s">
        <v>719</v>
      </c>
      <c r="D602" t="s">
        <v>1688</v>
      </c>
      <c r="E602">
        <v>3883</v>
      </c>
      <c r="F602">
        <v>3896</v>
      </c>
      <c r="G602">
        <v>200</v>
      </c>
      <c r="H602" t="s">
        <v>1682</v>
      </c>
      <c r="I602">
        <v>8804</v>
      </c>
      <c r="J602" t="s">
        <v>969</v>
      </c>
      <c r="K602" t="s">
        <v>1701</v>
      </c>
      <c r="L602">
        <v>1798</v>
      </c>
      <c r="M602">
        <v>1797</v>
      </c>
      <c r="N602">
        <v>400</v>
      </c>
      <c r="O602" t="s">
        <v>1679</v>
      </c>
      <c r="P602">
        <v>0.58089769444033101</v>
      </c>
      <c r="Q602">
        <v>0.87650032759482399</v>
      </c>
      <c r="R602">
        <v>3.3586687856525299E-2</v>
      </c>
      <c r="S602">
        <v>5.0215196129849801E-2</v>
      </c>
      <c r="T602">
        <v>-1.3885331027225001</v>
      </c>
      <c r="U602">
        <v>1.3885331027225001</v>
      </c>
      <c r="V602">
        <v>1.43286413090397</v>
      </c>
      <c r="W602">
        <v>-6.5</v>
      </c>
      <c r="X602">
        <v>7.75</v>
      </c>
      <c r="Y602">
        <v>88621</v>
      </c>
      <c r="Z602">
        <v>4220</v>
      </c>
      <c r="AA602">
        <v>0.26</v>
      </c>
      <c r="AB602">
        <v>21</v>
      </c>
      <c r="AC602">
        <v>11</v>
      </c>
      <c r="AD602">
        <v>10</v>
      </c>
      <c r="AE602">
        <v>52.38</v>
      </c>
      <c r="AF602">
        <v>11</v>
      </c>
      <c r="AG602">
        <v>9</v>
      </c>
      <c r="AH602">
        <v>7</v>
      </c>
      <c r="AI602">
        <v>5</v>
      </c>
    </row>
    <row r="603" spans="1:35" x14ac:dyDescent="0.2">
      <c r="A603" s="102">
        <v>1152</v>
      </c>
      <c r="B603">
        <v>1944</v>
      </c>
      <c r="C603" t="s">
        <v>2020</v>
      </c>
      <c r="D603" t="s">
        <v>1689</v>
      </c>
      <c r="E603">
        <v>1813</v>
      </c>
      <c r="F603">
        <v>1814</v>
      </c>
      <c r="G603">
        <v>300</v>
      </c>
      <c r="H603" t="s">
        <v>1682</v>
      </c>
      <c r="I603">
        <v>8279</v>
      </c>
      <c r="J603" t="s">
        <v>925</v>
      </c>
      <c r="K603" t="s">
        <v>1705</v>
      </c>
      <c r="L603">
        <v>5920</v>
      </c>
      <c r="M603">
        <v>6000</v>
      </c>
      <c r="N603">
        <v>100</v>
      </c>
      <c r="O603" t="s">
        <v>1679</v>
      </c>
      <c r="P603">
        <v>0.69571856226667494</v>
      </c>
      <c r="Q603">
        <v>0.80450280562462395</v>
      </c>
      <c r="R603">
        <v>0.15608942839631901</v>
      </c>
      <c r="S603" s="15">
        <v>1.6094914338981799E-2</v>
      </c>
      <c r="T603">
        <v>-1.29124943948533</v>
      </c>
      <c r="U603">
        <v>1.29124943948533</v>
      </c>
      <c r="V603">
        <v>0.96889279551377605</v>
      </c>
      <c r="W603">
        <v>-4.0599999999999996</v>
      </c>
      <c r="X603">
        <v>9.3000000000000007</v>
      </c>
      <c r="Y603">
        <v>88555</v>
      </c>
      <c r="Z603">
        <v>6325</v>
      </c>
      <c r="AA603">
        <v>0.41</v>
      </c>
      <c r="AB603">
        <v>14</v>
      </c>
      <c r="AC603">
        <v>9</v>
      </c>
      <c r="AD603">
        <v>5</v>
      </c>
      <c r="AE603">
        <v>64.290000000000006</v>
      </c>
      <c r="AF603">
        <v>15</v>
      </c>
      <c r="AG603">
        <v>4</v>
      </c>
      <c r="AH603">
        <v>2</v>
      </c>
      <c r="AI603">
        <v>8</v>
      </c>
    </row>
    <row r="604" spans="1:35" x14ac:dyDescent="0.2">
      <c r="A604" s="102">
        <v>707</v>
      </c>
      <c r="B604">
        <v>4183</v>
      </c>
      <c r="C604" t="s">
        <v>1895</v>
      </c>
      <c r="D604" t="s">
        <v>1704</v>
      </c>
      <c r="E604">
        <v>2569</v>
      </c>
      <c r="F604">
        <v>2581</v>
      </c>
      <c r="G604">
        <v>400</v>
      </c>
      <c r="H604" t="s">
        <v>1679</v>
      </c>
      <c r="I604">
        <v>7327</v>
      </c>
      <c r="J604" t="s">
        <v>1950</v>
      </c>
      <c r="K604" t="s">
        <v>1737</v>
      </c>
      <c r="L604">
        <v>2632</v>
      </c>
      <c r="M604">
        <v>2645</v>
      </c>
      <c r="N604">
        <v>400</v>
      </c>
      <c r="O604" t="s">
        <v>1682</v>
      </c>
      <c r="P604">
        <v>0.78971340696252001</v>
      </c>
      <c r="Q604">
        <v>0.86778922714891904</v>
      </c>
      <c r="R604">
        <v>1.8448941073403599E-2</v>
      </c>
      <c r="S604">
        <v>5.6804612054972399E-2</v>
      </c>
      <c r="T604">
        <v>2.3100333911005899</v>
      </c>
      <c r="U604">
        <v>2.3100333911005899</v>
      </c>
      <c r="V604">
        <v>2.6136632746214601</v>
      </c>
      <c r="W604">
        <v>6.91</v>
      </c>
      <c r="X604">
        <v>2.42</v>
      </c>
      <c r="Y604">
        <v>88281</v>
      </c>
      <c r="Z604">
        <v>22070</v>
      </c>
      <c r="AA604">
        <v>1.22</v>
      </c>
      <c r="AB604">
        <v>4</v>
      </c>
      <c r="AC604">
        <v>3</v>
      </c>
      <c r="AD604">
        <v>1</v>
      </c>
      <c r="AE604">
        <v>75</v>
      </c>
      <c r="AF604">
        <v>13</v>
      </c>
      <c r="AG604">
        <v>2</v>
      </c>
      <c r="AH604">
        <v>1</v>
      </c>
      <c r="AI604">
        <v>1</v>
      </c>
    </row>
    <row r="605" spans="1:35" x14ac:dyDescent="0.2">
      <c r="A605" s="102">
        <v>576</v>
      </c>
      <c r="B605">
        <v>6371</v>
      </c>
      <c r="C605" t="s">
        <v>1857</v>
      </c>
      <c r="D605" t="s">
        <v>1692</v>
      </c>
      <c r="E605">
        <v>3335</v>
      </c>
      <c r="F605">
        <v>3370</v>
      </c>
      <c r="G605">
        <v>300</v>
      </c>
      <c r="H605" t="s">
        <v>1682</v>
      </c>
      <c r="I605">
        <v>9072</v>
      </c>
      <c r="J605" t="s">
        <v>1814</v>
      </c>
      <c r="K605" t="s">
        <v>1815</v>
      </c>
      <c r="L605">
        <v>2480</v>
      </c>
      <c r="M605">
        <v>2485</v>
      </c>
      <c r="N605">
        <v>400</v>
      </c>
      <c r="O605" t="s">
        <v>1679</v>
      </c>
      <c r="P605">
        <v>0.9160515983195</v>
      </c>
      <c r="Q605">
        <v>0.88243091321075695</v>
      </c>
      <c r="R605">
        <v>1.4178050106766401E-2</v>
      </c>
      <c r="S605">
        <v>1.1494483907384099E-3</v>
      </c>
      <c r="T605">
        <v>-1.1927739001155599</v>
      </c>
      <c r="U605">
        <v>1.1927739001155599</v>
      </c>
      <c r="V605">
        <v>1.40107964866319</v>
      </c>
      <c r="W605">
        <v>-3.39</v>
      </c>
      <c r="X605">
        <v>1.68</v>
      </c>
      <c r="Y605">
        <v>88209</v>
      </c>
      <c r="Z605">
        <v>6301</v>
      </c>
      <c r="AA605">
        <v>0.38</v>
      </c>
      <c r="AB605">
        <v>14</v>
      </c>
      <c r="AC605">
        <v>8</v>
      </c>
      <c r="AD605">
        <v>6</v>
      </c>
      <c r="AE605">
        <v>57.14</v>
      </c>
      <c r="AF605">
        <v>15</v>
      </c>
      <c r="AG605">
        <v>4</v>
      </c>
      <c r="AH605">
        <v>1</v>
      </c>
      <c r="AI605">
        <v>9</v>
      </c>
    </row>
    <row r="606" spans="1:35" x14ac:dyDescent="0.2">
      <c r="A606" s="102">
        <v>879</v>
      </c>
      <c r="B606">
        <v>8086</v>
      </c>
      <c r="C606" t="s">
        <v>1986</v>
      </c>
      <c r="D606" t="s">
        <v>1688</v>
      </c>
      <c r="E606">
        <v>1250</v>
      </c>
      <c r="F606">
        <v>1252</v>
      </c>
      <c r="G606">
        <v>800</v>
      </c>
      <c r="H606" t="s">
        <v>1679</v>
      </c>
      <c r="I606">
        <v>8308</v>
      </c>
      <c r="J606" t="s">
        <v>51</v>
      </c>
      <c r="K606" t="s">
        <v>1737</v>
      </c>
      <c r="L606">
        <v>461.9</v>
      </c>
      <c r="M606">
        <v>456.8</v>
      </c>
      <c r="N606">
        <v>2200</v>
      </c>
      <c r="O606" t="s">
        <v>1682</v>
      </c>
      <c r="P606">
        <v>0.673184313498432</v>
      </c>
      <c r="Q606">
        <v>0.84760228569840601</v>
      </c>
      <c r="R606">
        <v>3.2672399759839203E-2</v>
      </c>
      <c r="S606">
        <v>8.7470397148365395E-2</v>
      </c>
      <c r="T606">
        <v>0.25394121585838503</v>
      </c>
      <c r="U606">
        <v>0.25394121585838503</v>
      </c>
      <c r="V606">
        <v>5.0879421491087998E-2</v>
      </c>
      <c r="W606">
        <v>0.56000000000000005</v>
      </c>
      <c r="X606">
        <v>0.34</v>
      </c>
      <c r="Y606">
        <v>88124</v>
      </c>
      <c r="Z606">
        <v>5875</v>
      </c>
      <c r="AA606">
        <v>0.32</v>
      </c>
      <c r="AB606">
        <v>15</v>
      </c>
      <c r="AC606">
        <v>9</v>
      </c>
      <c r="AD606">
        <v>6</v>
      </c>
      <c r="AE606">
        <v>60</v>
      </c>
      <c r="AF606">
        <v>14</v>
      </c>
      <c r="AG606">
        <v>5</v>
      </c>
      <c r="AH606">
        <v>3</v>
      </c>
      <c r="AI606">
        <v>7</v>
      </c>
    </row>
    <row r="607" spans="1:35" x14ac:dyDescent="0.2">
      <c r="A607" s="102">
        <v>200</v>
      </c>
      <c r="B607">
        <v>7327</v>
      </c>
      <c r="C607" t="s">
        <v>1950</v>
      </c>
      <c r="D607" t="s">
        <v>1737</v>
      </c>
      <c r="E607">
        <v>2632</v>
      </c>
      <c r="F607">
        <v>2645</v>
      </c>
      <c r="G607">
        <v>400</v>
      </c>
      <c r="H607" t="s">
        <v>1682</v>
      </c>
      <c r="I607">
        <v>8086</v>
      </c>
      <c r="J607" t="s">
        <v>1986</v>
      </c>
      <c r="K607" t="s">
        <v>1688</v>
      </c>
      <c r="L607">
        <v>1250</v>
      </c>
      <c r="M607">
        <v>1252</v>
      </c>
      <c r="N607">
        <v>800</v>
      </c>
      <c r="O607" t="s">
        <v>1679</v>
      </c>
      <c r="P607">
        <v>0.73655567373380204</v>
      </c>
      <c r="Q607">
        <v>0.92271258916343202</v>
      </c>
      <c r="R607">
        <v>0.32780538713363699</v>
      </c>
      <c r="S607" s="106">
        <v>1.5035393678170901E-3</v>
      </c>
      <c r="T607">
        <v>-1.8404315569638601</v>
      </c>
      <c r="U607">
        <v>1.8404315569638601</v>
      </c>
      <c r="V607">
        <v>1.9848013959378199</v>
      </c>
      <c r="W607">
        <v>-6.72</v>
      </c>
      <c r="X607">
        <v>5.33</v>
      </c>
      <c r="Y607">
        <v>87941</v>
      </c>
      <c r="Z607">
        <v>21985</v>
      </c>
      <c r="AA607">
        <v>1.1499999999999999</v>
      </c>
      <c r="AB607">
        <v>4</v>
      </c>
      <c r="AC607">
        <v>4</v>
      </c>
      <c r="AD607">
        <v>0</v>
      </c>
      <c r="AE607">
        <v>100</v>
      </c>
      <c r="AF607">
        <v>14</v>
      </c>
      <c r="AG607">
        <v>2</v>
      </c>
      <c r="AH607">
        <v>0</v>
      </c>
      <c r="AI607">
        <v>2</v>
      </c>
    </row>
    <row r="608" spans="1:35" x14ac:dyDescent="0.2">
      <c r="A608" s="102">
        <v>473</v>
      </c>
      <c r="B608">
        <v>7012</v>
      </c>
      <c r="C608" t="s">
        <v>1921</v>
      </c>
      <c r="D608" t="s">
        <v>1697</v>
      </c>
      <c r="E608">
        <v>2203</v>
      </c>
      <c r="F608">
        <v>2236</v>
      </c>
      <c r="G608">
        <v>400</v>
      </c>
      <c r="H608" t="s">
        <v>1679</v>
      </c>
      <c r="I608">
        <v>7276</v>
      </c>
      <c r="J608" t="s">
        <v>1733</v>
      </c>
      <c r="K608" t="s">
        <v>1684</v>
      </c>
      <c r="L608">
        <v>4690</v>
      </c>
      <c r="M608">
        <v>4770</v>
      </c>
      <c r="N608">
        <v>200</v>
      </c>
      <c r="O608" t="s">
        <v>1682</v>
      </c>
      <c r="P608">
        <v>0.90256144413356798</v>
      </c>
      <c r="Q608">
        <v>0.89269186414217105</v>
      </c>
      <c r="R608">
        <v>5.0980121195424999E-2</v>
      </c>
      <c r="S608">
        <v>4.0758543268026602E-2</v>
      </c>
      <c r="T608">
        <v>1.00898998917972</v>
      </c>
      <c r="U608">
        <v>1.00898998917972</v>
      </c>
      <c r="V608">
        <v>1.51690953578022</v>
      </c>
      <c r="W608">
        <v>2.95</v>
      </c>
      <c r="X608">
        <v>6.25</v>
      </c>
      <c r="Y608">
        <v>87578</v>
      </c>
      <c r="Z608">
        <v>8758</v>
      </c>
      <c r="AA608">
        <v>0.44</v>
      </c>
      <c r="AB608">
        <v>10</v>
      </c>
      <c r="AC608">
        <v>6</v>
      </c>
      <c r="AD608">
        <v>4</v>
      </c>
      <c r="AE608">
        <v>60</v>
      </c>
      <c r="AF608">
        <v>12</v>
      </c>
      <c r="AG608">
        <v>3</v>
      </c>
      <c r="AH608">
        <v>2</v>
      </c>
      <c r="AI608">
        <v>5</v>
      </c>
    </row>
    <row r="609" spans="1:35" x14ac:dyDescent="0.2">
      <c r="A609" s="102">
        <v>642</v>
      </c>
      <c r="B609">
        <v>1963</v>
      </c>
      <c r="C609" t="s">
        <v>1949</v>
      </c>
      <c r="D609" t="s">
        <v>1689</v>
      </c>
      <c r="E609">
        <v>1517</v>
      </c>
      <c r="F609">
        <v>1590</v>
      </c>
      <c r="G609">
        <v>600</v>
      </c>
      <c r="H609" t="s">
        <v>1679</v>
      </c>
      <c r="I609">
        <v>8795</v>
      </c>
      <c r="J609" t="s">
        <v>1957</v>
      </c>
      <c r="K609" t="s">
        <v>1881</v>
      </c>
      <c r="L609">
        <v>1257</v>
      </c>
      <c r="M609">
        <v>1247</v>
      </c>
      <c r="N609">
        <v>800</v>
      </c>
      <c r="O609" t="s">
        <v>1682</v>
      </c>
      <c r="P609">
        <v>0.80428354895709298</v>
      </c>
      <c r="Q609">
        <v>0.87604571987147495</v>
      </c>
      <c r="R609">
        <v>0.21634533665114999</v>
      </c>
      <c r="S609">
        <v>1.50268508996328E-2</v>
      </c>
      <c r="T609">
        <v>5.8565794969491998E-2</v>
      </c>
      <c r="U609">
        <v>5.8565794969491998E-2</v>
      </c>
      <c r="V609">
        <v>1.75235386323077</v>
      </c>
      <c r="W609">
        <v>0.18</v>
      </c>
      <c r="X609">
        <v>4.57</v>
      </c>
      <c r="Y609">
        <v>86840</v>
      </c>
      <c r="Z609">
        <v>4571</v>
      </c>
      <c r="AA609">
        <v>0.21</v>
      </c>
      <c r="AB609">
        <v>19</v>
      </c>
      <c r="AC609">
        <v>13</v>
      </c>
      <c r="AD609">
        <v>6</v>
      </c>
      <c r="AE609">
        <v>68.42</v>
      </c>
      <c r="AF609">
        <v>12</v>
      </c>
      <c r="AG609">
        <v>7</v>
      </c>
      <c r="AH609">
        <v>5</v>
      </c>
      <c r="AI609">
        <v>7</v>
      </c>
    </row>
    <row r="610" spans="1:35" x14ac:dyDescent="0.2">
      <c r="A610" s="102">
        <v>599</v>
      </c>
      <c r="B610">
        <v>3407</v>
      </c>
      <c r="C610" t="s">
        <v>1822</v>
      </c>
      <c r="D610" t="s">
        <v>1704</v>
      </c>
      <c r="E610">
        <v>1055</v>
      </c>
      <c r="F610">
        <v>1053</v>
      </c>
      <c r="G610">
        <v>900</v>
      </c>
      <c r="H610" t="s">
        <v>1682</v>
      </c>
      <c r="I610">
        <v>8341</v>
      </c>
      <c r="J610" t="s">
        <v>932</v>
      </c>
      <c r="K610" t="s">
        <v>1737</v>
      </c>
      <c r="L610">
        <v>1630</v>
      </c>
      <c r="M610">
        <v>1643</v>
      </c>
      <c r="N610">
        <v>600</v>
      </c>
      <c r="O610" t="s">
        <v>1679</v>
      </c>
      <c r="P610">
        <v>0.875981654143421</v>
      </c>
      <c r="Q610">
        <v>0.88025265864114799</v>
      </c>
      <c r="R610">
        <v>4.5178113956627602E-2</v>
      </c>
      <c r="S610">
        <v>7.1249616343376704E-2</v>
      </c>
      <c r="T610">
        <v>-2.7296747163678501</v>
      </c>
      <c r="U610">
        <v>2.7296747163678501</v>
      </c>
      <c r="V610">
        <v>2.3467564388071001</v>
      </c>
      <c r="W610">
        <v>-7.46</v>
      </c>
      <c r="X610">
        <v>3.86</v>
      </c>
      <c r="Y610">
        <v>85038</v>
      </c>
      <c r="Z610">
        <v>5002</v>
      </c>
      <c r="AA610">
        <v>0.25</v>
      </c>
      <c r="AB610">
        <v>17</v>
      </c>
      <c r="AC610">
        <v>8</v>
      </c>
      <c r="AD610">
        <v>9</v>
      </c>
      <c r="AE610">
        <v>47.06</v>
      </c>
      <c r="AF610">
        <v>12</v>
      </c>
      <c r="AG610">
        <v>7</v>
      </c>
      <c r="AH610">
        <v>4</v>
      </c>
      <c r="AI610">
        <v>6</v>
      </c>
    </row>
    <row r="611" spans="1:35" x14ac:dyDescent="0.2">
      <c r="A611" s="102">
        <v>370</v>
      </c>
      <c r="B611">
        <v>7211</v>
      </c>
      <c r="C611" t="s">
        <v>28</v>
      </c>
      <c r="D611" t="s">
        <v>1697</v>
      </c>
      <c r="E611">
        <v>415</v>
      </c>
      <c r="F611">
        <v>413</v>
      </c>
      <c r="G611">
        <v>2500</v>
      </c>
      <c r="H611" t="s">
        <v>1679</v>
      </c>
      <c r="I611">
        <v>8273</v>
      </c>
      <c r="J611" t="s">
        <v>1817</v>
      </c>
      <c r="K611" t="s">
        <v>1705</v>
      </c>
      <c r="L611">
        <v>3495</v>
      </c>
      <c r="M611">
        <v>3480</v>
      </c>
      <c r="N611">
        <v>300</v>
      </c>
      <c r="O611" t="s">
        <v>1682</v>
      </c>
      <c r="P611">
        <v>0.97191892525290102</v>
      </c>
      <c r="Q611">
        <v>0.90360840713426804</v>
      </c>
      <c r="R611" s="106">
        <v>5.8501126335793103E-4</v>
      </c>
      <c r="S611" s="106">
        <v>4.66745358331844E-2</v>
      </c>
      <c r="T611">
        <v>0.459910749889132</v>
      </c>
      <c r="U611">
        <v>0.459910749889132</v>
      </c>
      <c r="V611">
        <v>0.62742667638273097</v>
      </c>
      <c r="W611">
        <v>1.05</v>
      </c>
      <c r="X611">
        <v>1.1000000000000001</v>
      </c>
      <c r="Y611">
        <v>84358</v>
      </c>
      <c r="Z611">
        <v>4687</v>
      </c>
      <c r="AA611">
        <v>0.16</v>
      </c>
      <c r="AB611">
        <v>18</v>
      </c>
      <c r="AC611">
        <v>11</v>
      </c>
      <c r="AD611">
        <v>7</v>
      </c>
      <c r="AE611">
        <v>61.11</v>
      </c>
      <c r="AF611">
        <v>12</v>
      </c>
      <c r="AG611">
        <v>8</v>
      </c>
      <c r="AH611">
        <v>7</v>
      </c>
      <c r="AI611">
        <v>3</v>
      </c>
    </row>
    <row r="612" spans="1:35" x14ac:dyDescent="0.2">
      <c r="A612" s="102">
        <v>185</v>
      </c>
      <c r="B612">
        <v>4503</v>
      </c>
      <c r="C612" t="s">
        <v>715</v>
      </c>
      <c r="D612" t="s">
        <v>1702</v>
      </c>
      <c r="E612">
        <v>1913.5</v>
      </c>
      <c r="F612">
        <v>1906.5</v>
      </c>
      <c r="G612">
        <v>400</v>
      </c>
      <c r="H612" t="s">
        <v>1679</v>
      </c>
      <c r="I612">
        <v>4543</v>
      </c>
      <c r="J612" t="s">
        <v>719</v>
      </c>
      <c r="K612" t="s">
        <v>1688</v>
      </c>
      <c r="L612">
        <v>3883</v>
      </c>
      <c r="M612">
        <v>3896</v>
      </c>
      <c r="N612">
        <v>200</v>
      </c>
      <c r="O612" t="s">
        <v>1682</v>
      </c>
      <c r="P612">
        <v>0.67686209123998198</v>
      </c>
      <c r="Q612">
        <v>0.92468084165814701</v>
      </c>
      <c r="R612">
        <v>2.81725676746395E-2</v>
      </c>
      <c r="S612">
        <v>6.2132827806826198E-3</v>
      </c>
      <c r="T612">
        <v>0.26846049530233601</v>
      </c>
      <c r="U612">
        <v>0.26846049530233601</v>
      </c>
      <c r="V612">
        <v>0.43275316735274699</v>
      </c>
      <c r="W612">
        <v>0.73</v>
      </c>
      <c r="X612">
        <v>2.13</v>
      </c>
      <c r="Y612">
        <v>84306</v>
      </c>
      <c r="Z612">
        <v>6022</v>
      </c>
      <c r="AA612">
        <v>0.2</v>
      </c>
      <c r="AB612">
        <v>14</v>
      </c>
      <c r="AC612">
        <v>7</v>
      </c>
      <c r="AD612">
        <v>7</v>
      </c>
      <c r="AE612">
        <v>50</v>
      </c>
      <c r="AF612">
        <v>13</v>
      </c>
      <c r="AG612">
        <v>5</v>
      </c>
      <c r="AH612">
        <v>5</v>
      </c>
      <c r="AI612">
        <v>4</v>
      </c>
    </row>
    <row r="613" spans="1:35" x14ac:dyDescent="0.2">
      <c r="A613" s="102">
        <v>692</v>
      </c>
      <c r="B613">
        <v>5108</v>
      </c>
      <c r="C613" t="s">
        <v>1953</v>
      </c>
      <c r="D613" t="s">
        <v>1823</v>
      </c>
      <c r="E613">
        <v>3871</v>
      </c>
      <c r="F613">
        <v>3891</v>
      </c>
      <c r="G613">
        <v>300</v>
      </c>
      <c r="H613" t="s">
        <v>1679</v>
      </c>
      <c r="I613">
        <v>6103</v>
      </c>
      <c r="J613" t="s">
        <v>1946</v>
      </c>
      <c r="K613" t="s">
        <v>1692</v>
      </c>
      <c r="L613">
        <v>5030</v>
      </c>
      <c r="M613">
        <v>5030</v>
      </c>
      <c r="N613">
        <v>200</v>
      </c>
      <c r="O613" t="s">
        <v>1682</v>
      </c>
      <c r="P613">
        <v>0.942129261131323</v>
      </c>
      <c r="Q613">
        <v>0.87050156248305099</v>
      </c>
      <c r="R613">
        <v>0.31930151746388702</v>
      </c>
      <c r="S613">
        <v>5.9157818647175002E-2</v>
      </c>
      <c r="T613">
        <v>2.4125028052686499</v>
      </c>
      <c r="U613">
        <v>2.4125028052686499</v>
      </c>
      <c r="V613">
        <v>2.2281272543542001</v>
      </c>
      <c r="W613">
        <v>6.64</v>
      </c>
      <c r="X613">
        <v>16.03</v>
      </c>
      <c r="Y613">
        <v>83969</v>
      </c>
      <c r="Z613">
        <v>41984</v>
      </c>
      <c r="AA613">
        <v>2.2400000000000002</v>
      </c>
      <c r="AB613">
        <v>2</v>
      </c>
      <c r="AC613">
        <v>1</v>
      </c>
      <c r="AD613">
        <v>1</v>
      </c>
      <c r="AE613">
        <v>50</v>
      </c>
      <c r="AF613">
        <v>13</v>
      </c>
      <c r="AG613">
        <v>1</v>
      </c>
      <c r="AH613">
        <v>0</v>
      </c>
      <c r="AI613">
        <v>1</v>
      </c>
    </row>
    <row r="614" spans="1:35" x14ac:dyDescent="0.2">
      <c r="A614" s="102">
        <v>129</v>
      </c>
      <c r="B614">
        <v>3635</v>
      </c>
      <c r="C614" t="s">
        <v>46</v>
      </c>
      <c r="D614" t="s">
        <v>1681</v>
      </c>
      <c r="E614">
        <v>3170</v>
      </c>
      <c r="F614">
        <v>3190</v>
      </c>
      <c r="G614">
        <v>200</v>
      </c>
      <c r="H614" t="s">
        <v>1679</v>
      </c>
      <c r="I614">
        <v>6758</v>
      </c>
      <c r="J614" t="s">
        <v>1696</v>
      </c>
      <c r="K614" t="s">
        <v>1684</v>
      </c>
      <c r="L614">
        <v>7620</v>
      </c>
      <c r="M614">
        <v>7622</v>
      </c>
      <c r="N614">
        <v>100</v>
      </c>
      <c r="O614" t="s">
        <v>1682</v>
      </c>
      <c r="P614">
        <v>0.82866936834829097</v>
      </c>
      <c r="Q614">
        <v>0.93238183228004901</v>
      </c>
      <c r="R614">
        <v>4.9931786669224099E-2</v>
      </c>
      <c r="S614">
        <v>2.8790784577428501E-2</v>
      </c>
      <c r="T614">
        <v>3.3378104995867202</v>
      </c>
      <c r="U614">
        <v>3.3378104995867202</v>
      </c>
      <c r="V614">
        <v>3.25660744413827</v>
      </c>
      <c r="W614">
        <v>9.52</v>
      </c>
      <c r="X614">
        <v>16.29</v>
      </c>
      <c r="Y614">
        <v>83528</v>
      </c>
      <c r="Z614">
        <v>5220</v>
      </c>
      <c r="AA614">
        <v>0.26</v>
      </c>
      <c r="AB614">
        <v>16</v>
      </c>
      <c r="AC614">
        <v>7</v>
      </c>
      <c r="AD614">
        <v>9</v>
      </c>
      <c r="AE614">
        <v>43.75</v>
      </c>
      <c r="AF614">
        <v>12</v>
      </c>
      <c r="AG614">
        <v>6</v>
      </c>
      <c r="AH614">
        <v>7</v>
      </c>
      <c r="AI614">
        <v>3</v>
      </c>
    </row>
    <row r="615" spans="1:35" x14ac:dyDescent="0.2">
      <c r="A615" s="102">
        <v>1076</v>
      </c>
      <c r="B615">
        <v>3865</v>
      </c>
      <c r="C615" t="s">
        <v>1626</v>
      </c>
      <c r="D615" t="s">
        <v>1916</v>
      </c>
      <c r="E615">
        <v>513</v>
      </c>
      <c r="F615">
        <v>504</v>
      </c>
      <c r="G615">
        <v>2100</v>
      </c>
      <c r="H615" t="s">
        <v>1682</v>
      </c>
      <c r="I615">
        <v>7167</v>
      </c>
      <c r="J615" t="s">
        <v>1768</v>
      </c>
      <c r="K615" t="s">
        <v>1737</v>
      </c>
      <c r="L615">
        <v>246</v>
      </c>
      <c r="M615">
        <v>248</v>
      </c>
      <c r="N615">
        <v>4300</v>
      </c>
      <c r="O615" t="s">
        <v>1679</v>
      </c>
      <c r="P615">
        <v>0.90724757127397104</v>
      </c>
      <c r="Q615">
        <v>0.81813971692184195</v>
      </c>
      <c r="R615">
        <v>0.13757253017104901</v>
      </c>
      <c r="S615">
        <v>8.9053052064173299E-2</v>
      </c>
      <c r="T615">
        <v>-0.127083046499705</v>
      </c>
      <c r="U615">
        <v>0.127083046499705</v>
      </c>
      <c r="V615">
        <v>0.57003965066240003</v>
      </c>
      <c r="W615">
        <v>-0.36</v>
      </c>
      <c r="X615">
        <v>0.76</v>
      </c>
      <c r="Y615">
        <v>83159</v>
      </c>
      <c r="Z615">
        <v>4892</v>
      </c>
      <c r="AA615">
        <v>0.21</v>
      </c>
      <c r="AB615">
        <v>17</v>
      </c>
      <c r="AC615">
        <v>9</v>
      </c>
      <c r="AD615">
        <v>8</v>
      </c>
      <c r="AE615">
        <v>52.94</v>
      </c>
      <c r="AF615">
        <v>13</v>
      </c>
      <c r="AG615">
        <v>7</v>
      </c>
      <c r="AH615">
        <v>3</v>
      </c>
      <c r="AI615">
        <v>7</v>
      </c>
    </row>
    <row r="616" spans="1:35" x14ac:dyDescent="0.2">
      <c r="A616" s="102">
        <v>541</v>
      </c>
      <c r="B616">
        <v>1963</v>
      </c>
      <c r="C616" t="s">
        <v>1949</v>
      </c>
      <c r="D616" t="s">
        <v>1689</v>
      </c>
      <c r="E616">
        <v>1517</v>
      </c>
      <c r="F616">
        <v>1590</v>
      </c>
      <c r="G616">
        <v>600</v>
      </c>
      <c r="H616" t="s">
        <v>1679</v>
      </c>
      <c r="I616">
        <v>9810</v>
      </c>
      <c r="J616" t="s">
        <v>1646</v>
      </c>
      <c r="K616" t="s">
        <v>1686</v>
      </c>
      <c r="L616">
        <v>4675</v>
      </c>
      <c r="M616">
        <v>4665</v>
      </c>
      <c r="N616">
        <v>200</v>
      </c>
      <c r="O616" t="s">
        <v>1682</v>
      </c>
      <c r="P616">
        <v>0.89739542142790296</v>
      </c>
      <c r="Q616">
        <v>0.88605245127378396</v>
      </c>
      <c r="R616" s="15">
        <v>2.5203204820621098E-3</v>
      </c>
      <c r="S616" s="15">
        <v>3.3405007844270501E-2</v>
      </c>
      <c r="T616">
        <v>0.98858276082057395</v>
      </c>
      <c r="U616">
        <v>0.98858276082057395</v>
      </c>
      <c r="V616">
        <v>0.52961656847605598</v>
      </c>
      <c r="W616">
        <v>2.87</v>
      </c>
      <c r="X616">
        <v>2.25</v>
      </c>
      <c r="Y616">
        <v>82815</v>
      </c>
      <c r="Z616">
        <v>5915</v>
      </c>
      <c r="AA616">
        <v>0.37</v>
      </c>
      <c r="AB616">
        <v>14</v>
      </c>
      <c r="AC616">
        <v>6</v>
      </c>
      <c r="AD616">
        <v>8</v>
      </c>
      <c r="AE616">
        <v>42.86</v>
      </c>
      <c r="AF616">
        <v>12</v>
      </c>
      <c r="AG616">
        <v>5</v>
      </c>
      <c r="AH616">
        <v>3</v>
      </c>
      <c r="AI616">
        <v>6</v>
      </c>
    </row>
    <row r="617" spans="1:35" x14ac:dyDescent="0.2">
      <c r="A617" s="102">
        <v>611</v>
      </c>
      <c r="B617">
        <v>4540</v>
      </c>
      <c r="C617" t="s">
        <v>2184</v>
      </c>
      <c r="D617" t="s">
        <v>1702</v>
      </c>
      <c r="E617">
        <v>2952</v>
      </c>
      <c r="F617">
        <v>2959</v>
      </c>
      <c r="G617">
        <v>300</v>
      </c>
      <c r="H617" t="s">
        <v>1679</v>
      </c>
      <c r="I617">
        <v>9003</v>
      </c>
      <c r="J617" t="s">
        <v>1933</v>
      </c>
      <c r="K617" t="s">
        <v>1815</v>
      </c>
      <c r="L617">
        <v>2808</v>
      </c>
      <c r="M617">
        <v>2790</v>
      </c>
      <c r="N617">
        <v>300</v>
      </c>
      <c r="O617" t="s">
        <v>1682</v>
      </c>
      <c r="P617">
        <v>0.73720130706386899</v>
      </c>
      <c r="Q617">
        <v>0.87879093261137897</v>
      </c>
      <c r="R617">
        <v>0.37961943532340398</v>
      </c>
      <c r="S617" s="15">
        <v>6.6301686742497E-3</v>
      </c>
      <c r="T617">
        <v>0.168989198730184</v>
      </c>
      <c r="U617">
        <v>0.168989198730184</v>
      </c>
      <c r="V617">
        <v>0.46018408689622398</v>
      </c>
      <c r="W617">
        <v>0.33</v>
      </c>
      <c r="X617">
        <v>5.71</v>
      </c>
      <c r="Y617">
        <v>82661</v>
      </c>
      <c r="Z617">
        <v>6888</v>
      </c>
      <c r="AA617">
        <v>0.3</v>
      </c>
      <c r="AB617">
        <v>12</v>
      </c>
      <c r="AC617">
        <v>8</v>
      </c>
      <c r="AD617">
        <v>4</v>
      </c>
      <c r="AE617">
        <v>66.67</v>
      </c>
      <c r="AF617">
        <v>15</v>
      </c>
      <c r="AG617">
        <v>3</v>
      </c>
      <c r="AH617">
        <v>2</v>
      </c>
      <c r="AI617">
        <v>7</v>
      </c>
    </row>
    <row r="618" spans="1:35" x14ac:dyDescent="0.2">
      <c r="A618" s="102">
        <v>685</v>
      </c>
      <c r="B618">
        <v>4005</v>
      </c>
      <c r="C618" t="s">
        <v>1942</v>
      </c>
      <c r="D618" t="s">
        <v>1704</v>
      </c>
      <c r="E618">
        <v>455</v>
      </c>
      <c r="F618">
        <v>454</v>
      </c>
      <c r="G618">
        <v>2000</v>
      </c>
      <c r="H618" t="s">
        <v>1679</v>
      </c>
      <c r="I618">
        <v>7012</v>
      </c>
      <c r="J618" t="s">
        <v>1921</v>
      </c>
      <c r="K618" t="s">
        <v>1697</v>
      </c>
      <c r="L618">
        <v>2203</v>
      </c>
      <c r="M618">
        <v>2236</v>
      </c>
      <c r="N618">
        <v>400</v>
      </c>
      <c r="O618" t="s">
        <v>1682</v>
      </c>
      <c r="P618">
        <v>0.92581022914501099</v>
      </c>
      <c r="Q618">
        <v>0.87100823409905004</v>
      </c>
      <c r="R618">
        <v>3.9622275506600503E-2</v>
      </c>
      <c r="S618" s="15">
        <v>1.40241515507083E-2</v>
      </c>
      <c r="T618">
        <v>5.9082257557412497E-2</v>
      </c>
      <c r="U618">
        <v>5.9082257557412497E-2</v>
      </c>
      <c r="V618">
        <v>0.50608510412520602</v>
      </c>
      <c r="W618">
        <v>0.16</v>
      </c>
      <c r="X618">
        <v>1.52</v>
      </c>
      <c r="Y618">
        <v>81251</v>
      </c>
      <c r="Z618">
        <v>4514</v>
      </c>
      <c r="AA618">
        <v>0.19</v>
      </c>
      <c r="AB618">
        <v>18</v>
      </c>
      <c r="AC618">
        <v>9</v>
      </c>
      <c r="AD618">
        <v>9</v>
      </c>
      <c r="AE618">
        <v>50</v>
      </c>
      <c r="AF618">
        <v>14</v>
      </c>
      <c r="AG618">
        <v>3</v>
      </c>
      <c r="AH618">
        <v>2</v>
      </c>
      <c r="AI618">
        <v>13</v>
      </c>
    </row>
    <row r="619" spans="1:35" x14ac:dyDescent="0.2">
      <c r="A619" s="102">
        <v>1165</v>
      </c>
      <c r="B619">
        <v>6201</v>
      </c>
      <c r="C619" t="s">
        <v>2096</v>
      </c>
      <c r="D619" t="s">
        <v>1697</v>
      </c>
      <c r="E619">
        <v>6160</v>
      </c>
      <c r="F619">
        <v>6200</v>
      </c>
      <c r="G619">
        <v>100</v>
      </c>
      <c r="H619" t="s">
        <v>1682</v>
      </c>
      <c r="I619">
        <v>6268</v>
      </c>
      <c r="J619" t="s">
        <v>2179</v>
      </c>
      <c r="K619" t="s">
        <v>1692</v>
      </c>
      <c r="L619">
        <v>3400</v>
      </c>
      <c r="M619">
        <v>3405</v>
      </c>
      <c r="N619">
        <v>200</v>
      </c>
      <c r="O619" t="s">
        <v>1679</v>
      </c>
      <c r="P619">
        <v>0.61296804758116497</v>
      </c>
      <c r="Q619">
        <v>0.80161871726973999</v>
      </c>
      <c r="R619">
        <v>1.4612550064812199E-2</v>
      </c>
      <c r="S619">
        <v>2.73381104474625E-2</v>
      </c>
      <c r="T619">
        <v>-1.55946110447306</v>
      </c>
      <c r="U619">
        <v>1.55946110447306</v>
      </c>
      <c r="V619">
        <v>2.0613160521751701</v>
      </c>
      <c r="W619">
        <v>-4.3899999999999997</v>
      </c>
      <c r="X619">
        <v>9.84</v>
      </c>
      <c r="Y619">
        <v>80837</v>
      </c>
      <c r="Z619">
        <v>10105</v>
      </c>
      <c r="AA619">
        <v>0.5</v>
      </c>
      <c r="AB619">
        <v>8</v>
      </c>
      <c r="AC619">
        <v>4</v>
      </c>
      <c r="AD619">
        <v>4</v>
      </c>
      <c r="AE619">
        <v>50</v>
      </c>
      <c r="AF619">
        <v>12</v>
      </c>
      <c r="AG619">
        <v>3</v>
      </c>
      <c r="AH619">
        <v>2</v>
      </c>
      <c r="AI619">
        <v>3</v>
      </c>
    </row>
    <row r="620" spans="1:35" x14ac:dyDescent="0.2">
      <c r="A620" s="102">
        <v>952</v>
      </c>
      <c r="B620">
        <v>3101</v>
      </c>
      <c r="C620" t="s">
        <v>1985</v>
      </c>
      <c r="D620" t="s">
        <v>1979</v>
      </c>
      <c r="E620">
        <v>1532</v>
      </c>
      <c r="F620">
        <v>1545</v>
      </c>
      <c r="G620">
        <v>400</v>
      </c>
      <c r="H620" t="s">
        <v>1679</v>
      </c>
      <c r="I620">
        <v>9062</v>
      </c>
      <c r="J620" t="s">
        <v>1643</v>
      </c>
      <c r="K620" t="s">
        <v>1815</v>
      </c>
      <c r="L620">
        <v>5910</v>
      </c>
      <c r="M620">
        <v>5910</v>
      </c>
      <c r="N620">
        <v>100</v>
      </c>
      <c r="O620" t="s">
        <v>1682</v>
      </c>
      <c r="P620">
        <v>0.62126492031695102</v>
      </c>
      <c r="Q620">
        <v>0.83777129733134803</v>
      </c>
      <c r="R620">
        <v>0.39341595609784902</v>
      </c>
      <c r="S620">
        <v>5.9399900464843697E-2</v>
      </c>
      <c r="T620">
        <v>1.7614375470300601</v>
      </c>
      <c r="U620">
        <v>1.7614375470300601</v>
      </c>
      <c r="V620">
        <v>1.3909068324303899</v>
      </c>
      <c r="W620">
        <v>6.16</v>
      </c>
      <c r="X620">
        <v>4.57</v>
      </c>
      <c r="Y620">
        <v>80791</v>
      </c>
      <c r="Z620">
        <v>5386</v>
      </c>
      <c r="AA620">
        <v>0.32</v>
      </c>
      <c r="AB620">
        <v>15</v>
      </c>
      <c r="AC620">
        <v>9</v>
      </c>
      <c r="AD620">
        <v>6</v>
      </c>
      <c r="AE620">
        <v>60</v>
      </c>
      <c r="AF620">
        <v>10</v>
      </c>
      <c r="AG620">
        <v>8</v>
      </c>
      <c r="AH620">
        <v>6</v>
      </c>
      <c r="AI620">
        <v>1</v>
      </c>
    </row>
    <row r="621" spans="1:35" x14ac:dyDescent="0.2">
      <c r="A621" s="102">
        <v>142</v>
      </c>
      <c r="B621">
        <v>8242</v>
      </c>
      <c r="C621" t="s">
        <v>919</v>
      </c>
      <c r="D621" t="s">
        <v>1705</v>
      </c>
      <c r="E621">
        <v>1010</v>
      </c>
      <c r="F621">
        <v>987</v>
      </c>
      <c r="G621">
        <v>900</v>
      </c>
      <c r="H621" t="s">
        <v>1682</v>
      </c>
      <c r="I621">
        <v>9201</v>
      </c>
      <c r="J621" t="s">
        <v>1960</v>
      </c>
      <c r="K621" t="s">
        <v>1961</v>
      </c>
      <c r="L621">
        <v>3105</v>
      </c>
      <c r="M621">
        <v>3099</v>
      </c>
      <c r="N621">
        <v>300</v>
      </c>
      <c r="O621" t="s">
        <v>1679</v>
      </c>
      <c r="P621">
        <v>0.902793952312543</v>
      </c>
      <c r="Q621">
        <v>0.93047069023001305</v>
      </c>
      <c r="R621">
        <v>0.12760195958992901</v>
      </c>
      <c r="S621">
        <v>5.04857157053787E-2</v>
      </c>
      <c r="T621">
        <v>-2.2726435590241501</v>
      </c>
      <c r="U621">
        <v>2.2726435590241501</v>
      </c>
      <c r="V621">
        <v>2.2161050860691098</v>
      </c>
      <c r="W621">
        <v>-12.57</v>
      </c>
      <c r="X621">
        <v>4.45</v>
      </c>
      <c r="Y621">
        <v>80773</v>
      </c>
      <c r="Z621">
        <v>6213</v>
      </c>
      <c r="AA621">
        <v>0.19</v>
      </c>
      <c r="AB621">
        <v>13</v>
      </c>
      <c r="AC621">
        <v>8</v>
      </c>
      <c r="AD621">
        <v>5</v>
      </c>
      <c r="AE621">
        <v>61.54</v>
      </c>
      <c r="AF621">
        <v>13</v>
      </c>
      <c r="AG621">
        <v>4</v>
      </c>
      <c r="AH621">
        <v>2</v>
      </c>
      <c r="AI621">
        <v>7</v>
      </c>
    </row>
    <row r="622" spans="1:35" x14ac:dyDescent="0.2">
      <c r="A622" s="102">
        <v>1117</v>
      </c>
      <c r="B622">
        <v>3087</v>
      </c>
      <c r="C622" t="s">
        <v>1972</v>
      </c>
      <c r="D622" t="s">
        <v>1705</v>
      </c>
      <c r="E622">
        <v>2120</v>
      </c>
      <c r="F622">
        <v>2103</v>
      </c>
      <c r="G622">
        <v>400</v>
      </c>
      <c r="H622" t="s">
        <v>1679</v>
      </c>
      <c r="I622">
        <v>5471</v>
      </c>
      <c r="J622" t="s">
        <v>1919</v>
      </c>
      <c r="K622" t="s">
        <v>1735</v>
      </c>
      <c r="L622">
        <v>4320</v>
      </c>
      <c r="M622">
        <v>4315</v>
      </c>
      <c r="N622">
        <v>200</v>
      </c>
      <c r="O622" t="s">
        <v>1682</v>
      </c>
      <c r="P622">
        <v>0.91614391255306205</v>
      </c>
      <c r="Q622">
        <v>0.81139319918609498</v>
      </c>
      <c r="R622" s="106">
        <v>5.02043692437266E-2</v>
      </c>
      <c r="S622" s="106">
        <v>6.3293413685679397E-3</v>
      </c>
      <c r="T622">
        <v>1.8995439274372901</v>
      </c>
      <c r="U622">
        <v>1.8995439274372901</v>
      </c>
      <c r="V622">
        <v>1.5620938733168299</v>
      </c>
      <c r="W622">
        <v>6.86</v>
      </c>
      <c r="X622">
        <v>2.5299999999999998</v>
      </c>
      <c r="Y622">
        <v>80721</v>
      </c>
      <c r="Z622">
        <v>5381</v>
      </c>
      <c r="AA622">
        <v>0.35</v>
      </c>
      <c r="AB622">
        <v>15</v>
      </c>
      <c r="AC622">
        <v>9</v>
      </c>
      <c r="AD622">
        <v>6</v>
      </c>
      <c r="AE622">
        <v>60</v>
      </c>
      <c r="AF622">
        <v>11</v>
      </c>
      <c r="AG622">
        <v>8</v>
      </c>
      <c r="AH622">
        <v>5</v>
      </c>
      <c r="AI622">
        <v>2</v>
      </c>
    </row>
    <row r="623" spans="1:35" x14ac:dyDescent="0.2">
      <c r="A623" s="102">
        <v>1083</v>
      </c>
      <c r="B623">
        <v>1941</v>
      </c>
      <c r="C623" t="s">
        <v>2125</v>
      </c>
      <c r="D623" t="s">
        <v>1689</v>
      </c>
      <c r="E623">
        <v>2445</v>
      </c>
      <c r="F623">
        <v>2477</v>
      </c>
      <c r="G623">
        <v>300</v>
      </c>
      <c r="H623" t="s">
        <v>1679</v>
      </c>
      <c r="I623">
        <v>4849</v>
      </c>
      <c r="J623" t="s">
        <v>582</v>
      </c>
      <c r="K623" t="s">
        <v>1694</v>
      </c>
      <c r="L623">
        <v>3930</v>
      </c>
      <c r="M623">
        <v>3985</v>
      </c>
      <c r="N623">
        <v>200</v>
      </c>
      <c r="O623" t="s">
        <v>1682</v>
      </c>
      <c r="P623">
        <v>0.70560837902492402</v>
      </c>
      <c r="Q623">
        <v>0.81732827707311595</v>
      </c>
      <c r="R623" s="106">
        <v>0.21597992251718401</v>
      </c>
      <c r="S623">
        <v>4.0073260899508099E-2</v>
      </c>
      <c r="T623">
        <v>3.1912724288860099</v>
      </c>
      <c r="U623">
        <v>3.1912724288860099</v>
      </c>
      <c r="V623">
        <v>3.5323355618396199</v>
      </c>
      <c r="W623">
        <v>15.49</v>
      </c>
      <c r="X623">
        <v>6.76</v>
      </c>
      <c r="Y623">
        <v>80050</v>
      </c>
      <c r="Z623">
        <v>6671</v>
      </c>
      <c r="AA623">
        <v>0.55000000000000004</v>
      </c>
      <c r="AB623">
        <v>12</v>
      </c>
      <c r="AC623">
        <v>6</v>
      </c>
      <c r="AD623">
        <v>6</v>
      </c>
      <c r="AE623">
        <v>50</v>
      </c>
      <c r="AF623">
        <v>10</v>
      </c>
      <c r="AG623">
        <v>5</v>
      </c>
      <c r="AH623">
        <v>5</v>
      </c>
      <c r="AI623">
        <v>2</v>
      </c>
    </row>
    <row r="624" spans="1:35" x14ac:dyDescent="0.2">
      <c r="A624" s="102">
        <v>221</v>
      </c>
      <c r="B624">
        <v>1803</v>
      </c>
      <c r="C624" t="s">
        <v>1690</v>
      </c>
      <c r="D624" t="s">
        <v>1689</v>
      </c>
      <c r="E624">
        <v>1104</v>
      </c>
      <c r="F624">
        <v>1113</v>
      </c>
      <c r="G624">
        <v>1000</v>
      </c>
      <c r="H624" t="s">
        <v>1682</v>
      </c>
      <c r="I624">
        <v>3003</v>
      </c>
      <c r="J624" t="s">
        <v>585</v>
      </c>
      <c r="K624" t="s">
        <v>1701</v>
      </c>
      <c r="L624">
        <v>1355</v>
      </c>
      <c r="M624">
        <v>1357</v>
      </c>
      <c r="N624">
        <v>800</v>
      </c>
      <c r="O624" t="s">
        <v>1679</v>
      </c>
      <c r="P624">
        <v>0.80135407457666896</v>
      </c>
      <c r="Q624">
        <v>0.91992599794948504</v>
      </c>
      <c r="R624">
        <v>6.5364151525022104E-2</v>
      </c>
      <c r="S624">
        <v>7.8230665126226395E-2</v>
      </c>
      <c r="T624">
        <v>-1.7410758198718601</v>
      </c>
      <c r="U624">
        <v>1.7410758198718601</v>
      </c>
      <c r="V624">
        <v>2.0297092359875899</v>
      </c>
      <c r="W624">
        <v>-5.16</v>
      </c>
      <c r="X624">
        <v>2.52</v>
      </c>
      <c r="Y624">
        <v>79061</v>
      </c>
      <c r="Z624">
        <v>4941</v>
      </c>
      <c r="AA624">
        <v>0.23</v>
      </c>
      <c r="AB624">
        <v>16</v>
      </c>
      <c r="AC624">
        <v>9</v>
      </c>
      <c r="AD624">
        <v>7</v>
      </c>
      <c r="AE624">
        <v>56.25</v>
      </c>
      <c r="AF624">
        <v>14</v>
      </c>
      <c r="AG624">
        <v>4</v>
      </c>
      <c r="AH624">
        <v>4</v>
      </c>
      <c r="AI624">
        <v>8</v>
      </c>
    </row>
    <row r="625" spans="1:35" x14ac:dyDescent="0.2">
      <c r="A625" s="102">
        <v>888</v>
      </c>
      <c r="B625">
        <v>4045</v>
      </c>
      <c r="C625" t="s">
        <v>2026</v>
      </c>
      <c r="D625" t="s">
        <v>1704</v>
      </c>
      <c r="E625">
        <v>1286</v>
      </c>
      <c r="F625">
        <v>1277</v>
      </c>
      <c r="G625">
        <v>800</v>
      </c>
      <c r="H625" t="s">
        <v>1679</v>
      </c>
      <c r="I625">
        <v>4634</v>
      </c>
      <c r="J625" t="s">
        <v>65</v>
      </c>
      <c r="K625" t="s">
        <v>1704</v>
      </c>
      <c r="L625">
        <v>2497</v>
      </c>
      <c r="M625">
        <v>2512</v>
      </c>
      <c r="N625">
        <v>400</v>
      </c>
      <c r="O625" t="s">
        <v>1682</v>
      </c>
      <c r="P625">
        <v>0.57192802501692397</v>
      </c>
      <c r="Q625">
        <v>0.84670035927546305</v>
      </c>
      <c r="R625" s="15">
        <v>0.36512901763567002</v>
      </c>
      <c r="S625" s="106">
        <v>6.9466166266836105E-2</v>
      </c>
      <c r="T625">
        <v>1.8710840375183699</v>
      </c>
      <c r="U625">
        <v>1.8710840375183699</v>
      </c>
      <c r="V625">
        <v>2.0358804374738</v>
      </c>
      <c r="W625">
        <v>5.75</v>
      </c>
      <c r="X625">
        <v>1.67</v>
      </c>
      <c r="Y625">
        <v>78446</v>
      </c>
      <c r="Z625">
        <v>4614</v>
      </c>
      <c r="AA625">
        <v>0.21</v>
      </c>
      <c r="AB625">
        <v>17</v>
      </c>
      <c r="AC625">
        <v>9</v>
      </c>
      <c r="AD625">
        <v>8</v>
      </c>
      <c r="AE625">
        <v>52.94</v>
      </c>
      <c r="AF625">
        <v>13</v>
      </c>
      <c r="AG625">
        <v>5</v>
      </c>
      <c r="AH625">
        <v>4</v>
      </c>
      <c r="AI625">
        <v>8</v>
      </c>
    </row>
    <row r="626" spans="1:35" x14ac:dyDescent="0.2">
      <c r="A626" s="102">
        <v>492</v>
      </c>
      <c r="B626">
        <v>1662</v>
      </c>
      <c r="C626" t="s">
        <v>601</v>
      </c>
      <c r="D626" t="s">
        <v>1912</v>
      </c>
      <c r="E626">
        <v>2958</v>
      </c>
      <c r="F626">
        <v>2921</v>
      </c>
      <c r="G626">
        <v>200</v>
      </c>
      <c r="H626" t="s">
        <v>1679</v>
      </c>
      <c r="I626">
        <v>7735</v>
      </c>
      <c r="J626" t="s">
        <v>2185</v>
      </c>
      <c r="K626" t="s">
        <v>1684</v>
      </c>
      <c r="L626">
        <v>6770</v>
      </c>
      <c r="M626">
        <v>6750</v>
      </c>
      <c r="N626">
        <v>100</v>
      </c>
      <c r="O626" t="s">
        <v>1682</v>
      </c>
      <c r="P626">
        <v>0.59959976868554099</v>
      </c>
      <c r="Q626">
        <v>0.89099931984238601</v>
      </c>
      <c r="R626" s="106">
        <v>0.243402107144925</v>
      </c>
      <c r="S626" s="106">
        <v>1.22988712454026E-2</v>
      </c>
      <c r="T626">
        <v>1.5000949813858699</v>
      </c>
      <c r="U626">
        <v>1.5000949813858699</v>
      </c>
      <c r="V626">
        <v>1.68166587492056</v>
      </c>
      <c r="W626">
        <v>8.7100000000000009</v>
      </c>
      <c r="X626">
        <v>13.45</v>
      </c>
      <c r="Y626">
        <v>78174</v>
      </c>
      <c r="Z626">
        <v>7817</v>
      </c>
      <c r="AA626">
        <v>0.62</v>
      </c>
      <c r="AB626">
        <v>10</v>
      </c>
      <c r="AC626">
        <v>6</v>
      </c>
      <c r="AD626">
        <v>4</v>
      </c>
      <c r="AE626">
        <v>60</v>
      </c>
      <c r="AF626">
        <v>9</v>
      </c>
      <c r="AG626">
        <v>6</v>
      </c>
      <c r="AH626">
        <v>4</v>
      </c>
      <c r="AI626">
        <v>0</v>
      </c>
    </row>
    <row r="627" spans="1:35" x14ac:dyDescent="0.2">
      <c r="A627" s="102">
        <v>215</v>
      </c>
      <c r="B627">
        <v>6301</v>
      </c>
      <c r="C627" t="s">
        <v>55</v>
      </c>
      <c r="D627" t="s">
        <v>1692</v>
      </c>
      <c r="E627">
        <v>2320</v>
      </c>
      <c r="F627">
        <v>2336.5</v>
      </c>
      <c r="G627">
        <v>400</v>
      </c>
      <c r="H627" t="s">
        <v>1679</v>
      </c>
      <c r="I627">
        <v>6371</v>
      </c>
      <c r="J627" t="s">
        <v>1857</v>
      </c>
      <c r="K627" t="s">
        <v>1692</v>
      </c>
      <c r="L627">
        <v>3335</v>
      </c>
      <c r="M627">
        <v>3370</v>
      </c>
      <c r="N627">
        <v>300</v>
      </c>
      <c r="O627" t="s">
        <v>1682</v>
      </c>
      <c r="P627">
        <v>0.92835337167725396</v>
      </c>
      <c r="Q627">
        <v>0.92093482818949102</v>
      </c>
      <c r="R627">
        <v>3.6191298939662997E-2</v>
      </c>
      <c r="S627" s="15">
        <v>3.44869929800446E-5</v>
      </c>
      <c r="T627">
        <v>0.26291176156732099</v>
      </c>
      <c r="U627">
        <v>0.26291176156732099</v>
      </c>
      <c r="V627">
        <v>0.18246303428185101</v>
      </c>
      <c r="W627">
        <v>0.56999999999999995</v>
      </c>
      <c r="X627">
        <v>7.56</v>
      </c>
      <c r="Y627">
        <v>77475</v>
      </c>
      <c r="Z627">
        <v>4557</v>
      </c>
      <c r="AA627">
        <v>0.26</v>
      </c>
      <c r="AB627">
        <v>17</v>
      </c>
      <c r="AC627">
        <v>9</v>
      </c>
      <c r="AD627">
        <v>8</v>
      </c>
      <c r="AE627">
        <v>52.94</v>
      </c>
      <c r="AF627">
        <v>13</v>
      </c>
      <c r="AG627">
        <v>5</v>
      </c>
      <c r="AH627">
        <v>3</v>
      </c>
      <c r="AI627">
        <v>9</v>
      </c>
    </row>
    <row r="628" spans="1:35" x14ac:dyDescent="0.2">
      <c r="A628" s="102">
        <v>448</v>
      </c>
      <c r="B628">
        <v>3635</v>
      </c>
      <c r="C628" t="s">
        <v>46</v>
      </c>
      <c r="D628" t="s">
        <v>1681</v>
      </c>
      <c r="E628">
        <v>3170</v>
      </c>
      <c r="F628">
        <v>3190</v>
      </c>
      <c r="G628">
        <v>300</v>
      </c>
      <c r="H628" t="s">
        <v>1679</v>
      </c>
      <c r="I628">
        <v>4739</v>
      </c>
      <c r="J628" t="s">
        <v>1734</v>
      </c>
      <c r="K628" t="s">
        <v>1681</v>
      </c>
      <c r="L628">
        <v>3390</v>
      </c>
      <c r="M628">
        <v>3365</v>
      </c>
      <c r="N628">
        <v>300</v>
      </c>
      <c r="O628" t="s">
        <v>1682</v>
      </c>
      <c r="P628">
        <v>0.89799570289197606</v>
      </c>
      <c r="Q628">
        <v>0.89620535476199603</v>
      </c>
      <c r="R628" s="106">
        <v>8.9790850500145097E-2</v>
      </c>
      <c r="S628">
        <v>5.6894354488335498E-2</v>
      </c>
      <c r="T628">
        <v>2.17211492813228</v>
      </c>
      <c r="U628">
        <v>2.17211492813228</v>
      </c>
      <c r="V628">
        <v>1.86743989372789</v>
      </c>
      <c r="W628">
        <v>6.29</v>
      </c>
      <c r="X628">
        <v>5.2</v>
      </c>
      <c r="Y628">
        <v>77374</v>
      </c>
      <c r="Z628">
        <v>6448</v>
      </c>
      <c r="AA628">
        <v>0.4</v>
      </c>
      <c r="AB628">
        <v>12</v>
      </c>
      <c r="AC628">
        <v>7</v>
      </c>
      <c r="AD628">
        <v>5</v>
      </c>
      <c r="AE628">
        <v>58.33</v>
      </c>
      <c r="AF628">
        <v>11</v>
      </c>
      <c r="AG628">
        <v>4</v>
      </c>
      <c r="AH628">
        <v>2</v>
      </c>
      <c r="AI628">
        <v>6</v>
      </c>
    </row>
    <row r="629" spans="1:35" x14ac:dyDescent="0.2">
      <c r="A629" s="102">
        <v>872</v>
      </c>
      <c r="B629">
        <v>4114</v>
      </c>
      <c r="C629" t="s">
        <v>1848</v>
      </c>
      <c r="D629" t="s">
        <v>1704</v>
      </c>
      <c r="E629">
        <v>6130</v>
      </c>
      <c r="F629">
        <v>6200</v>
      </c>
      <c r="G629">
        <v>100</v>
      </c>
      <c r="H629" t="s">
        <v>1682</v>
      </c>
      <c r="I629">
        <v>4183</v>
      </c>
      <c r="J629" t="s">
        <v>1895</v>
      </c>
      <c r="K629" t="s">
        <v>1704</v>
      </c>
      <c r="L629">
        <v>2569</v>
      </c>
      <c r="M629">
        <v>2581</v>
      </c>
      <c r="N629">
        <v>200</v>
      </c>
      <c r="O629" t="s">
        <v>1679</v>
      </c>
      <c r="P629">
        <v>0.646250789765348</v>
      </c>
      <c r="Q629">
        <v>0.84857449090718495</v>
      </c>
      <c r="R629">
        <v>0.118711397482041</v>
      </c>
      <c r="S629" s="15">
        <v>1.15598692633853E-2</v>
      </c>
      <c r="T629">
        <v>-2.0182861857914798</v>
      </c>
      <c r="U629">
        <v>2.0182861857914798</v>
      </c>
      <c r="V629">
        <v>2.33459618826772</v>
      </c>
      <c r="W629">
        <v>-5.54</v>
      </c>
      <c r="X629">
        <v>16.739999999999998</v>
      </c>
      <c r="Y629">
        <v>75331</v>
      </c>
      <c r="Z629">
        <v>9416</v>
      </c>
      <c r="AA629">
        <v>0.63</v>
      </c>
      <c r="AB629">
        <v>8</v>
      </c>
      <c r="AC629">
        <v>4</v>
      </c>
      <c r="AD629">
        <v>4</v>
      </c>
      <c r="AE629">
        <v>50</v>
      </c>
      <c r="AF629">
        <v>12</v>
      </c>
      <c r="AG629">
        <v>3</v>
      </c>
      <c r="AH629">
        <v>1</v>
      </c>
      <c r="AI629">
        <v>4</v>
      </c>
    </row>
    <row r="630" spans="1:35" x14ac:dyDescent="0.2">
      <c r="A630" s="102">
        <v>1047</v>
      </c>
      <c r="B630">
        <v>6501</v>
      </c>
      <c r="C630" t="s">
        <v>1888</v>
      </c>
      <c r="D630" t="s">
        <v>1684</v>
      </c>
      <c r="E630">
        <v>4171</v>
      </c>
      <c r="F630">
        <v>4164</v>
      </c>
      <c r="G630">
        <v>200</v>
      </c>
      <c r="H630" t="s">
        <v>1679</v>
      </c>
      <c r="I630">
        <v>9682</v>
      </c>
      <c r="J630" t="s">
        <v>1910</v>
      </c>
      <c r="K630" t="s">
        <v>1681</v>
      </c>
      <c r="L630">
        <v>2247</v>
      </c>
      <c r="M630">
        <v>2251</v>
      </c>
      <c r="N630">
        <v>400</v>
      </c>
      <c r="O630" t="s">
        <v>1682</v>
      </c>
      <c r="P630">
        <v>0.73974025122513398</v>
      </c>
      <c r="Q630">
        <v>0.82403030478029105</v>
      </c>
      <c r="R630">
        <v>0.40501774869327101</v>
      </c>
      <c r="S630" s="15">
        <v>3.7756741285681003E-2</v>
      </c>
      <c r="T630">
        <v>0.95250675342970104</v>
      </c>
      <c r="U630">
        <v>0.95250675342970104</v>
      </c>
      <c r="V630">
        <v>1.2870657236627601</v>
      </c>
      <c r="W630">
        <v>3.04</v>
      </c>
      <c r="X630">
        <v>8.1199999999999992</v>
      </c>
      <c r="Y630">
        <v>73892</v>
      </c>
      <c r="Z630">
        <v>4926</v>
      </c>
      <c r="AA630">
        <v>0.18</v>
      </c>
      <c r="AB630">
        <v>15</v>
      </c>
      <c r="AC630">
        <v>7</v>
      </c>
      <c r="AD630">
        <v>8</v>
      </c>
      <c r="AE630">
        <v>46.67</v>
      </c>
      <c r="AF630">
        <v>13</v>
      </c>
      <c r="AG630">
        <v>6</v>
      </c>
      <c r="AH630">
        <v>4</v>
      </c>
      <c r="AI630">
        <v>5</v>
      </c>
    </row>
    <row r="631" spans="1:35" x14ac:dyDescent="0.2">
      <c r="A631" s="102">
        <v>307</v>
      </c>
      <c r="B631">
        <v>4555</v>
      </c>
      <c r="C631" t="s">
        <v>721</v>
      </c>
      <c r="D631" t="s">
        <v>1702</v>
      </c>
      <c r="E631">
        <v>7180</v>
      </c>
      <c r="F631">
        <v>7160</v>
      </c>
      <c r="G631">
        <v>100</v>
      </c>
      <c r="H631" t="s">
        <v>1682</v>
      </c>
      <c r="I631">
        <v>4812</v>
      </c>
      <c r="J631" t="s">
        <v>730</v>
      </c>
      <c r="K631" t="s">
        <v>1681</v>
      </c>
      <c r="L631">
        <v>5130</v>
      </c>
      <c r="M631">
        <v>5150</v>
      </c>
      <c r="N631">
        <v>100</v>
      </c>
      <c r="O631" t="s">
        <v>1679</v>
      </c>
      <c r="P631">
        <v>0.89018867075660502</v>
      </c>
      <c r="Q631">
        <v>0.90970820713836298</v>
      </c>
      <c r="R631" s="106">
        <v>3.1692930523795099E-2</v>
      </c>
      <c r="S631" s="106">
        <v>3.5880914425814999E-3</v>
      </c>
      <c r="T631">
        <v>-3.41715160976619</v>
      </c>
      <c r="U631">
        <v>3.41715160976619</v>
      </c>
      <c r="V631">
        <v>3.93462740652134</v>
      </c>
      <c r="W631">
        <v>-14.26</v>
      </c>
      <c r="X631">
        <v>28.07</v>
      </c>
      <c r="Y631">
        <v>73292</v>
      </c>
      <c r="Z631">
        <v>8144</v>
      </c>
      <c r="AA631">
        <v>0.36</v>
      </c>
      <c r="AB631">
        <v>9</v>
      </c>
      <c r="AC631">
        <v>6</v>
      </c>
      <c r="AD631">
        <v>3</v>
      </c>
      <c r="AE631">
        <v>66.67</v>
      </c>
      <c r="AF631">
        <v>10</v>
      </c>
      <c r="AG631">
        <v>4</v>
      </c>
      <c r="AH631">
        <v>3</v>
      </c>
      <c r="AI631">
        <v>2</v>
      </c>
    </row>
    <row r="632" spans="1:35" x14ac:dyDescent="0.2">
      <c r="A632" s="102">
        <v>829</v>
      </c>
      <c r="B632">
        <v>4544</v>
      </c>
      <c r="C632" t="s">
        <v>2191</v>
      </c>
      <c r="D632" t="s">
        <v>1694</v>
      </c>
      <c r="E632">
        <v>2830</v>
      </c>
      <c r="F632">
        <v>2833</v>
      </c>
      <c r="G632">
        <v>300</v>
      </c>
      <c r="H632" t="s">
        <v>1682</v>
      </c>
      <c r="I632">
        <v>8304</v>
      </c>
      <c r="J632" t="s">
        <v>2040</v>
      </c>
      <c r="K632" t="s">
        <v>1737</v>
      </c>
      <c r="L632">
        <v>3055</v>
      </c>
      <c r="M632">
        <v>3075</v>
      </c>
      <c r="N632">
        <v>300</v>
      </c>
      <c r="O632" t="s">
        <v>1679</v>
      </c>
      <c r="P632">
        <v>0.53739191721840596</v>
      </c>
      <c r="Q632">
        <v>0.85311016214422997</v>
      </c>
      <c r="R632">
        <v>0.200377085840516</v>
      </c>
      <c r="S632">
        <v>1.87724219153972E-2</v>
      </c>
      <c r="T632">
        <v>-0.833639061513613</v>
      </c>
      <c r="U632">
        <v>0.833639061513613</v>
      </c>
      <c r="V632">
        <v>0.96589214613275398</v>
      </c>
      <c r="W632">
        <v>-2.58</v>
      </c>
      <c r="X632">
        <v>7.87</v>
      </c>
      <c r="Y632">
        <v>73276</v>
      </c>
      <c r="Z632">
        <v>6661</v>
      </c>
      <c r="AA632">
        <v>0.4</v>
      </c>
      <c r="AB632">
        <v>11</v>
      </c>
      <c r="AC632">
        <v>7</v>
      </c>
      <c r="AD632">
        <v>4</v>
      </c>
      <c r="AE632">
        <v>63.64</v>
      </c>
      <c r="AF632">
        <v>10</v>
      </c>
      <c r="AG632">
        <v>5</v>
      </c>
      <c r="AH632">
        <v>4</v>
      </c>
      <c r="AI632">
        <v>2</v>
      </c>
    </row>
    <row r="633" spans="1:35" x14ac:dyDescent="0.2">
      <c r="A633" s="102">
        <v>1121</v>
      </c>
      <c r="B633">
        <v>4114</v>
      </c>
      <c r="C633" t="s">
        <v>1848</v>
      </c>
      <c r="D633" t="s">
        <v>1704</v>
      </c>
      <c r="E633">
        <v>6130</v>
      </c>
      <c r="F633">
        <v>6200</v>
      </c>
      <c r="G633">
        <v>100</v>
      </c>
      <c r="H633" t="s">
        <v>1679</v>
      </c>
      <c r="I633">
        <v>6301</v>
      </c>
      <c r="J633" t="s">
        <v>55</v>
      </c>
      <c r="K633" t="s">
        <v>1692</v>
      </c>
      <c r="L633">
        <v>2320</v>
      </c>
      <c r="M633">
        <v>2336.5</v>
      </c>
      <c r="N633">
        <v>300</v>
      </c>
      <c r="O633" t="s">
        <v>1682</v>
      </c>
      <c r="P633">
        <v>0.83896082820649198</v>
      </c>
      <c r="Q633">
        <v>0.81045018799282498</v>
      </c>
      <c r="R633" s="106">
        <v>7.60642660321936E-2</v>
      </c>
      <c r="S633">
        <v>8.8618408975684501E-2</v>
      </c>
      <c r="T633">
        <v>1.4559461456498399</v>
      </c>
      <c r="U633">
        <v>1.4559461456498399</v>
      </c>
      <c r="V633">
        <v>1.71022019488278</v>
      </c>
      <c r="W633">
        <v>2.88</v>
      </c>
      <c r="X633">
        <v>13.06</v>
      </c>
      <c r="Y633">
        <v>73222</v>
      </c>
      <c r="Z633">
        <v>7322</v>
      </c>
      <c r="AA633">
        <v>0.57999999999999996</v>
      </c>
      <c r="AB633">
        <v>10</v>
      </c>
      <c r="AC633">
        <v>6</v>
      </c>
      <c r="AD633">
        <v>4</v>
      </c>
      <c r="AE633">
        <v>60</v>
      </c>
      <c r="AF633">
        <v>10</v>
      </c>
      <c r="AG633">
        <v>6</v>
      </c>
      <c r="AH633">
        <v>3</v>
      </c>
      <c r="AI633">
        <v>1</v>
      </c>
    </row>
    <row r="634" spans="1:35" x14ac:dyDescent="0.2">
      <c r="A634" s="102">
        <v>1054</v>
      </c>
      <c r="B634">
        <v>5233</v>
      </c>
      <c r="C634" t="s">
        <v>1900</v>
      </c>
      <c r="D634" t="s">
        <v>1678</v>
      </c>
      <c r="E634">
        <v>2950</v>
      </c>
      <c r="F634">
        <v>2990</v>
      </c>
      <c r="G634">
        <v>300</v>
      </c>
      <c r="H634" t="s">
        <v>1679</v>
      </c>
      <c r="I634">
        <v>9616</v>
      </c>
      <c r="J634" t="s">
        <v>2110</v>
      </c>
      <c r="K634" t="s">
        <v>1694</v>
      </c>
      <c r="L634">
        <v>4500</v>
      </c>
      <c r="M634">
        <v>4455</v>
      </c>
      <c r="N634">
        <v>200</v>
      </c>
      <c r="O634" t="s">
        <v>1682</v>
      </c>
      <c r="P634">
        <v>0.66869590497560105</v>
      </c>
      <c r="Q634">
        <v>0.82344247320562103</v>
      </c>
      <c r="R634">
        <v>0.482549575524295</v>
      </c>
      <c r="S634" s="106">
        <v>5.12912540672293E-2</v>
      </c>
      <c r="T634">
        <v>1.00295039242535</v>
      </c>
      <c r="U634">
        <v>1.00295039242535</v>
      </c>
      <c r="V634">
        <v>0.24194029953490001</v>
      </c>
      <c r="W634">
        <v>3.92</v>
      </c>
      <c r="X634">
        <v>0.67</v>
      </c>
      <c r="Y634">
        <v>72838</v>
      </c>
      <c r="Z634">
        <v>10405</v>
      </c>
      <c r="AA634">
        <v>0.52</v>
      </c>
      <c r="AB634">
        <v>7</v>
      </c>
      <c r="AC634">
        <v>4</v>
      </c>
      <c r="AD634">
        <v>3</v>
      </c>
      <c r="AE634">
        <v>57.14</v>
      </c>
      <c r="AF634">
        <v>11</v>
      </c>
      <c r="AG634">
        <v>4</v>
      </c>
      <c r="AH634">
        <v>1</v>
      </c>
      <c r="AI634">
        <v>2</v>
      </c>
    </row>
    <row r="635" spans="1:35" x14ac:dyDescent="0.2">
      <c r="A635" s="102">
        <v>188</v>
      </c>
      <c r="B635">
        <v>6995</v>
      </c>
      <c r="C635" t="s">
        <v>50</v>
      </c>
      <c r="D635" t="s">
        <v>1697</v>
      </c>
      <c r="E635">
        <v>1855</v>
      </c>
      <c r="F635">
        <v>1855</v>
      </c>
      <c r="G635">
        <v>500</v>
      </c>
      <c r="H635" t="s">
        <v>1682</v>
      </c>
      <c r="I635">
        <v>8002</v>
      </c>
      <c r="J635" t="s">
        <v>29</v>
      </c>
      <c r="K635" t="s">
        <v>1686</v>
      </c>
      <c r="L635">
        <v>787.3</v>
      </c>
      <c r="M635">
        <v>790.8</v>
      </c>
      <c r="N635">
        <v>1200</v>
      </c>
      <c r="O635" t="s">
        <v>1679</v>
      </c>
      <c r="P635">
        <v>0.77771613220090796</v>
      </c>
      <c r="Q635">
        <v>0.924153096840162</v>
      </c>
      <c r="R635">
        <v>0.32866796792333303</v>
      </c>
      <c r="S635">
        <v>4.1580710018703199E-2</v>
      </c>
      <c r="T635">
        <v>-2.0968559838112499</v>
      </c>
      <c r="U635">
        <v>2.0968559838112499</v>
      </c>
      <c r="V635">
        <v>2.1901931389448799</v>
      </c>
      <c r="W635">
        <v>-10.15</v>
      </c>
      <c r="X635">
        <v>2.31</v>
      </c>
      <c r="Y635">
        <v>72161</v>
      </c>
      <c r="Z635">
        <v>4811</v>
      </c>
      <c r="AA635">
        <v>0.21</v>
      </c>
      <c r="AB635">
        <v>15</v>
      </c>
      <c r="AC635">
        <v>8</v>
      </c>
      <c r="AD635">
        <v>7</v>
      </c>
      <c r="AE635">
        <v>53.33</v>
      </c>
      <c r="AF635">
        <v>14</v>
      </c>
      <c r="AG635">
        <v>4</v>
      </c>
      <c r="AH635">
        <v>1</v>
      </c>
      <c r="AI635">
        <v>10</v>
      </c>
    </row>
    <row r="636" spans="1:35" x14ac:dyDescent="0.2">
      <c r="A636" s="102">
        <v>868</v>
      </c>
      <c r="B636">
        <v>7327</v>
      </c>
      <c r="C636" t="s">
        <v>1950</v>
      </c>
      <c r="D636" t="s">
        <v>1737</v>
      </c>
      <c r="E636">
        <v>2632</v>
      </c>
      <c r="F636">
        <v>2645</v>
      </c>
      <c r="G636">
        <v>400</v>
      </c>
      <c r="H636" t="s">
        <v>1682</v>
      </c>
      <c r="I636">
        <v>9716</v>
      </c>
      <c r="J636" t="s">
        <v>1901</v>
      </c>
      <c r="K636" t="s">
        <v>1694</v>
      </c>
      <c r="L636">
        <v>1284</v>
      </c>
      <c r="M636">
        <v>1276</v>
      </c>
      <c r="N636">
        <v>800</v>
      </c>
      <c r="O636" t="s">
        <v>1679</v>
      </c>
      <c r="P636">
        <v>0.88514133742442302</v>
      </c>
      <c r="Q636">
        <v>0.84908380617378998</v>
      </c>
      <c r="R636" s="106">
        <v>7.5338789796159294E-2</v>
      </c>
      <c r="S636">
        <v>1.03103472975246E-2</v>
      </c>
      <c r="T636">
        <v>-0.60153195407812399</v>
      </c>
      <c r="U636">
        <v>0.60153195407812399</v>
      </c>
      <c r="V636">
        <v>1.0230051069353501</v>
      </c>
      <c r="W636">
        <v>-1.4</v>
      </c>
      <c r="X636">
        <v>3.52</v>
      </c>
      <c r="Y636">
        <v>71837</v>
      </c>
      <c r="Z636">
        <v>14367</v>
      </c>
      <c r="AA636">
        <v>0.84</v>
      </c>
      <c r="AB636">
        <v>5</v>
      </c>
      <c r="AC636">
        <v>2</v>
      </c>
      <c r="AD636">
        <v>3</v>
      </c>
      <c r="AE636">
        <v>40</v>
      </c>
      <c r="AF636">
        <v>12</v>
      </c>
      <c r="AG636">
        <v>2</v>
      </c>
      <c r="AH636">
        <v>0</v>
      </c>
      <c r="AI636">
        <v>3</v>
      </c>
    </row>
    <row r="637" spans="1:35" x14ac:dyDescent="0.2">
      <c r="A637" s="102">
        <v>265</v>
      </c>
      <c r="B637">
        <v>8341</v>
      </c>
      <c r="C637" t="s">
        <v>932</v>
      </c>
      <c r="D637" t="s">
        <v>1737</v>
      </c>
      <c r="E637">
        <v>1630</v>
      </c>
      <c r="F637">
        <v>1643</v>
      </c>
      <c r="G637">
        <v>600</v>
      </c>
      <c r="H637" t="s">
        <v>1682</v>
      </c>
      <c r="I637">
        <v>8750</v>
      </c>
      <c r="J637" t="s">
        <v>30</v>
      </c>
      <c r="K637" t="s">
        <v>1881</v>
      </c>
      <c r="L637">
        <v>1741</v>
      </c>
      <c r="M637">
        <v>1732</v>
      </c>
      <c r="N637">
        <v>600</v>
      </c>
      <c r="O637" t="s">
        <v>1679</v>
      </c>
      <c r="P637">
        <v>0.87958272535622695</v>
      </c>
      <c r="Q637">
        <v>0.91381351705837399</v>
      </c>
      <c r="R637">
        <v>0.10332201415654101</v>
      </c>
      <c r="S637">
        <v>6.5189114756240202E-2</v>
      </c>
      <c r="T637">
        <v>-1.55885016939762</v>
      </c>
      <c r="U637">
        <v>1.55885016939762</v>
      </c>
      <c r="V637">
        <v>2.1829701765085998</v>
      </c>
      <c r="W637">
        <v>-3.58</v>
      </c>
      <c r="X637">
        <v>5.14</v>
      </c>
      <c r="Y637">
        <v>71714</v>
      </c>
      <c r="Z637">
        <v>5122</v>
      </c>
      <c r="AA637">
        <v>0.28999999999999998</v>
      </c>
      <c r="AB637">
        <v>14</v>
      </c>
      <c r="AC637">
        <v>9</v>
      </c>
      <c r="AD637">
        <v>5</v>
      </c>
      <c r="AE637">
        <v>64.290000000000006</v>
      </c>
      <c r="AF637">
        <v>13</v>
      </c>
      <c r="AG637">
        <v>4</v>
      </c>
      <c r="AH637">
        <v>3</v>
      </c>
      <c r="AI637">
        <v>7</v>
      </c>
    </row>
    <row r="638" spans="1:35" x14ac:dyDescent="0.2">
      <c r="A638" s="102">
        <v>778</v>
      </c>
      <c r="B638">
        <v>5334</v>
      </c>
      <c r="C638" t="s">
        <v>1945</v>
      </c>
      <c r="D638" t="s">
        <v>1678</v>
      </c>
      <c r="E638">
        <v>1902</v>
      </c>
      <c r="F638">
        <v>1920</v>
      </c>
      <c r="G638">
        <v>400</v>
      </c>
      <c r="H638" t="s">
        <v>1682</v>
      </c>
      <c r="I638">
        <v>7259</v>
      </c>
      <c r="J638" t="s">
        <v>27</v>
      </c>
      <c r="K638" t="s">
        <v>1697</v>
      </c>
      <c r="L638">
        <v>3675</v>
      </c>
      <c r="M638">
        <v>3705</v>
      </c>
      <c r="N638">
        <v>200</v>
      </c>
      <c r="O638" t="s">
        <v>1679</v>
      </c>
      <c r="P638">
        <v>0.92863469162651902</v>
      </c>
      <c r="Q638">
        <v>0.85949930590193802</v>
      </c>
      <c r="R638">
        <v>3.2858673718414798E-2</v>
      </c>
      <c r="S638">
        <v>7.1772116234155595E-2</v>
      </c>
      <c r="T638">
        <v>-0.71484263570697604</v>
      </c>
      <c r="U638">
        <v>0.71484263570697604</v>
      </c>
      <c r="V638">
        <v>0.80931510858594002</v>
      </c>
      <c r="W638">
        <v>-1.91</v>
      </c>
      <c r="X638">
        <v>3.64</v>
      </c>
      <c r="Y638">
        <v>71375</v>
      </c>
      <c r="Z638">
        <v>5490</v>
      </c>
      <c r="AA638">
        <v>0.26</v>
      </c>
      <c r="AB638">
        <v>13</v>
      </c>
      <c r="AC638">
        <v>7</v>
      </c>
      <c r="AD638">
        <v>6</v>
      </c>
      <c r="AE638">
        <v>53.85</v>
      </c>
      <c r="AF638">
        <v>13</v>
      </c>
      <c r="AG638">
        <v>6</v>
      </c>
      <c r="AH638">
        <v>4</v>
      </c>
      <c r="AI638">
        <v>3</v>
      </c>
    </row>
    <row r="639" spans="1:35" x14ac:dyDescent="0.2">
      <c r="A639" s="102">
        <v>1078</v>
      </c>
      <c r="B639">
        <v>1881</v>
      </c>
      <c r="C639" t="s">
        <v>607</v>
      </c>
      <c r="D639" t="s">
        <v>1689</v>
      </c>
      <c r="E639">
        <v>2682</v>
      </c>
      <c r="F639">
        <v>2727</v>
      </c>
      <c r="G639">
        <v>300</v>
      </c>
      <c r="H639" t="s">
        <v>1679</v>
      </c>
      <c r="I639">
        <v>6383</v>
      </c>
      <c r="J639" t="s">
        <v>591</v>
      </c>
      <c r="K639" t="s">
        <v>1692</v>
      </c>
      <c r="L639">
        <v>7050</v>
      </c>
      <c r="M639">
        <v>7000</v>
      </c>
      <c r="N639">
        <v>100</v>
      </c>
      <c r="O639" t="s">
        <v>1682</v>
      </c>
      <c r="P639">
        <v>0.68432596328445505</v>
      </c>
      <c r="Q639">
        <v>0.81805777899643894</v>
      </c>
      <c r="R639">
        <v>0.49773260681453901</v>
      </c>
      <c r="S639">
        <v>8.9802462905471003E-2</v>
      </c>
      <c r="T639">
        <v>1.22018220621732</v>
      </c>
      <c r="U639">
        <v>1.22018220621732</v>
      </c>
      <c r="V639">
        <v>0.89721955648556195</v>
      </c>
      <c r="W639">
        <v>5.84</v>
      </c>
      <c r="X639">
        <v>16.87</v>
      </c>
      <c r="Y639">
        <v>70650</v>
      </c>
      <c r="Z639">
        <v>4710</v>
      </c>
      <c r="AA639">
        <v>0.4</v>
      </c>
      <c r="AB639">
        <v>15</v>
      </c>
      <c r="AC639">
        <v>8</v>
      </c>
      <c r="AD639">
        <v>7</v>
      </c>
      <c r="AE639">
        <v>53.33</v>
      </c>
      <c r="AF639">
        <v>9</v>
      </c>
      <c r="AG639">
        <v>7</v>
      </c>
      <c r="AH639">
        <v>6</v>
      </c>
      <c r="AI639">
        <v>2</v>
      </c>
    </row>
    <row r="640" spans="1:35" x14ac:dyDescent="0.2">
      <c r="A640" s="102">
        <v>220</v>
      </c>
      <c r="B640">
        <v>4290</v>
      </c>
      <c r="C640" t="s">
        <v>1736</v>
      </c>
      <c r="D640" t="s">
        <v>1694</v>
      </c>
      <c r="E640">
        <v>1022</v>
      </c>
      <c r="F640">
        <v>1013</v>
      </c>
      <c r="G640">
        <v>800</v>
      </c>
      <c r="H640" t="s">
        <v>1682</v>
      </c>
      <c r="I640">
        <v>8036</v>
      </c>
      <c r="J640" t="s">
        <v>1693</v>
      </c>
      <c r="K640" t="s">
        <v>1686</v>
      </c>
      <c r="L640">
        <v>8030</v>
      </c>
      <c r="M640">
        <v>8030</v>
      </c>
      <c r="N640">
        <v>100</v>
      </c>
      <c r="O640" t="s">
        <v>1679</v>
      </c>
      <c r="P640">
        <v>0.82489236368019303</v>
      </c>
      <c r="Q640">
        <v>0.92026515318039903</v>
      </c>
      <c r="R640" s="15">
        <v>8.6704275256324192E-3</v>
      </c>
      <c r="S640">
        <v>8.4702871248011194E-2</v>
      </c>
      <c r="T640">
        <v>-0.67731369052335699</v>
      </c>
      <c r="U640">
        <v>0.67731369052335699</v>
      </c>
      <c r="V640">
        <v>0.29714882661011699</v>
      </c>
      <c r="W640">
        <v>-2.2599999999999998</v>
      </c>
      <c r="X640">
        <v>0.92</v>
      </c>
      <c r="Y640">
        <v>69290</v>
      </c>
      <c r="Z640">
        <v>7699</v>
      </c>
      <c r="AA640">
        <v>0.37</v>
      </c>
      <c r="AB640">
        <v>9</v>
      </c>
      <c r="AC640">
        <v>6</v>
      </c>
      <c r="AD640">
        <v>3</v>
      </c>
      <c r="AE640">
        <v>66.67</v>
      </c>
      <c r="AF640">
        <v>9</v>
      </c>
      <c r="AG640">
        <v>4</v>
      </c>
      <c r="AH640">
        <v>2</v>
      </c>
      <c r="AI640">
        <v>3</v>
      </c>
    </row>
    <row r="641" spans="1:35" x14ac:dyDescent="0.2">
      <c r="A641" s="102">
        <v>903</v>
      </c>
      <c r="B641">
        <v>1883</v>
      </c>
      <c r="C641" t="s">
        <v>1885</v>
      </c>
      <c r="D641" t="s">
        <v>1689</v>
      </c>
      <c r="E641">
        <v>3700</v>
      </c>
      <c r="F641">
        <v>3700</v>
      </c>
      <c r="G641">
        <v>200</v>
      </c>
      <c r="H641" t="s">
        <v>1679</v>
      </c>
      <c r="I641">
        <v>4739</v>
      </c>
      <c r="J641" t="s">
        <v>1734</v>
      </c>
      <c r="K641" t="s">
        <v>1681</v>
      </c>
      <c r="L641">
        <v>3390</v>
      </c>
      <c r="M641">
        <v>3365</v>
      </c>
      <c r="N641">
        <v>200</v>
      </c>
      <c r="O641" t="s">
        <v>1682</v>
      </c>
      <c r="P641">
        <v>0.79498246631393299</v>
      </c>
      <c r="Q641">
        <v>0.84441634823445799</v>
      </c>
      <c r="R641">
        <v>0.37075058960700102</v>
      </c>
      <c r="S641">
        <v>4.2840510493536901E-3</v>
      </c>
      <c r="T641">
        <v>1.5995889444820901</v>
      </c>
      <c r="U641">
        <v>1.5995889444820901</v>
      </c>
      <c r="V641">
        <v>1.5975604172128499</v>
      </c>
      <c r="W641">
        <v>17.04</v>
      </c>
      <c r="X641">
        <v>9.0500000000000007</v>
      </c>
      <c r="Y641">
        <v>68119</v>
      </c>
      <c r="Z641">
        <v>4866</v>
      </c>
      <c r="AA641">
        <v>0.23</v>
      </c>
      <c r="AB641">
        <v>14</v>
      </c>
      <c r="AC641">
        <v>9</v>
      </c>
      <c r="AD641">
        <v>5</v>
      </c>
      <c r="AE641">
        <v>64.290000000000006</v>
      </c>
      <c r="AF641">
        <v>14</v>
      </c>
      <c r="AG641">
        <v>5</v>
      </c>
      <c r="AH641">
        <v>3</v>
      </c>
      <c r="AI641">
        <v>6</v>
      </c>
    </row>
    <row r="642" spans="1:35" x14ac:dyDescent="0.2">
      <c r="A642" s="102">
        <v>885</v>
      </c>
      <c r="B642">
        <v>6235</v>
      </c>
      <c r="C642" t="s">
        <v>2430</v>
      </c>
      <c r="D642" t="s">
        <v>1692</v>
      </c>
      <c r="E642">
        <v>3250</v>
      </c>
      <c r="F642">
        <v>3390</v>
      </c>
      <c r="G642">
        <v>200</v>
      </c>
      <c r="H642" t="s">
        <v>1679</v>
      </c>
      <c r="I642">
        <v>6750</v>
      </c>
      <c r="J642" t="s">
        <v>1740</v>
      </c>
      <c r="K642" t="s">
        <v>1684</v>
      </c>
      <c r="L642">
        <v>4100</v>
      </c>
      <c r="M642">
        <v>4065</v>
      </c>
      <c r="N642">
        <v>200</v>
      </c>
      <c r="O642" t="s">
        <v>1682</v>
      </c>
      <c r="P642">
        <v>0.640034459564915</v>
      </c>
      <c r="Q642">
        <v>0.84706780779422597</v>
      </c>
      <c r="R642" s="15">
        <v>6.0074779332693001E-7</v>
      </c>
      <c r="S642" s="106">
        <v>2.7966441974224101E-3</v>
      </c>
      <c r="T642">
        <v>2.29738925809996</v>
      </c>
      <c r="U642">
        <v>2.29738925809996</v>
      </c>
      <c r="V642">
        <v>0.32251117982040201</v>
      </c>
      <c r="W642">
        <v>13.83</v>
      </c>
      <c r="X642">
        <v>16.61</v>
      </c>
      <c r="Y642">
        <v>68079</v>
      </c>
      <c r="Z642">
        <v>8510</v>
      </c>
      <c r="AA642">
        <v>0.15</v>
      </c>
      <c r="AB642">
        <v>8</v>
      </c>
      <c r="AC642">
        <v>4</v>
      </c>
      <c r="AD642">
        <v>4</v>
      </c>
      <c r="AE642">
        <v>50</v>
      </c>
      <c r="AF642">
        <v>6</v>
      </c>
      <c r="AG642">
        <v>4</v>
      </c>
      <c r="AH642">
        <v>4</v>
      </c>
      <c r="AI642">
        <v>0</v>
      </c>
    </row>
    <row r="643" spans="1:35" x14ac:dyDescent="0.2">
      <c r="A643" s="102">
        <v>226</v>
      </c>
      <c r="B643">
        <v>1833</v>
      </c>
      <c r="C643" t="s">
        <v>2202</v>
      </c>
      <c r="D643" t="s">
        <v>1689</v>
      </c>
      <c r="E643">
        <v>2862</v>
      </c>
      <c r="F643">
        <v>2875</v>
      </c>
      <c r="G643">
        <v>300</v>
      </c>
      <c r="H643" t="s">
        <v>1682</v>
      </c>
      <c r="I643">
        <v>2001</v>
      </c>
      <c r="J643" t="s">
        <v>1579</v>
      </c>
      <c r="K643" t="s">
        <v>1707</v>
      </c>
      <c r="L643">
        <v>1663</v>
      </c>
      <c r="M643">
        <v>1661</v>
      </c>
      <c r="N643">
        <v>500</v>
      </c>
      <c r="O643" t="s">
        <v>1679</v>
      </c>
      <c r="P643">
        <v>0.565501135889805</v>
      </c>
      <c r="Q643">
        <v>0.91910958090150396</v>
      </c>
      <c r="R643" s="15">
        <v>0.11391377940123699</v>
      </c>
      <c r="S643" s="15">
        <v>7.27663185730624E-2</v>
      </c>
      <c r="T643">
        <v>-1.02377933332037</v>
      </c>
      <c r="U643">
        <v>1.02377933332037</v>
      </c>
      <c r="V643">
        <v>0.99680326667285801</v>
      </c>
      <c r="W643">
        <v>-2.0499999999999998</v>
      </c>
      <c r="X643">
        <v>3.71</v>
      </c>
      <c r="Y643">
        <v>67735</v>
      </c>
      <c r="Z643">
        <v>3984</v>
      </c>
      <c r="AA643">
        <v>0.17</v>
      </c>
      <c r="AB643">
        <v>17</v>
      </c>
      <c r="AC643">
        <v>11</v>
      </c>
      <c r="AD643">
        <v>6</v>
      </c>
      <c r="AE643">
        <v>64.709999999999994</v>
      </c>
      <c r="AF643">
        <v>14</v>
      </c>
      <c r="AG643">
        <v>3</v>
      </c>
      <c r="AH643">
        <v>4</v>
      </c>
      <c r="AI643">
        <v>10</v>
      </c>
    </row>
    <row r="644" spans="1:35" x14ac:dyDescent="0.2">
      <c r="A644" s="102">
        <v>79</v>
      </c>
      <c r="B644">
        <v>4689</v>
      </c>
      <c r="C644" t="s">
        <v>1878</v>
      </c>
      <c r="D644" t="s">
        <v>1681</v>
      </c>
      <c r="E644">
        <v>452</v>
      </c>
      <c r="F644">
        <v>452</v>
      </c>
      <c r="G644">
        <v>2100</v>
      </c>
      <c r="H644" t="s">
        <v>1682</v>
      </c>
      <c r="I644">
        <v>6967</v>
      </c>
      <c r="J644" t="s">
        <v>828</v>
      </c>
      <c r="K644" t="s">
        <v>1684</v>
      </c>
      <c r="L644">
        <v>1388</v>
      </c>
      <c r="M644">
        <v>1379</v>
      </c>
      <c r="N644">
        <v>700</v>
      </c>
      <c r="O644" t="s">
        <v>1679</v>
      </c>
      <c r="P644">
        <v>0.82487908748830796</v>
      </c>
      <c r="Q644">
        <v>0.94188149076109895</v>
      </c>
      <c r="R644">
        <v>0.30503430908038398</v>
      </c>
      <c r="S644">
        <v>6.6008542166607403E-3</v>
      </c>
      <c r="T644">
        <v>-0.53586210730106998</v>
      </c>
      <c r="U644">
        <v>0.53586210730106998</v>
      </c>
      <c r="V644">
        <v>0.660008951574242</v>
      </c>
      <c r="W644">
        <v>-3.41</v>
      </c>
      <c r="X644">
        <v>1.67</v>
      </c>
      <c r="Y644">
        <v>67721</v>
      </c>
      <c r="Z644">
        <v>4233</v>
      </c>
      <c r="AA644">
        <v>0.15</v>
      </c>
      <c r="AB644">
        <v>16</v>
      </c>
      <c r="AC644">
        <v>9</v>
      </c>
      <c r="AD644">
        <v>7</v>
      </c>
      <c r="AE644">
        <v>56.25</v>
      </c>
      <c r="AF644">
        <v>10</v>
      </c>
      <c r="AG644">
        <v>9</v>
      </c>
      <c r="AH644">
        <v>5</v>
      </c>
      <c r="AI644">
        <v>2</v>
      </c>
    </row>
    <row r="645" spans="1:35" x14ac:dyDescent="0.2">
      <c r="A645" s="102">
        <v>570</v>
      </c>
      <c r="B645">
        <v>5463</v>
      </c>
      <c r="C645" t="s">
        <v>66</v>
      </c>
      <c r="D645" t="s">
        <v>1735</v>
      </c>
      <c r="E645">
        <v>2853</v>
      </c>
      <c r="F645">
        <v>2881</v>
      </c>
      <c r="G645">
        <v>300</v>
      </c>
      <c r="H645" t="s">
        <v>1682</v>
      </c>
      <c r="I645">
        <v>9076</v>
      </c>
      <c r="J645" t="s">
        <v>984</v>
      </c>
      <c r="K645" t="s">
        <v>1815</v>
      </c>
      <c r="L645">
        <v>1386</v>
      </c>
      <c r="M645">
        <v>1386</v>
      </c>
      <c r="N645">
        <v>600</v>
      </c>
      <c r="O645" t="s">
        <v>1679</v>
      </c>
      <c r="P645">
        <v>0.75817353018712097</v>
      </c>
      <c r="Q645">
        <v>0.88303444838812395</v>
      </c>
      <c r="R645" s="106">
        <v>0.13010837395368799</v>
      </c>
      <c r="S645">
        <v>1.2933898952774299E-3</v>
      </c>
      <c r="T645">
        <v>-0.70119847355148901</v>
      </c>
      <c r="U645">
        <v>0.70119847355148901</v>
      </c>
      <c r="V645">
        <v>2.6421303708149302</v>
      </c>
      <c r="W645">
        <v>-1.47</v>
      </c>
      <c r="X645">
        <v>3.78</v>
      </c>
      <c r="Y645">
        <v>67511</v>
      </c>
      <c r="Z645">
        <v>4219</v>
      </c>
      <c r="AA645">
        <v>0.28999999999999998</v>
      </c>
      <c r="AB645">
        <v>16</v>
      </c>
      <c r="AC645">
        <v>9</v>
      </c>
      <c r="AD645">
        <v>7</v>
      </c>
      <c r="AE645">
        <v>56.25</v>
      </c>
      <c r="AF645">
        <v>15</v>
      </c>
      <c r="AG645">
        <v>5</v>
      </c>
      <c r="AH645">
        <v>3</v>
      </c>
      <c r="AI645">
        <v>8</v>
      </c>
    </row>
    <row r="646" spans="1:35" x14ac:dyDescent="0.2">
      <c r="A646" s="102">
        <v>942</v>
      </c>
      <c r="B646">
        <v>3407</v>
      </c>
      <c r="C646" t="s">
        <v>1822</v>
      </c>
      <c r="D646" t="s">
        <v>1704</v>
      </c>
      <c r="E646">
        <v>1055</v>
      </c>
      <c r="F646">
        <v>1053</v>
      </c>
      <c r="G646">
        <v>800</v>
      </c>
      <c r="H646" t="s">
        <v>1682</v>
      </c>
      <c r="I646">
        <v>7267</v>
      </c>
      <c r="J646" t="s">
        <v>60</v>
      </c>
      <c r="K646" t="s">
        <v>1697</v>
      </c>
      <c r="L646">
        <v>2961</v>
      </c>
      <c r="M646">
        <v>2960</v>
      </c>
      <c r="N646">
        <v>300</v>
      </c>
      <c r="O646" t="s">
        <v>1679</v>
      </c>
      <c r="P646">
        <v>0.82797594346758696</v>
      </c>
      <c r="Q646">
        <v>0.83941567614644697</v>
      </c>
      <c r="R646">
        <v>2.32495402314826E-3</v>
      </c>
      <c r="S646">
        <v>1.48349461745351E-2</v>
      </c>
      <c r="T646">
        <v>-3.26767401974951</v>
      </c>
      <c r="U646">
        <v>3.26767401974951</v>
      </c>
      <c r="V646">
        <v>3.48243240499629</v>
      </c>
      <c r="W646">
        <v>-10.96</v>
      </c>
      <c r="X646">
        <v>5.14</v>
      </c>
      <c r="Y646">
        <v>67144</v>
      </c>
      <c r="Z646">
        <v>3357</v>
      </c>
      <c r="AA646">
        <v>0.21</v>
      </c>
      <c r="AB646">
        <v>20</v>
      </c>
      <c r="AC646">
        <v>11</v>
      </c>
      <c r="AD646">
        <v>9</v>
      </c>
      <c r="AE646">
        <v>55</v>
      </c>
      <c r="AF646">
        <v>14</v>
      </c>
      <c r="AG646">
        <v>5</v>
      </c>
      <c r="AH646">
        <v>4</v>
      </c>
      <c r="AI646">
        <v>11</v>
      </c>
    </row>
    <row r="647" spans="1:35" x14ac:dyDescent="0.2">
      <c r="A647" s="102">
        <v>23</v>
      </c>
      <c r="B647">
        <v>2413</v>
      </c>
      <c r="C647" t="s">
        <v>1699</v>
      </c>
      <c r="D647" t="s">
        <v>1694</v>
      </c>
      <c r="E647">
        <v>3270</v>
      </c>
      <c r="F647">
        <v>3260</v>
      </c>
      <c r="G647">
        <v>200</v>
      </c>
      <c r="H647" t="s">
        <v>1682</v>
      </c>
      <c r="I647">
        <v>8036</v>
      </c>
      <c r="J647" t="s">
        <v>1693</v>
      </c>
      <c r="K647" t="s">
        <v>1686</v>
      </c>
      <c r="L647">
        <v>8030</v>
      </c>
      <c r="M647">
        <v>8030</v>
      </c>
      <c r="N647">
        <v>100</v>
      </c>
      <c r="O647" t="s">
        <v>1679</v>
      </c>
      <c r="P647">
        <v>0.85449250685485501</v>
      </c>
      <c r="Q647">
        <v>0.95726771329655702</v>
      </c>
      <c r="R647">
        <v>0.28365869704684099</v>
      </c>
      <c r="S647">
        <v>7.1987715378921194E-2</v>
      </c>
      <c r="T647">
        <v>-0.40948648061505499</v>
      </c>
      <c r="U647">
        <v>0.40948648061505499</v>
      </c>
      <c r="V647">
        <v>0.321444477721616</v>
      </c>
      <c r="W647">
        <v>-1.43</v>
      </c>
      <c r="X647">
        <v>18.8</v>
      </c>
      <c r="Y647">
        <v>66974</v>
      </c>
      <c r="Z647">
        <v>5152</v>
      </c>
      <c r="AA647">
        <v>0.27</v>
      </c>
      <c r="AB647">
        <v>13</v>
      </c>
      <c r="AC647">
        <v>6</v>
      </c>
      <c r="AD647">
        <v>7</v>
      </c>
      <c r="AE647">
        <v>46.15</v>
      </c>
      <c r="AF647">
        <v>12</v>
      </c>
      <c r="AG647">
        <v>4</v>
      </c>
      <c r="AH647">
        <v>5</v>
      </c>
      <c r="AI647">
        <v>4</v>
      </c>
    </row>
    <row r="648" spans="1:35" x14ac:dyDescent="0.2">
      <c r="A648" s="102">
        <v>371</v>
      </c>
      <c r="B648">
        <v>3099</v>
      </c>
      <c r="C648" t="s">
        <v>36</v>
      </c>
      <c r="D648" t="s">
        <v>1705</v>
      </c>
      <c r="E648">
        <v>853</v>
      </c>
      <c r="F648">
        <v>838</v>
      </c>
      <c r="G648">
        <v>1200</v>
      </c>
      <c r="H648" t="s">
        <v>1682</v>
      </c>
      <c r="I648">
        <v>6371</v>
      </c>
      <c r="J648" t="s">
        <v>1857</v>
      </c>
      <c r="K648" t="s">
        <v>1692</v>
      </c>
      <c r="L648">
        <v>3335</v>
      </c>
      <c r="M648">
        <v>3370</v>
      </c>
      <c r="N648">
        <v>300</v>
      </c>
      <c r="O648" t="s">
        <v>1679</v>
      </c>
      <c r="P648">
        <v>0.92883693628949804</v>
      </c>
      <c r="Q648">
        <v>0.90349655364215198</v>
      </c>
      <c r="R648">
        <v>3.1875555871967498E-2</v>
      </c>
      <c r="S648">
        <v>1.31551955501591E-2</v>
      </c>
      <c r="T648">
        <v>-0.54357949828853602</v>
      </c>
      <c r="U648">
        <v>0.54357949828853602</v>
      </c>
      <c r="V648">
        <v>0.282057049360106</v>
      </c>
      <c r="W648">
        <v>-1.99</v>
      </c>
      <c r="X648">
        <v>0.53</v>
      </c>
      <c r="Y648">
        <v>66860</v>
      </c>
      <c r="Z648">
        <v>4457</v>
      </c>
      <c r="AA648">
        <v>0.22</v>
      </c>
      <c r="AB648">
        <v>15</v>
      </c>
      <c r="AC648">
        <v>8</v>
      </c>
      <c r="AD648">
        <v>7</v>
      </c>
      <c r="AE648">
        <v>53.33</v>
      </c>
      <c r="AF648">
        <v>15</v>
      </c>
      <c r="AG648">
        <v>4</v>
      </c>
      <c r="AH648">
        <v>2</v>
      </c>
      <c r="AI648">
        <v>9</v>
      </c>
    </row>
    <row r="649" spans="1:35" x14ac:dyDescent="0.2">
      <c r="A649" s="102">
        <v>800</v>
      </c>
      <c r="B649">
        <v>5802</v>
      </c>
      <c r="C649" t="s">
        <v>1923</v>
      </c>
      <c r="D649" t="s">
        <v>1695</v>
      </c>
      <c r="E649">
        <v>1474</v>
      </c>
      <c r="F649">
        <v>1469</v>
      </c>
      <c r="G649">
        <v>700</v>
      </c>
      <c r="H649" t="s">
        <v>1682</v>
      </c>
      <c r="I649">
        <v>9069</v>
      </c>
      <c r="J649" t="s">
        <v>1805</v>
      </c>
      <c r="K649" t="s">
        <v>1815</v>
      </c>
      <c r="L649">
        <v>886</v>
      </c>
      <c r="M649">
        <v>887</v>
      </c>
      <c r="N649">
        <v>1200</v>
      </c>
      <c r="O649" t="s">
        <v>1679</v>
      </c>
      <c r="P649">
        <v>0.76428819321806996</v>
      </c>
      <c r="Q649">
        <v>0.85700343897519704</v>
      </c>
      <c r="R649" s="106">
        <v>0.13955480404164</v>
      </c>
      <c r="S649" s="15">
        <v>2.3881270864065801E-2</v>
      </c>
      <c r="T649">
        <v>-1.70177289652394</v>
      </c>
      <c r="U649">
        <v>1.70177289652394</v>
      </c>
      <c r="V649">
        <v>1.4613450069793801</v>
      </c>
      <c r="W649">
        <v>-5.23</v>
      </c>
      <c r="X649">
        <v>3.51</v>
      </c>
      <c r="Y649">
        <v>66618</v>
      </c>
      <c r="Z649">
        <v>3919</v>
      </c>
      <c r="AA649">
        <v>0.18</v>
      </c>
      <c r="AB649">
        <v>17</v>
      </c>
      <c r="AC649">
        <v>9</v>
      </c>
      <c r="AD649">
        <v>8</v>
      </c>
      <c r="AE649">
        <v>52.94</v>
      </c>
      <c r="AF649">
        <v>13</v>
      </c>
      <c r="AG649">
        <v>5</v>
      </c>
      <c r="AH649">
        <v>3</v>
      </c>
      <c r="AI649">
        <v>9</v>
      </c>
    </row>
    <row r="650" spans="1:35" x14ac:dyDescent="0.2">
      <c r="A650" s="102">
        <v>668</v>
      </c>
      <c r="B650">
        <v>3141</v>
      </c>
      <c r="C650" t="s">
        <v>1846</v>
      </c>
      <c r="D650" t="s">
        <v>1705</v>
      </c>
      <c r="E650">
        <v>6380</v>
      </c>
      <c r="F650">
        <v>6350</v>
      </c>
      <c r="G650">
        <v>100</v>
      </c>
      <c r="H650" t="s">
        <v>1679</v>
      </c>
      <c r="I650">
        <v>4205</v>
      </c>
      <c r="J650" t="s">
        <v>1849</v>
      </c>
      <c r="K650" t="s">
        <v>1704</v>
      </c>
      <c r="L650">
        <v>1200</v>
      </c>
      <c r="M650">
        <v>1214</v>
      </c>
      <c r="N650">
        <v>500</v>
      </c>
      <c r="O650" t="s">
        <v>1682</v>
      </c>
      <c r="P650">
        <v>0.76414109947289699</v>
      </c>
      <c r="Q650">
        <v>0.87329028524993402</v>
      </c>
      <c r="R650">
        <v>3.3501429257157302E-3</v>
      </c>
      <c r="S650" s="106">
        <v>4.3069324588975097E-2</v>
      </c>
      <c r="T650">
        <v>1.4493055425992201</v>
      </c>
      <c r="U650">
        <v>1.4493055425992201</v>
      </c>
      <c r="V650">
        <v>1.6658059045634399</v>
      </c>
      <c r="W650">
        <v>6.1</v>
      </c>
      <c r="X650">
        <v>4.41</v>
      </c>
      <c r="Y650">
        <v>65307</v>
      </c>
      <c r="Z650">
        <v>2419</v>
      </c>
      <c r="AA650">
        <v>0.46</v>
      </c>
      <c r="AB650">
        <v>27</v>
      </c>
      <c r="AC650">
        <v>17</v>
      </c>
      <c r="AD650">
        <v>10</v>
      </c>
      <c r="AE650">
        <v>62.96</v>
      </c>
      <c r="AF650">
        <v>9</v>
      </c>
      <c r="AG650">
        <v>16</v>
      </c>
      <c r="AH650">
        <v>9</v>
      </c>
      <c r="AI650">
        <v>2</v>
      </c>
    </row>
    <row r="651" spans="1:35" x14ac:dyDescent="0.2">
      <c r="A651" s="102">
        <v>813</v>
      </c>
      <c r="B651">
        <v>5020</v>
      </c>
      <c r="C651" t="s">
        <v>2051</v>
      </c>
      <c r="D651" t="s">
        <v>1964</v>
      </c>
      <c r="E651">
        <v>479</v>
      </c>
      <c r="F651">
        <v>475.8</v>
      </c>
      <c r="G651">
        <v>2200</v>
      </c>
      <c r="H651" t="s">
        <v>1679</v>
      </c>
      <c r="I651">
        <v>8377</v>
      </c>
      <c r="J651" t="s">
        <v>1816</v>
      </c>
      <c r="K651" t="s">
        <v>1737</v>
      </c>
      <c r="L651">
        <v>1050</v>
      </c>
      <c r="M651">
        <v>1057</v>
      </c>
      <c r="N651">
        <v>1000</v>
      </c>
      <c r="O651" t="s">
        <v>1682</v>
      </c>
      <c r="P651">
        <v>0.75853648917106198</v>
      </c>
      <c r="Q651">
        <v>0.85536256436862901</v>
      </c>
      <c r="R651">
        <v>0.48479940933739801</v>
      </c>
      <c r="S651">
        <v>1.6787531260308498E-2</v>
      </c>
      <c r="T651">
        <v>0.365186800536761</v>
      </c>
      <c r="U651">
        <v>0.365186800536761</v>
      </c>
      <c r="V651">
        <v>0.93553817249600202</v>
      </c>
      <c r="W651">
        <v>1.05</v>
      </c>
      <c r="X651">
        <v>0.97</v>
      </c>
      <c r="Y651">
        <v>64365</v>
      </c>
      <c r="Z651">
        <v>3388</v>
      </c>
      <c r="AA651">
        <v>0.19</v>
      </c>
      <c r="AB651">
        <v>19</v>
      </c>
      <c r="AC651">
        <v>10</v>
      </c>
      <c r="AD651">
        <v>9</v>
      </c>
      <c r="AE651">
        <v>52.63</v>
      </c>
      <c r="AF651">
        <v>13</v>
      </c>
      <c r="AG651">
        <v>6</v>
      </c>
      <c r="AH651">
        <v>6</v>
      </c>
      <c r="AI651">
        <v>7</v>
      </c>
    </row>
    <row r="652" spans="1:35" x14ac:dyDescent="0.2">
      <c r="A652" s="102">
        <v>436</v>
      </c>
      <c r="B652">
        <v>2001</v>
      </c>
      <c r="C652" t="s">
        <v>1579</v>
      </c>
      <c r="D652" t="s">
        <v>1707</v>
      </c>
      <c r="E652">
        <v>1663</v>
      </c>
      <c r="F652">
        <v>1661</v>
      </c>
      <c r="G652">
        <v>600</v>
      </c>
      <c r="H652" t="s">
        <v>1679</v>
      </c>
      <c r="I652">
        <v>3863</v>
      </c>
      <c r="J652" t="s">
        <v>1917</v>
      </c>
      <c r="K652" t="s">
        <v>1916</v>
      </c>
      <c r="L652">
        <v>1778</v>
      </c>
      <c r="M652">
        <v>1763</v>
      </c>
      <c r="N652">
        <v>600</v>
      </c>
      <c r="O652" t="s">
        <v>1682</v>
      </c>
      <c r="P652">
        <v>0.80554953794175899</v>
      </c>
      <c r="Q652">
        <v>0.89690436046405897</v>
      </c>
      <c r="R652">
        <v>9.8847092139294698E-2</v>
      </c>
      <c r="S652" s="15">
        <v>5.85189300730211E-2</v>
      </c>
      <c r="T652">
        <v>1.86400031200129</v>
      </c>
      <c r="U652">
        <v>1.86400031200129</v>
      </c>
      <c r="V652">
        <v>0.72061870477074497</v>
      </c>
      <c r="W652">
        <v>2.61</v>
      </c>
      <c r="X652">
        <v>5.79</v>
      </c>
      <c r="Y652">
        <v>64354</v>
      </c>
      <c r="Z652">
        <v>4290</v>
      </c>
      <c r="AA652">
        <v>0.2</v>
      </c>
      <c r="AB652">
        <v>15</v>
      </c>
      <c r="AC652">
        <v>9</v>
      </c>
      <c r="AD652">
        <v>6</v>
      </c>
      <c r="AE652">
        <v>60</v>
      </c>
      <c r="AF652">
        <v>14</v>
      </c>
      <c r="AG652">
        <v>5</v>
      </c>
      <c r="AH652">
        <v>3</v>
      </c>
      <c r="AI652">
        <v>7</v>
      </c>
    </row>
    <row r="653" spans="1:35" x14ac:dyDescent="0.2">
      <c r="A653" s="102">
        <v>1046</v>
      </c>
      <c r="B653">
        <v>4502</v>
      </c>
      <c r="C653" t="s">
        <v>1975</v>
      </c>
      <c r="D653" t="s">
        <v>1702</v>
      </c>
      <c r="E653">
        <v>4287</v>
      </c>
      <c r="F653">
        <v>4298</v>
      </c>
      <c r="G653">
        <v>100</v>
      </c>
      <c r="H653" t="s">
        <v>1679</v>
      </c>
      <c r="I653">
        <v>9062</v>
      </c>
      <c r="J653" t="s">
        <v>1643</v>
      </c>
      <c r="K653" t="s">
        <v>1815</v>
      </c>
      <c r="L653">
        <v>5910</v>
      </c>
      <c r="M653">
        <v>5910</v>
      </c>
      <c r="N653">
        <v>100</v>
      </c>
      <c r="O653" t="s">
        <v>1682</v>
      </c>
      <c r="P653">
        <v>0.71043909404803796</v>
      </c>
      <c r="Q653">
        <v>0.82425646871708402</v>
      </c>
      <c r="R653" s="15">
        <v>0.14562881431497501</v>
      </c>
      <c r="S653" s="15">
        <v>3.3551462323059798E-2</v>
      </c>
      <c r="T653">
        <v>2.06517294835959</v>
      </c>
      <c r="U653">
        <v>2.06517294835959</v>
      </c>
      <c r="V653">
        <v>1.87251557033176</v>
      </c>
      <c r="W653">
        <v>7.66</v>
      </c>
      <c r="X653">
        <v>27.28</v>
      </c>
      <c r="Y653">
        <v>64275</v>
      </c>
      <c r="Z653">
        <v>32138</v>
      </c>
      <c r="AA653">
        <v>1.86</v>
      </c>
      <c r="AB653">
        <v>2</v>
      </c>
      <c r="AC653">
        <v>2</v>
      </c>
      <c r="AD653">
        <v>0</v>
      </c>
      <c r="AE653">
        <v>100</v>
      </c>
      <c r="AF653">
        <v>14</v>
      </c>
      <c r="AG653">
        <v>1</v>
      </c>
      <c r="AH653">
        <v>0</v>
      </c>
      <c r="AI653">
        <v>1</v>
      </c>
    </row>
    <row r="654" spans="1:35" x14ac:dyDescent="0.2">
      <c r="A654" s="102">
        <v>630</v>
      </c>
      <c r="B654">
        <v>1662</v>
      </c>
      <c r="C654" t="s">
        <v>601</v>
      </c>
      <c r="D654" t="s">
        <v>1912</v>
      </c>
      <c r="E654">
        <v>2958</v>
      </c>
      <c r="F654">
        <v>2921</v>
      </c>
      <c r="G654">
        <v>200</v>
      </c>
      <c r="H654" t="s">
        <v>1679</v>
      </c>
      <c r="I654">
        <v>2331</v>
      </c>
      <c r="J654" t="s">
        <v>1843</v>
      </c>
      <c r="K654" t="s">
        <v>1694</v>
      </c>
      <c r="L654">
        <v>5790</v>
      </c>
      <c r="M654">
        <v>5790</v>
      </c>
      <c r="N654">
        <v>100</v>
      </c>
      <c r="O654" t="s">
        <v>1682</v>
      </c>
      <c r="P654">
        <v>0.65726012777367704</v>
      </c>
      <c r="Q654">
        <v>0.87700108395245702</v>
      </c>
      <c r="R654">
        <v>0.25894431632405202</v>
      </c>
      <c r="S654">
        <v>4.1548308328930202E-3</v>
      </c>
      <c r="T654">
        <v>0.13643514582220401</v>
      </c>
      <c r="U654">
        <v>0.13643514582220401</v>
      </c>
      <c r="V654">
        <v>0.56812406450083497</v>
      </c>
      <c r="W654">
        <v>0.45</v>
      </c>
      <c r="X654">
        <v>0.9</v>
      </c>
      <c r="Y654">
        <v>64117</v>
      </c>
      <c r="Z654">
        <v>4274</v>
      </c>
      <c r="AA654">
        <v>0.15</v>
      </c>
      <c r="AB654">
        <v>15</v>
      </c>
      <c r="AC654">
        <v>8</v>
      </c>
      <c r="AD654">
        <v>7</v>
      </c>
      <c r="AE654">
        <v>53.33</v>
      </c>
      <c r="AF654">
        <v>9</v>
      </c>
      <c r="AG654">
        <v>7</v>
      </c>
      <c r="AH654">
        <v>6</v>
      </c>
      <c r="AI654">
        <v>2</v>
      </c>
    </row>
    <row r="655" spans="1:35" x14ac:dyDescent="0.2">
      <c r="A655" s="102">
        <v>118</v>
      </c>
      <c r="B655">
        <v>4634</v>
      </c>
      <c r="C655" t="s">
        <v>65</v>
      </c>
      <c r="D655" t="s">
        <v>1704</v>
      </c>
      <c r="E655">
        <v>2497</v>
      </c>
      <c r="F655">
        <v>2512</v>
      </c>
      <c r="G655">
        <v>400</v>
      </c>
      <c r="H655" t="s">
        <v>1679</v>
      </c>
      <c r="I655">
        <v>6995</v>
      </c>
      <c r="J655" t="s">
        <v>50</v>
      </c>
      <c r="K655" t="s">
        <v>1697</v>
      </c>
      <c r="L655">
        <v>1855</v>
      </c>
      <c r="M655">
        <v>1855</v>
      </c>
      <c r="N655">
        <v>500</v>
      </c>
      <c r="O655" t="s">
        <v>1682</v>
      </c>
      <c r="P655">
        <v>0.85093272793796304</v>
      </c>
      <c r="Q655">
        <v>0.93392544929986998</v>
      </c>
      <c r="R655">
        <v>0.461003676363129</v>
      </c>
      <c r="S655">
        <v>9.52876138812714E-3</v>
      </c>
      <c r="T655">
        <v>1.87341127445884</v>
      </c>
      <c r="U655">
        <v>1.87341127445884</v>
      </c>
      <c r="V655">
        <v>1.7539198705083201</v>
      </c>
      <c r="W655">
        <v>6.17</v>
      </c>
      <c r="X655">
        <v>7.69</v>
      </c>
      <c r="Y655">
        <v>63682</v>
      </c>
      <c r="Z655">
        <v>3538</v>
      </c>
      <c r="AA655">
        <v>0.08</v>
      </c>
      <c r="AB655">
        <v>18</v>
      </c>
      <c r="AC655">
        <v>9</v>
      </c>
      <c r="AD655">
        <v>9</v>
      </c>
      <c r="AE655">
        <v>50</v>
      </c>
      <c r="AF655">
        <v>13</v>
      </c>
      <c r="AG655">
        <v>5</v>
      </c>
      <c r="AH655">
        <v>3</v>
      </c>
      <c r="AI655">
        <v>10</v>
      </c>
    </row>
    <row r="656" spans="1:35" x14ac:dyDescent="0.2">
      <c r="A656" s="102">
        <v>171</v>
      </c>
      <c r="B656">
        <v>3046</v>
      </c>
      <c r="C656" t="s">
        <v>654</v>
      </c>
      <c r="D656" t="s">
        <v>1705</v>
      </c>
      <c r="E656">
        <v>7850</v>
      </c>
      <c r="F656">
        <v>7680</v>
      </c>
      <c r="G656">
        <v>100</v>
      </c>
      <c r="H656" t="s">
        <v>1682</v>
      </c>
      <c r="I656">
        <v>6967</v>
      </c>
      <c r="J656" t="s">
        <v>828</v>
      </c>
      <c r="K656" t="s">
        <v>1684</v>
      </c>
      <c r="L656">
        <v>1388</v>
      </c>
      <c r="M656">
        <v>1379</v>
      </c>
      <c r="N656">
        <v>600</v>
      </c>
      <c r="O656" t="s">
        <v>1679</v>
      </c>
      <c r="P656">
        <v>0.93309837395599704</v>
      </c>
      <c r="Q656">
        <v>0.92660262212718603</v>
      </c>
      <c r="R656" s="106">
        <v>9.5735631883296993E-3</v>
      </c>
      <c r="S656" s="106">
        <v>5.40199838865296E-2</v>
      </c>
      <c r="T656">
        <v>-1.3618285264640999</v>
      </c>
      <c r="U656">
        <v>1.3618285264640999</v>
      </c>
      <c r="V656">
        <v>1.1127477225098501</v>
      </c>
      <c r="W656">
        <v>-6.17</v>
      </c>
      <c r="X656">
        <v>7.73</v>
      </c>
      <c r="Y656">
        <v>63258</v>
      </c>
      <c r="Z656">
        <v>3721</v>
      </c>
      <c r="AA656">
        <v>0.45</v>
      </c>
      <c r="AB656">
        <v>17</v>
      </c>
      <c r="AC656">
        <v>10</v>
      </c>
      <c r="AD656">
        <v>7</v>
      </c>
      <c r="AE656">
        <v>58.82</v>
      </c>
      <c r="AF656">
        <v>9</v>
      </c>
      <c r="AG656">
        <v>10</v>
      </c>
      <c r="AH656">
        <v>7</v>
      </c>
      <c r="AI656">
        <v>0</v>
      </c>
    </row>
    <row r="657" spans="1:35" x14ac:dyDescent="0.2">
      <c r="A657" s="102">
        <v>202</v>
      </c>
      <c r="B657">
        <v>1332</v>
      </c>
      <c r="C657" t="s">
        <v>2172</v>
      </c>
      <c r="D657" t="s">
        <v>1813</v>
      </c>
      <c r="E657">
        <v>622</v>
      </c>
      <c r="F657">
        <v>616</v>
      </c>
      <c r="G657">
        <v>1700</v>
      </c>
      <c r="H657" t="s">
        <v>1679</v>
      </c>
      <c r="I657">
        <v>5406</v>
      </c>
      <c r="J657" t="s">
        <v>2047</v>
      </c>
      <c r="K657" t="s">
        <v>1735</v>
      </c>
      <c r="L657">
        <v>489</v>
      </c>
      <c r="M657">
        <v>481</v>
      </c>
      <c r="N657">
        <v>2200</v>
      </c>
      <c r="O657" t="s">
        <v>1682</v>
      </c>
      <c r="P657">
        <v>0.59836376052761897</v>
      </c>
      <c r="Q657">
        <v>0.922487840286766</v>
      </c>
      <c r="R657">
        <v>0.26246369887480298</v>
      </c>
      <c r="S657">
        <v>1.11171576195799E-2</v>
      </c>
      <c r="T657">
        <v>2.6148415352963101</v>
      </c>
      <c r="U657">
        <v>2.6148415352963101</v>
      </c>
      <c r="V657">
        <v>2.4711978722290202</v>
      </c>
      <c r="W657">
        <v>13.2</v>
      </c>
      <c r="X657">
        <v>1.05</v>
      </c>
      <c r="Y657">
        <v>63207</v>
      </c>
      <c r="Z657">
        <v>3010</v>
      </c>
      <c r="AA657">
        <v>0.12</v>
      </c>
      <c r="AB657">
        <v>21</v>
      </c>
      <c r="AC657">
        <v>12</v>
      </c>
      <c r="AD657">
        <v>9</v>
      </c>
      <c r="AE657">
        <v>57.14</v>
      </c>
      <c r="AF657">
        <v>9</v>
      </c>
      <c r="AG657">
        <v>10</v>
      </c>
      <c r="AH657">
        <v>7</v>
      </c>
      <c r="AI657">
        <v>4</v>
      </c>
    </row>
    <row r="658" spans="1:35" x14ac:dyDescent="0.2">
      <c r="A658" s="102">
        <v>463</v>
      </c>
      <c r="B658">
        <v>6371</v>
      </c>
      <c r="C658" t="s">
        <v>1857</v>
      </c>
      <c r="D658" t="s">
        <v>1692</v>
      </c>
      <c r="E658">
        <v>3335</v>
      </c>
      <c r="F658">
        <v>3370</v>
      </c>
      <c r="G658">
        <v>300</v>
      </c>
      <c r="H658" t="s">
        <v>1682</v>
      </c>
      <c r="I658">
        <v>7240</v>
      </c>
      <c r="J658" t="s">
        <v>842</v>
      </c>
      <c r="K658" t="s">
        <v>1697</v>
      </c>
      <c r="L658">
        <v>1527</v>
      </c>
      <c r="M658">
        <v>1550</v>
      </c>
      <c r="N658">
        <v>700</v>
      </c>
      <c r="O658" t="s">
        <v>1679</v>
      </c>
      <c r="P658">
        <v>0.80896431885003794</v>
      </c>
      <c r="Q658">
        <v>0.89491136531120397</v>
      </c>
      <c r="R658">
        <v>0.435029124139446</v>
      </c>
      <c r="S658">
        <v>3.8740826970022998E-2</v>
      </c>
      <c r="T658">
        <v>-1.22943211718781</v>
      </c>
      <c r="U658">
        <v>1.22943211718781</v>
      </c>
      <c r="V658">
        <v>1.1193225012535799</v>
      </c>
      <c r="W658">
        <v>-4.24</v>
      </c>
      <c r="X658">
        <v>7.32</v>
      </c>
      <c r="Y658">
        <v>62810</v>
      </c>
      <c r="Z658">
        <v>3489</v>
      </c>
      <c r="AA658">
        <v>0.21</v>
      </c>
      <c r="AB658">
        <v>18</v>
      </c>
      <c r="AC658">
        <v>10</v>
      </c>
      <c r="AD658">
        <v>8</v>
      </c>
      <c r="AE658">
        <v>55.56</v>
      </c>
      <c r="AF658">
        <v>15</v>
      </c>
      <c r="AG658">
        <v>5</v>
      </c>
      <c r="AH658">
        <v>4</v>
      </c>
      <c r="AI658">
        <v>9</v>
      </c>
    </row>
    <row r="659" spans="1:35" x14ac:dyDescent="0.2">
      <c r="A659" s="102">
        <v>1008</v>
      </c>
      <c r="B659">
        <v>2326</v>
      </c>
      <c r="C659" t="s">
        <v>2217</v>
      </c>
      <c r="D659" t="s">
        <v>1681</v>
      </c>
      <c r="E659">
        <v>5730</v>
      </c>
      <c r="F659">
        <v>5720</v>
      </c>
      <c r="G659">
        <v>100</v>
      </c>
      <c r="H659" t="s">
        <v>1679</v>
      </c>
      <c r="I659">
        <v>7575</v>
      </c>
      <c r="J659" t="s">
        <v>2046</v>
      </c>
      <c r="K659" t="s">
        <v>1686</v>
      </c>
      <c r="L659">
        <v>1441</v>
      </c>
      <c r="M659">
        <v>1442</v>
      </c>
      <c r="N659">
        <v>400</v>
      </c>
      <c r="O659" t="s">
        <v>1682</v>
      </c>
      <c r="P659">
        <v>0.58931918326676402</v>
      </c>
      <c r="Q659">
        <v>0.82998686663664301</v>
      </c>
      <c r="R659">
        <v>0.25030472364113299</v>
      </c>
      <c r="S659">
        <v>5.3877085257705903E-2</v>
      </c>
      <c r="T659">
        <v>0.74272695830871804</v>
      </c>
      <c r="U659">
        <v>0.74272695830871804</v>
      </c>
      <c r="V659">
        <v>0.91707042332654198</v>
      </c>
      <c r="W659">
        <v>3.14</v>
      </c>
      <c r="X659">
        <v>0.84</v>
      </c>
      <c r="Y659">
        <v>62224</v>
      </c>
      <c r="Z659">
        <v>3275</v>
      </c>
      <c r="AA659">
        <v>0.35</v>
      </c>
      <c r="AB659">
        <v>19</v>
      </c>
      <c r="AC659">
        <v>11</v>
      </c>
      <c r="AD659">
        <v>8</v>
      </c>
      <c r="AE659">
        <v>57.89</v>
      </c>
      <c r="AF659">
        <v>7</v>
      </c>
      <c r="AG659">
        <v>10</v>
      </c>
      <c r="AH659">
        <v>8</v>
      </c>
      <c r="AI659">
        <v>1</v>
      </c>
    </row>
    <row r="660" spans="1:35" x14ac:dyDescent="0.2">
      <c r="A660" s="102">
        <v>901</v>
      </c>
      <c r="B660">
        <v>2201</v>
      </c>
      <c r="C660" t="s">
        <v>617</v>
      </c>
      <c r="D660" t="s">
        <v>1707</v>
      </c>
      <c r="E660">
        <v>4950</v>
      </c>
      <c r="F660">
        <v>4950</v>
      </c>
      <c r="G660">
        <v>200</v>
      </c>
      <c r="H660" t="s">
        <v>1682</v>
      </c>
      <c r="I660">
        <v>2264</v>
      </c>
      <c r="J660" t="s">
        <v>1969</v>
      </c>
      <c r="K660" t="s">
        <v>1707</v>
      </c>
      <c r="L660">
        <v>4330</v>
      </c>
      <c r="M660">
        <v>4255</v>
      </c>
      <c r="N660">
        <v>200</v>
      </c>
      <c r="O660" t="s">
        <v>1679</v>
      </c>
      <c r="P660">
        <v>0.81817725960851595</v>
      </c>
      <c r="Q660">
        <v>0.84446627966999399</v>
      </c>
      <c r="R660" s="106">
        <v>0.243973272895354</v>
      </c>
      <c r="S660" s="106">
        <v>4.3302759417007002E-2</v>
      </c>
      <c r="T660">
        <v>-2.5750517015035999</v>
      </c>
      <c r="U660">
        <v>2.5750517015035999</v>
      </c>
      <c r="V660">
        <v>2.67641916303086</v>
      </c>
      <c r="W660">
        <v>-5.49</v>
      </c>
      <c r="X660">
        <v>14.04</v>
      </c>
      <c r="Y660">
        <v>61443</v>
      </c>
      <c r="Z660">
        <v>10240</v>
      </c>
      <c r="AA660">
        <v>0.65</v>
      </c>
      <c r="AB660">
        <v>6</v>
      </c>
      <c r="AC660">
        <v>4</v>
      </c>
      <c r="AD660">
        <v>2</v>
      </c>
      <c r="AE660">
        <v>66.67</v>
      </c>
      <c r="AF660">
        <v>9</v>
      </c>
      <c r="AG660">
        <v>3</v>
      </c>
      <c r="AH660">
        <v>1</v>
      </c>
      <c r="AI660">
        <v>2</v>
      </c>
    </row>
    <row r="661" spans="1:35" x14ac:dyDescent="0.2">
      <c r="A661" s="102">
        <v>897</v>
      </c>
      <c r="B661">
        <v>7259</v>
      </c>
      <c r="C661" t="s">
        <v>27</v>
      </c>
      <c r="D661" t="s">
        <v>1697</v>
      </c>
      <c r="E661">
        <v>3675</v>
      </c>
      <c r="F661">
        <v>3705</v>
      </c>
      <c r="G661">
        <v>200</v>
      </c>
      <c r="H661" t="s">
        <v>1682</v>
      </c>
      <c r="I661">
        <v>9076</v>
      </c>
      <c r="J661" t="s">
        <v>984</v>
      </c>
      <c r="K661" t="s">
        <v>1815</v>
      </c>
      <c r="L661">
        <v>1386</v>
      </c>
      <c r="M661">
        <v>1386</v>
      </c>
      <c r="N661">
        <v>500</v>
      </c>
      <c r="O661" t="s">
        <v>1679</v>
      </c>
      <c r="P661">
        <v>0.79349691921777199</v>
      </c>
      <c r="Q661">
        <v>0.84520986205068704</v>
      </c>
      <c r="R661">
        <v>0.21321061335302499</v>
      </c>
      <c r="S661">
        <v>1.17175742932632E-2</v>
      </c>
      <c r="T661">
        <v>-0.57170578182049203</v>
      </c>
      <c r="U661">
        <v>0.57170578182049203</v>
      </c>
      <c r="V661">
        <v>1.1653270498861501</v>
      </c>
      <c r="W661">
        <v>-2.76</v>
      </c>
      <c r="X661">
        <v>6.48</v>
      </c>
      <c r="Y661">
        <v>61422</v>
      </c>
      <c r="Z661">
        <v>5584</v>
      </c>
      <c r="AA661">
        <v>0.28000000000000003</v>
      </c>
      <c r="AB661">
        <v>11</v>
      </c>
      <c r="AC661">
        <v>6</v>
      </c>
      <c r="AD661">
        <v>5</v>
      </c>
      <c r="AE661">
        <v>54.55</v>
      </c>
      <c r="AF661">
        <v>13</v>
      </c>
      <c r="AG661">
        <v>5</v>
      </c>
      <c r="AH661">
        <v>2</v>
      </c>
      <c r="AI661">
        <v>4</v>
      </c>
    </row>
    <row r="662" spans="1:35" x14ac:dyDescent="0.2">
      <c r="A662" s="102">
        <v>906</v>
      </c>
      <c r="B662">
        <v>4523</v>
      </c>
      <c r="C662" t="s">
        <v>1890</v>
      </c>
      <c r="D662" t="s">
        <v>1702</v>
      </c>
      <c r="E662">
        <v>9056</v>
      </c>
      <c r="F662">
        <v>8951</v>
      </c>
      <c r="G662">
        <v>100</v>
      </c>
      <c r="H662" t="s">
        <v>1682</v>
      </c>
      <c r="I662">
        <v>8279</v>
      </c>
      <c r="J662" t="s">
        <v>925</v>
      </c>
      <c r="K662" t="s">
        <v>1705</v>
      </c>
      <c r="L662">
        <v>5920</v>
      </c>
      <c r="M662">
        <v>6000</v>
      </c>
      <c r="N662">
        <v>100</v>
      </c>
      <c r="O662" t="s">
        <v>1679</v>
      </c>
      <c r="P662">
        <v>0.85758806108386099</v>
      </c>
      <c r="Q662">
        <v>0.84393908006893203</v>
      </c>
      <c r="R662">
        <v>0.47695724576070098</v>
      </c>
      <c r="S662">
        <v>4.25862187232574E-2</v>
      </c>
      <c r="T662">
        <v>-0.145191801885454</v>
      </c>
      <c r="U662">
        <v>0.145191801885454</v>
      </c>
      <c r="V662">
        <v>0.478836878421108</v>
      </c>
      <c r="W662">
        <v>-0.49</v>
      </c>
      <c r="X662">
        <v>32.97</v>
      </c>
      <c r="Y662">
        <v>60560</v>
      </c>
      <c r="Z662">
        <v>10093</v>
      </c>
      <c r="AA662">
        <v>0.64</v>
      </c>
      <c r="AB662">
        <v>6</v>
      </c>
      <c r="AC662">
        <v>4</v>
      </c>
      <c r="AD662">
        <v>2</v>
      </c>
      <c r="AE662">
        <v>66.67</v>
      </c>
      <c r="AF662">
        <v>9</v>
      </c>
      <c r="AG662">
        <v>3</v>
      </c>
      <c r="AH662">
        <v>2</v>
      </c>
      <c r="AI662">
        <v>1</v>
      </c>
    </row>
    <row r="663" spans="1:35" x14ac:dyDescent="0.2">
      <c r="A663" s="102">
        <v>401</v>
      </c>
      <c r="B663">
        <v>1662</v>
      </c>
      <c r="C663" t="s">
        <v>601</v>
      </c>
      <c r="D663" t="s">
        <v>1912</v>
      </c>
      <c r="E663">
        <v>2958</v>
      </c>
      <c r="F663">
        <v>2921</v>
      </c>
      <c r="G663">
        <v>200</v>
      </c>
      <c r="H663" t="s">
        <v>1679</v>
      </c>
      <c r="I663">
        <v>3141</v>
      </c>
      <c r="J663" t="s">
        <v>1846</v>
      </c>
      <c r="K663" t="s">
        <v>1705</v>
      </c>
      <c r="L663">
        <v>6380</v>
      </c>
      <c r="M663">
        <v>6350</v>
      </c>
      <c r="N663">
        <v>100</v>
      </c>
      <c r="O663" t="s">
        <v>1682</v>
      </c>
      <c r="P663">
        <v>0.55205576169443504</v>
      </c>
      <c r="Q663">
        <v>0.90035891826337</v>
      </c>
      <c r="R663" s="15">
        <v>6.81680092702662E-2</v>
      </c>
      <c r="S663">
        <v>4.42078708514901E-3</v>
      </c>
      <c r="T663">
        <v>0.97108946640527904</v>
      </c>
      <c r="U663">
        <v>0.97108946640527904</v>
      </c>
      <c r="V663">
        <v>1.23516919679695</v>
      </c>
      <c r="W663">
        <v>3.65</v>
      </c>
      <c r="X663">
        <v>8</v>
      </c>
      <c r="Y663">
        <v>60213</v>
      </c>
      <c r="Z663">
        <v>3763</v>
      </c>
      <c r="AA663">
        <v>0.34</v>
      </c>
      <c r="AB663">
        <v>16</v>
      </c>
      <c r="AC663">
        <v>8</v>
      </c>
      <c r="AD663">
        <v>8</v>
      </c>
      <c r="AE663">
        <v>50</v>
      </c>
      <c r="AF663">
        <v>12</v>
      </c>
      <c r="AG663">
        <v>8</v>
      </c>
      <c r="AH663">
        <v>5</v>
      </c>
      <c r="AI663">
        <v>3</v>
      </c>
    </row>
    <row r="664" spans="1:35" x14ac:dyDescent="0.2">
      <c r="A664" s="102">
        <v>109</v>
      </c>
      <c r="B664">
        <v>4182</v>
      </c>
      <c r="C664" t="s">
        <v>47</v>
      </c>
      <c r="D664" t="s">
        <v>1704</v>
      </c>
      <c r="E664">
        <v>1830</v>
      </c>
      <c r="F664">
        <v>1848</v>
      </c>
      <c r="G664">
        <v>500</v>
      </c>
      <c r="H664" t="s">
        <v>1679</v>
      </c>
      <c r="I664">
        <v>8601</v>
      </c>
      <c r="J664" t="s">
        <v>25</v>
      </c>
      <c r="K664" t="s">
        <v>1891</v>
      </c>
      <c r="L664">
        <v>560.6</v>
      </c>
      <c r="M664">
        <v>558</v>
      </c>
      <c r="N664">
        <v>1700</v>
      </c>
      <c r="O664" t="s">
        <v>1682</v>
      </c>
      <c r="P664">
        <v>0.55279389219312203</v>
      </c>
      <c r="Q664">
        <v>0.93607355546426296</v>
      </c>
      <c r="R664">
        <v>6.0405493287437502E-2</v>
      </c>
      <c r="S664">
        <v>5.3220429601559E-3</v>
      </c>
      <c r="T664">
        <v>2.3013112175075698</v>
      </c>
      <c r="U664">
        <v>2.3013112175075698</v>
      </c>
      <c r="V664">
        <v>2.0201162931886301</v>
      </c>
      <c r="W664">
        <v>6.97</v>
      </c>
      <c r="X664">
        <v>2.66</v>
      </c>
      <c r="Y664">
        <v>60043</v>
      </c>
      <c r="Z664">
        <v>3532</v>
      </c>
      <c r="AA664">
        <v>0.08</v>
      </c>
      <c r="AB664">
        <v>17</v>
      </c>
      <c r="AC664">
        <v>8</v>
      </c>
      <c r="AD664">
        <v>9</v>
      </c>
      <c r="AE664">
        <v>47.06</v>
      </c>
      <c r="AF664">
        <v>13</v>
      </c>
      <c r="AG664">
        <v>6</v>
      </c>
      <c r="AH664">
        <v>4</v>
      </c>
      <c r="AI664">
        <v>7</v>
      </c>
    </row>
    <row r="665" spans="1:35" x14ac:dyDescent="0.2">
      <c r="A665" s="102">
        <v>669</v>
      </c>
      <c r="B665">
        <v>2531</v>
      </c>
      <c r="C665" t="s">
        <v>1706</v>
      </c>
      <c r="D665" t="s">
        <v>1707</v>
      </c>
      <c r="E665">
        <v>970</v>
      </c>
      <c r="F665">
        <v>945</v>
      </c>
      <c r="G665">
        <v>1100</v>
      </c>
      <c r="H665" t="s">
        <v>1679</v>
      </c>
      <c r="I665">
        <v>4902</v>
      </c>
      <c r="J665" t="s">
        <v>2186</v>
      </c>
      <c r="K665" t="s">
        <v>1684</v>
      </c>
      <c r="L665">
        <v>666</v>
      </c>
      <c r="M665">
        <v>659</v>
      </c>
      <c r="N665">
        <v>1600</v>
      </c>
      <c r="O665" t="s">
        <v>1682</v>
      </c>
      <c r="P665">
        <v>0.726015230747031</v>
      </c>
      <c r="Q665">
        <v>0.87315114864513199</v>
      </c>
      <c r="R665">
        <v>0.49768821742963998</v>
      </c>
      <c r="S665">
        <v>2.8824404167146E-2</v>
      </c>
      <c r="T665">
        <v>0.119658896978661</v>
      </c>
      <c r="U665">
        <v>0.119658896978661</v>
      </c>
      <c r="V665">
        <v>0.88193686730236798</v>
      </c>
      <c r="W665">
        <v>0.38</v>
      </c>
      <c r="X665">
        <v>1.43</v>
      </c>
      <c r="Y665">
        <v>59983</v>
      </c>
      <c r="Z665">
        <v>4284</v>
      </c>
      <c r="AA665">
        <v>0.22</v>
      </c>
      <c r="AB665">
        <v>14</v>
      </c>
      <c r="AC665">
        <v>9</v>
      </c>
      <c r="AD665">
        <v>5</v>
      </c>
      <c r="AE665">
        <v>64.290000000000006</v>
      </c>
      <c r="AF665">
        <v>10</v>
      </c>
      <c r="AG665">
        <v>6</v>
      </c>
      <c r="AH665">
        <v>4</v>
      </c>
      <c r="AI665">
        <v>4</v>
      </c>
    </row>
    <row r="666" spans="1:35" x14ac:dyDescent="0.2">
      <c r="A666" s="102">
        <v>784</v>
      </c>
      <c r="B666">
        <v>4205</v>
      </c>
      <c r="C666" t="s">
        <v>1849</v>
      </c>
      <c r="D666" t="s">
        <v>1704</v>
      </c>
      <c r="E666">
        <v>1200</v>
      </c>
      <c r="F666">
        <v>1214</v>
      </c>
      <c r="G666">
        <v>500</v>
      </c>
      <c r="H666" t="s">
        <v>1682</v>
      </c>
      <c r="I666">
        <v>7649</v>
      </c>
      <c r="J666" t="s">
        <v>1929</v>
      </c>
      <c r="K666" t="s">
        <v>1705</v>
      </c>
      <c r="L666">
        <v>5560</v>
      </c>
      <c r="M666">
        <v>5550</v>
      </c>
      <c r="N666">
        <v>100</v>
      </c>
      <c r="O666" t="s">
        <v>1679</v>
      </c>
      <c r="P666">
        <v>0.82240827433749297</v>
      </c>
      <c r="Q666">
        <v>0.85916876075679904</v>
      </c>
      <c r="R666" s="106">
        <v>6.7808805623345195E-2</v>
      </c>
      <c r="S666">
        <v>3.57027522815846E-2</v>
      </c>
      <c r="T666">
        <v>-1.08722504795506</v>
      </c>
      <c r="U666">
        <v>1.08722504795506</v>
      </c>
      <c r="V666">
        <v>1.06906707116681</v>
      </c>
      <c r="W666">
        <v>-3.57</v>
      </c>
      <c r="X666">
        <v>9.3699999999999992</v>
      </c>
      <c r="Y666">
        <v>59813</v>
      </c>
      <c r="Z666">
        <v>4272</v>
      </c>
      <c r="AA666">
        <v>0.37</v>
      </c>
      <c r="AB666">
        <v>14</v>
      </c>
      <c r="AC666">
        <v>7</v>
      </c>
      <c r="AD666">
        <v>7</v>
      </c>
      <c r="AE666">
        <v>50</v>
      </c>
      <c r="AF666">
        <v>12</v>
      </c>
      <c r="AG666">
        <v>6</v>
      </c>
      <c r="AH666">
        <v>4</v>
      </c>
      <c r="AI666">
        <v>4</v>
      </c>
    </row>
    <row r="667" spans="1:35" x14ac:dyDescent="0.2">
      <c r="A667" s="102">
        <v>531</v>
      </c>
      <c r="B667">
        <v>6750</v>
      </c>
      <c r="C667" t="s">
        <v>1740</v>
      </c>
      <c r="D667" t="s">
        <v>1684</v>
      </c>
      <c r="E667">
        <v>4100</v>
      </c>
      <c r="F667">
        <v>4065</v>
      </c>
      <c r="G667">
        <v>200</v>
      </c>
      <c r="H667" t="s">
        <v>1682</v>
      </c>
      <c r="I667">
        <v>6758</v>
      </c>
      <c r="J667" t="s">
        <v>1696</v>
      </c>
      <c r="K667" t="s">
        <v>1684</v>
      </c>
      <c r="L667">
        <v>7620</v>
      </c>
      <c r="M667">
        <v>7622</v>
      </c>
      <c r="N667">
        <v>100</v>
      </c>
      <c r="O667" t="s">
        <v>1679</v>
      </c>
      <c r="P667">
        <v>0.75241609098288698</v>
      </c>
      <c r="Q667">
        <v>0.88706161776669701</v>
      </c>
      <c r="R667">
        <v>8.7208992707742003E-2</v>
      </c>
      <c r="S667">
        <v>4.7336731305062697E-2</v>
      </c>
      <c r="T667">
        <v>-2.0439051011770002</v>
      </c>
      <c r="U667">
        <v>2.0439051011770002</v>
      </c>
      <c r="V667">
        <v>2.0039727631877899</v>
      </c>
      <c r="W667">
        <v>-10.81</v>
      </c>
      <c r="X667">
        <v>6.66</v>
      </c>
      <c r="Y667">
        <v>59792</v>
      </c>
      <c r="Z667">
        <v>4983</v>
      </c>
      <c r="AA667">
        <v>0.12</v>
      </c>
      <c r="AB667">
        <v>12</v>
      </c>
      <c r="AC667">
        <v>6</v>
      </c>
      <c r="AD667">
        <v>6</v>
      </c>
      <c r="AE667">
        <v>50</v>
      </c>
      <c r="AF667">
        <v>12</v>
      </c>
      <c r="AG667">
        <v>4</v>
      </c>
      <c r="AH667">
        <v>3</v>
      </c>
      <c r="AI667">
        <v>5</v>
      </c>
    </row>
    <row r="668" spans="1:35" x14ac:dyDescent="0.2">
      <c r="A668" s="102">
        <v>1041</v>
      </c>
      <c r="B668">
        <v>6371</v>
      </c>
      <c r="C668" t="s">
        <v>1857</v>
      </c>
      <c r="D668" t="s">
        <v>1692</v>
      </c>
      <c r="E668">
        <v>3335</v>
      </c>
      <c r="F668">
        <v>3370</v>
      </c>
      <c r="G668">
        <v>200</v>
      </c>
      <c r="H668" t="s">
        <v>1682</v>
      </c>
      <c r="I668">
        <v>9787</v>
      </c>
      <c r="J668" t="s">
        <v>2180</v>
      </c>
      <c r="K668" t="s">
        <v>1694</v>
      </c>
      <c r="L668">
        <v>3790</v>
      </c>
      <c r="M668">
        <v>3745</v>
      </c>
      <c r="N668">
        <v>200</v>
      </c>
      <c r="O668" t="s">
        <v>1679</v>
      </c>
      <c r="P668">
        <v>0.61001904379669702</v>
      </c>
      <c r="Q668">
        <v>0.82490528505098504</v>
      </c>
      <c r="R668" s="106">
        <v>0.39983261008184801</v>
      </c>
      <c r="S668" s="15">
        <v>2.6343162766232098E-2</v>
      </c>
      <c r="T668">
        <v>-1.8814138873558801</v>
      </c>
      <c r="U668">
        <v>1.8814138873558801</v>
      </c>
      <c r="V668">
        <v>1.8941420594854399</v>
      </c>
      <c r="W668">
        <v>-8.59</v>
      </c>
      <c r="X668">
        <v>10.01</v>
      </c>
      <c r="Y668">
        <v>59271</v>
      </c>
      <c r="Z668">
        <v>4559</v>
      </c>
      <c r="AA668">
        <v>0.18</v>
      </c>
      <c r="AB668">
        <v>13</v>
      </c>
      <c r="AC668">
        <v>8</v>
      </c>
      <c r="AD668">
        <v>5</v>
      </c>
      <c r="AE668">
        <v>61.54</v>
      </c>
      <c r="AF668">
        <v>11</v>
      </c>
      <c r="AG668">
        <v>4</v>
      </c>
      <c r="AH668">
        <v>3</v>
      </c>
      <c r="AI668">
        <v>6</v>
      </c>
    </row>
    <row r="669" spans="1:35" x14ac:dyDescent="0.2">
      <c r="A669" s="102">
        <v>223</v>
      </c>
      <c r="B669">
        <v>3099</v>
      </c>
      <c r="C669" t="s">
        <v>36</v>
      </c>
      <c r="D669" t="s">
        <v>1705</v>
      </c>
      <c r="E669">
        <v>853</v>
      </c>
      <c r="F669">
        <v>838</v>
      </c>
      <c r="G669">
        <v>1100</v>
      </c>
      <c r="H669" t="s">
        <v>1682</v>
      </c>
      <c r="I669">
        <v>4540</v>
      </c>
      <c r="J669" t="s">
        <v>2184</v>
      </c>
      <c r="K669" t="s">
        <v>1702</v>
      </c>
      <c r="L669">
        <v>2952</v>
      </c>
      <c r="M669">
        <v>2959</v>
      </c>
      <c r="N669">
        <v>300</v>
      </c>
      <c r="O669" t="s">
        <v>1679</v>
      </c>
      <c r="P669">
        <v>0.85907404767541296</v>
      </c>
      <c r="Q669">
        <v>0.91983076327242996</v>
      </c>
      <c r="R669">
        <v>0.18619613922181599</v>
      </c>
      <c r="S669" s="15">
        <v>2.1038016578989399E-4</v>
      </c>
      <c r="T669">
        <v>-1.4530009317728401</v>
      </c>
      <c r="U669">
        <v>1.4530009317728401</v>
      </c>
      <c r="V669">
        <v>0.90849427161025198</v>
      </c>
      <c r="W669">
        <v>-7.03</v>
      </c>
      <c r="X669">
        <v>3.84</v>
      </c>
      <c r="Y669">
        <v>57969</v>
      </c>
      <c r="Z669">
        <v>3051</v>
      </c>
      <c r="AA669">
        <v>0.11</v>
      </c>
      <c r="AB669">
        <v>19</v>
      </c>
      <c r="AC669">
        <v>10</v>
      </c>
      <c r="AD669">
        <v>9</v>
      </c>
      <c r="AE669">
        <v>52.63</v>
      </c>
      <c r="AF669">
        <v>12</v>
      </c>
      <c r="AG669">
        <v>4</v>
      </c>
      <c r="AH669">
        <v>5</v>
      </c>
      <c r="AI669">
        <v>10</v>
      </c>
    </row>
    <row r="670" spans="1:35" x14ac:dyDescent="0.2">
      <c r="A670" s="102">
        <v>529</v>
      </c>
      <c r="B670">
        <v>1332</v>
      </c>
      <c r="C670" t="s">
        <v>2172</v>
      </c>
      <c r="D670" t="s">
        <v>1813</v>
      </c>
      <c r="E670">
        <v>622</v>
      </c>
      <c r="F670">
        <v>616</v>
      </c>
      <c r="G670">
        <v>1700</v>
      </c>
      <c r="H670" t="s">
        <v>1679</v>
      </c>
      <c r="I670">
        <v>4118</v>
      </c>
      <c r="J670" t="s">
        <v>1947</v>
      </c>
      <c r="K670" t="s">
        <v>1704</v>
      </c>
      <c r="L670">
        <v>3395</v>
      </c>
      <c r="M670">
        <v>3390</v>
      </c>
      <c r="N670">
        <v>300</v>
      </c>
      <c r="O670" t="s">
        <v>1682</v>
      </c>
      <c r="P670">
        <v>0.68713202359122305</v>
      </c>
      <c r="Q670">
        <v>0.88719978999849003</v>
      </c>
      <c r="R670" s="15">
        <v>5.3592113393957197E-2</v>
      </c>
      <c r="S670" s="15">
        <v>2.8024311631963599E-2</v>
      </c>
      <c r="T670">
        <v>0.834805805402001</v>
      </c>
      <c r="U670">
        <v>0.834805805402001</v>
      </c>
      <c r="V670">
        <v>1.1032457840760701</v>
      </c>
      <c r="W670">
        <v>2.8</v>
      </c>
      <c r="X670">
        <v>2.97</v>
      </c>
      <c r="Y670">
        <v>56841</v>
      </c>
      <c r="Z670">
        <v>2707</v>
      </c>
      <c r="AA670">
        <v>0.21</v>
      </c>
      <c r="AB670">
        <v>21</v>
      </c>
      <c r="AC670">
        <v>13</v>
      </c>
      <c r="AD670">
        <v>8</v>
      </c>
      <c r="AE670">
        <v>61.9</v>
      </c>
      <c r="AF670">
        <v>11</v>
      </c>
      <c r="AG670">
        <v>9</v>
      </c>
      <c r="AH670">
        <v>8</v>
      </c>
      <c r="AI670">
        <v>4</v>
      </c>
    </row>
    <row r="671" spans="1:35" x14ac:dyDescent="0.2">
      <c r="A671" s="102">
        <v>263</v>
      </c>
      <c r="B671">
        <v>4114</v>
      </c>
      <c r="C671" t="s">
        <v>1848</v>
      </c>
      <c r="D671" t="s">
        <v>1704</v>
      </c>
      <c r="E671">
        <v>6130</v>
      </c>
      <c r="F671">
        <v>6200</v>
      </c>
      <c r="G671">
        <v>100</v>
      </c>
      <c r="H671" t="s">
        <v>1682</v>
      </c>
      <c r="I671">
        <v>4118</v>
      </c>
      <c r="J671" t="s">
        <v>1947</v>
      </c>
      <c r="K671" t="s">
        <v>1704</v>
      </c>
      <c r="L671">
        <v>3395</v>
      </c>
      <c r="M671">
        <v>3390</v>
      </c>
      <c r="N671">
        <v>200</v>
      </c>
      <c r="O671" t="s">
        <v>1679</v>
      </c>
      <c r="P671">
        <v>0.78550437898441094</v>
      </c>
      <c r="Q671">
        <v>0.91430494279075203</v>
      </c>
      <c r="R671" s="15">
        <v>0.12598813780128601</v>
      </c>
      <c r="S671">
        <v>4.0029305802254502E-3</v>
      </c>
      <c r="T671">
        <v>-0.97649568284077604</v>
      </c>
      <c r="U671">
        <v>0.97649568284077604</v>
      </c>
      <c r="V671">
        <v>0.98698912346856005</v>
      </c>
      <c r="W671">
        <v>-2.31</v>
      </c>
      <c r="X671">
        <v>9.35</v>
      </c>
      <c r="Y671">
        <v>56288</v>
      </c>
      <c r="Z671">
        <v>11258</v>
      </c>
      <c r="AA671">
        <v>0.74</v>
      </c>
      <c r="AB671">
        <v>5</v>
      </c>
      <c r="AC671">
        <v>3</v>
      </c>
      <c r="AD671">
        <v>2</v>
      </c>
      <c r="AE671">
        <v>60</v>
      </c>
      <c r="AF671">
        <v>17</v>
      </c>
      <c r="AG671">
        <v>2</v>
      </c>
      <c r="AH671">
        <v>0</v>
      </c>
      <c r="AI671">
        <v>3</v>
      </c>
    </row>
    <row r="672" spans="1:35" x14ac:dyDescent="0.2">
      <c r="A672" s="102">
        <v>1103</v>
      </c>
      <c r="B672">
        <v>4502</v>
      </c>
      <c r="C672" t="s">
        <v>1975</v>
      </c>
      <c r="D672" t="s">
        <v>1702</v>
      </c>
      <c r="E672">
        <v>4287</v>
      </c>
      <c r="F672">
        <v>4298</v>
      </c>
      <c r="G672">
        <v>200</v>
      </c>
      <c r="H672" t="s">
        <v>1679</v>
      </c>
      <c r="I672">
        <v>7762</v>
      </c>
      <c r="J672" t="s">
        <v>1907</v>
      </c>
      <c r="K672" t="s">
        <v>1688</v>
      </c>
      <c r="L672">
        <v>490</v>
      </c>
      <c r="M672">
        <v>493</v>
      </c>
      <c r="N672">
        <v>1700</v>
      </c>
      <c r="O672" t="s">
        <v>1682</v>
      </c>
      <c r="P672">
        <v>0.58245754097513702</v>
      </c>
      <c r="Q672">
        <v>0.81439394330007397</v>
      </c>
      <c r="R672">
        <v>0.28092313179429301</v>
      </c>
      <c r="S672">
        <v>1.5294383609008699E-2</v>
      </c>
      <c r="T672">
        <v>3.00914169310566</v>
      </c>
      <c r="U672">
        <v>3.00914169310566</v>
      </c>
      <c r="V672">
        <v>3.3651974373335398</v>
      </c>
      <c r="W672">
        <v>14.56</v>
      </c>
      <c r="X672">
        <v>2.5</v>
      </c>
      <c r="Y672">
        <v>56115</v>
      </c>
      <c r="Z672">
        <v>3118</v>
      </c>
      <c r="AA672">
        <v>0.41</v>
      </c>
      <c r="AB672">
        <v>18</v>
      </c>
      <c r="AC672">
        <v>11</v>
      </c>
      <c r="AD672">
        <v>7</v>
      </c>
      <c r="AE672">
        <v>61.11</v>
      </c>
      <c r="AF672">
        <v>13</v>
      </c>
      <c r="AG672">
        <v>8</v>
      </c>
      <c r="AH672">
        <v>4</v>
      </c>
      <c r="AI672">
        <v>6</v>
      </c>
    </row>
    <row r="673" spans="1:35" x14ac:dyDescent="0.2">
      <c r="A673" s="102">
        <v>663</v>
      </c>
      <c r="B673">
        <v>4183</v>
      </c>
      <c r="C673" t="s">
        <v>1895</v>
      </c>
      <c r="D673" t="s">
        <v>1704</v>
      </c>
      <c r="E673">
        <v>2569</v>
      </c>
      <c r="F673">
        <v>2581</v>
      </c>
      <c r="G673">
        <v>400</v>
      </c>
      <c r="H673" t="s">
        <v>1679</v>
      </c>
      <c r="I673">
        <v>7189</v>
      </c>
      <c r="J673" t="s">
        <v>44</v>
      </c>
      <c r="K673" t="s">
        <v>1737</v>
      </c>
      <c r="L673">
        <v>691</v>
      </c>
      <c r="M673">
        <v>698</v>
      </c>
      <c r="N673">
        <v>1500</v>
      </c>
      <c r="O673" t="s">
        <v>1682</v>
      </c>
      <c r="P673">
        <v>0.76249438322990903</v>
      </c>
      <c r="Q673">
        <v>0.87370157568460904</v>
      </c>
      <c r="R673" s="15">
        <v>1.9846067165484701E-2</v>
      </c>
      <c r="S673">
        <v>6.7550464969434098E-3</v>
      </c>
      <c r="T673">
        <v>2.9686644540556602</v>
      </c>
      <c r="U673">
        <v>2.9686644540556602</v>
      </c>
      <c r="V673">
        <v>3.4216506006202998</v>
      </c>
      <c r="W673">
        <v>12.87</v>
      </c>
      <c r="X673">
        <v>1.41</v>
      </c>
      <c r="Y673">
        <v>53689</v>
      </c>
      <c r="Z673">
        <v>2826</v>
      </c>
      <c r="AA673">
        <v>0.23</v>
      </c>
      <c r="AB673">
        <v>19</v>
      </c>
      <c r="AC673">
        <v>11</v>
      </c>
      <c r="AD673">
        <v>8</v>
      </c>
      <c r="AE673">
        <v>57.89</v>
      </c>
      <c r="AF673">
        <v>11</v>
      </c>
      <c r="AG673">
        <v>7</v>
      </c>
      <c r="AH673">
        <v>6</v>
      </c>
      <c r="AI673">
        <v>6</v>
      </c>
    </row>
    <row r="674" spans="1:35" x14ac:dyDescent="0.2">
      <c r="A674" s="102">
        <v>523</v>
      </c>
      <c r="B674">
        <v>1812</v>
      </c>
      <c r="C674" t="s">
        <v>1789</v>
      </c>
      <c r="D674" t="s">
        <v>1689</v>
      </c>
      <c r="E674">
        <v>1314</v>
      </c>
      <c r="F674">
        <v>1316</v>
      </c>
      <c r="G674">
        <v>700</v>
      </c>
      <c r="H674" t="s">
        <v>1682</v>
      </c>
      <c r="I674">
        <v>7012</v>
      </c>
      <c r="J674" t="s">
        <v>1921</v>
      </c>
      <c r="K674" t="s">
        <v>1697</v>
      </c>
      <c r="L674">
        <v>2203</v>
      </c>
      <c r="M674">
        <v>2236</v>
      </c>
      <c r="N674">
        <v>400</v>
      </c>
      <c r="O674" t="s">
        <v>1679</v>
      </c>
      <c r="P674">
        <v>0.71426543853490798</v>
      </c>
      <c r="Q674">
        <v>0.88777520627847994</v>
      </c>
      <c r="R674">
        <v>9.8841439551610299E-3</v>
      </c>
      <c r="S674" s="15">
        <v>1.6713305495407602E-2</v>
      </c>
      <c r="T674">
        <v>-0.55053475073053804</v>
      </c>
      <c r="U674">
        <v>0.55053475073053804</v>
      </c>
      <c r="V674">
        <v>0.40703621554741998</v>
      </c>
      <c r="W674">
        <v>-1.98</v>
      </c>
      <c r="X674">
        <v>3</v>
      </c>
      <c r="Y674">
        <v>53264</v>
      </c>
      <c r="Z674">
        <v>2536</v>
      </c>
      <c r="AA674">
        <v>0.1</v>
      </c>
      <c r="AB674">
        <v>21</v>
      </c>
      <c r="AC674">
        <v>9</v>
      </c>
      <c r="AD674">
        <v>12</v>
      </c>
      <c r="AE674">
        <v>42.86</v>
      </c>
      <c r="AF674">
        <v>11</v>
      </c>
      <c r="AG674">
        <v>8</v>
      </c>
      <c r="AH674">
        <v>6</v>
      </c>
      <c r="AI674">
        <v>7</v>
      </c>
    </row>
    <row r="675" spans="1:35" x14ac:dyDescent="0.2">
      <c r="A675" s="102">
        <v>43</v>
      </c>
      <c r="B675">
        <v>1333</v>
      </c>
      <c r="C675" t="s">
        <v>1812</v>
      </c>
      <c r="D675" t="s">
        <v>1813</v>
      </c>
      <c r="E675">
        <v>2560</v>
      </c>
      <c r="F675">
        <v>2542</v>
      </c>
      <c r="G675">
        <v>400</v>
      </c>
      <c r="H675" t="s">
        <v>1679</v>
      </c>
      <c r="I675">
        <v>7201</v>
      </c>
      <c r="J675" t="s">
        <v>1722</v>
      </c>
      <c r="K675" t="s">
        <v>1697</v>
      </c>
      <c r="L675">
        <v>528.5</v>
      </c>
      <c r="M675">
        <v>513.70000000000005</v>
      </c>
      <c r="N675">
        <v>2000</v>
      </c>
      <c r="O675" t="s">
        <v>1682</v>
      </c>
      <c r="P675">
        <v>0.92141671521533797</v>
      </c>
      <c r="Q675">
        <v>0.95205550480325096</v>
      </c>
      <c r="R675" s="106">
        <v>2.6306505157368898E-3</v>
      </c>
      <c r="S675" s="106">
        <v>7.0397820739732699E-3</v>
      </c>
      <c r="T675">
        <v>4.7067695107275904</v>
      </c>
      <c r="U675">
        <v>4.7067695107275904</v>
      </c>
      <c r="V675">
        <v>2.1037413696019001</v>
      </c>
      <c r="W675">
        <v>13.51</v>
      </c>
      <c r="X675">
        <v>1.04</v>
      </c>
      <c r="Y675">
        <v>53058</v>
      </c>
      <c r="Z675">
        <v>2793</v>
      </c>
      <c r="AA675">
        <v>0.15</v>
      </c>
      <c r="AB675">
        <v>19</v>
      </c>
      <c r="AC675">
        <v>10</v>
      </c>
      <c r="AD675">
        <v>9</v>
      </c>
      <c r="AE675">
        <v>52.63</v>
      </c>
      <c r="AF675">
        <v>11</v>
      </c>
      <c r="AG675">
        <v>8</v>
      </c>
      <c r="AH675">
        <v>6</v>
      </c>
      <c r="AI675">
        <v>5</v>
      </c>
    </row>
    <row r="676" spans="1:35" x14ac:dyDescent="0.2">
      <c r="A676" s="102">
        <v>460</v>
      </c>
      <c r="B676">
        <v>6361</v>
      </c>
      <c r="C676" t="s">
        <v>794</v>
      </c>
      <c r="D676" t="s">
        <v>1692</v>
      </c>
      <c r="E676">
        <v>3030</v>
      </c>
      <c r="F676">
        <v>2914</v>
      </c>
      <c r="G676">
        <v>300</v>
      </c>
      <c r="H676" t="s">
        <v>1682</v>
      </c>
      <c r="I676">
        <v>8002</v>
      </c>
      <c r="J676" t="s">
        <v>29</v>
      </c>
      <c r="K676" t="s">
        <v>1686</v>
      </c>
      <c r="L676">
        <v>787.3</v>
      </c>
      <c r="M676">
        <v>790.8</v>
      </c>
      <c r="N676">
        <v>1100</v>
      </c>
      <c r="O676" t="s">
        <v>1679</v>
      </c>
      <c r="P676">
        <v>0.63900806656666498</v>
      </c>
      <c r="Q676">
        <v>0.89499090708744</v>
      </c>
      <c r="R676" s="15">
        <v>0.259930691772014</v>
      </c>
      <c r="S676">
        <v>1.0746019447186899E-2</v>
      </c>
      <c r="T676">
        <v>-3.2603621313554698</v>
      </c>
      <c r="U676">
        <v>3.2603621313554698</v>
      </c>
      <c r="V676">
        <v>1.7080353584157499</v>
      </c>
      <c r="W676">
        <v>-11.55</v>
      </c>
      <c r="X676">
        <v>0.49</v>
      </c>
      <c r="Y676">
        <v>52978</v>
      </c>
      <c r="Z676">
        <v>3311</v>
      </c>
      <c r="AA676">
        <v>0</v>
      </c>
      <c r="AB676">
        <v>16</v>
      </c>
      <c r="AC676">
        <v>8</v>
      </c>
      <c r="AD676">
        <v>8</v>
      </c>
      <c r="AE676">
        <v>50</v>
      </c>
      <c r="AF676">
        <v>13</v>
      </c>
      <c r="AG676">
        <v>7</v>
      </c>
      <c r="AH676">
        <v>4</v>
      </c>
      <c r="AI676">
        <v>5</v>
      </c>
    </row>
    <row r="677" spans="1:35" x14ac:dyDescent="0.2">
      <c r="A677" s="102">
        <v>140</v>
      </c>
      <c r="B677">
        <v>1332</v>
      </c>
      <c r="C677" t="s">
        <v>2172</v>
      </c>
      <c r="D677" t="s">
        <v>1813</v>
      </c>
      <c r="E677">
        <v>622</v>
      </c>
      <c r="F677">
        <v>616</v>
      </c>
      <c r="G677">
        <v>1700</v>
      </c>
      <c r="H677" t="s">
        <v>1679</v>
      </c>
      <c r="I677">
        <v>2267</v>
      </c>
      <c r="J677" t="s">
        <v>1944</v>
      </c>
      <c r="K677" t="s">
        <v>1707</v>
      </c>
      <c r="L677">
        <v>5450</v>
      </c>
      <c r="M677">
        <v>5370</v>
      </c>
      <c r="N677">
        <v>200</v>
      </c>
      <c r="O677" t="s">
        <v>1682</v>
      </c>
      <c r="P677">
        <v>0.62641653602780101</v>
      </c>
      <c r="Q677">
        <v>0.93077704923258997</v>
      </c>
      <c r="R677">
        <v>0.19760305414774901</v>
      </c>
      <c r="S677">
        <v>8.6665041874931404E-4</v>
      </c>
      <c r="T677">
        <v>2.83112809435824</v>
      </c>
      <c r="U677">
        <v>2.83112809435824</v>
      </c>
      <c r="V677">
        <v>2.7093547658141399</v>
      </c>
      <c r="W677">
        <v>9.6</v>
      </c>
      <c r="X677">
        <v>2.5</v>
      </c>
      <c r="Y677">
        <v>51871</v>
      </c>
      <c r="Z677">
        <v>3242</v>
      </c>
      <c r="AA677">
        <v>0.36</v>
      </c>
      <c r="AB677">
        <v>16</v>
      </c>
      <c r="AC677">
        <v>8</v>
      </c>
      <c r="AD677">
        <v>8</v>
      </c>
      <c r="AE677">
        <v>50</v>
      </c>
      <c r="AF677">
        <v>12</v>
      </c>
      <c r="AG677">
        <v>6</v>
      </c>
      <c r="AH677">
        <v>4</v>
      </c>
      <c r="AI677">
        <v>6</v>
      </c>
    </row>
    <row r="678" spans="1:35" x14ac:dyDescent="0.2">
      <c r="A678" s="102">
        <v>47</v>
      </c>
      <c r="B678">
        <v>4534</v>
      </c>
      <c r="C678" t="s">
        <v>1954</v>
      </c>
      <c r="D678" t="s">
        <v>1702</v>
      </c>
      <c r="E678">
        <v>4235</v>
      </c>
      <c r="F678">
        <v>4305</v>
      </c>
      <c r="G678">
        <v>200</v>
      </c>
      <c r="H678" t="s">
        <v>1679</v>
      </c>
      <c r="I678">
        <v>6178</v>
      </c>
      <c r="J678" t="s">
        <v>2206</v>
      </c>
      <c r="K678" t="s">
        <v>1694</v>
      </c>
      <c r="L678">
        <v>1006</v>
      </c>
      <c r="M678">
        <v>1002</v>
      </c>
      <c r="N678">
        <v>900</v>
      </c>
      <c r="O678" t="s">
        <v>1682</v>
      </c>
      <c r="P678">
        <v>0.77415653055287903</v>
      </c>
      <c r="Q678">
        <v>0.951158564082769</v>
      </c>
      <c r="R678" s="15">
        <v>0.17740634339084799</v>
      </c>
      <c r="S678">
        <v>6.3644772040690398E-2</v>
      </c>
      <c r="T678">
        <v>0.14112810619761401</v>
      </c>
      <c r="U678">
        <v>0.14112810619761401</v>
      </c>
      <c r="V678">
        <v>0.81306751070152194</v>
      </c>
      <c r="W678">
        <v>0.24</v>
      </c>
      <c r="X678">
        <v>4.74</v>
      </c>
      <c r="Y678">
        <v>51042</v>
      </c>
      <c r="Z678">
        <v>2686</v>
      </c>
      <c r="AA678">
        <v>0.04</v>
      </c>
      <c r="AB678">
        <v>19</v>
      </c>
      <c r="AC678">
        <v>9</v>
      </c>
      <c r="AD678">
        <v>10</v>
      </c>
      <c r="AE678">
        <v>47.37</v>
      </c>
      <c r="AF678">
        <v>14</v>
      </c>
      <c r="AG678">
        <v>6</v>
      </c>
      <c r="AH678">
        <v>5</v>
      </c>
      <c r="AI678">
        <v>8</v>
      </c>
    </row>
    <row r="679" spans="1:35" x14ac:dyDescent="0.2">
      <c r="A679" s="102">
        <v>329</v>
      </c>
      <c r="B679">
        <v>6460</v>
      </c>
      <c r="C679" t="s">
        <v>1980</v>
      </c>
      <c r="D679" t="s">
        <v>1692</v>
      </c>
      <c r="E679">
        <v>1579</v>
      </c>
      <c r="F679">
        <v>1591</v>
      </c>
      <c r="G679">
        <v>400</v>
      </c>
      <c r="H679" t="s">
        <v>1679</v>
      </c>
      <c r="I679">
        <v>7735</v>
      </c>
      <c r="J679" t="s">
        <v>2185</v>
      </c>
      <c r="K679" t="s">
        <v>1684</v>
      </c>
      <c r="L679">
        <v>6770</v>
      </c>
      <c r="M679">
        <v>6750</v>
      </c>
      <c r="N679">
        <v>100</v>
      </c>
      <c r="O679" t="s">
        <v>1682</v>
      </c>
      <c r="P679">
        <v>0.62001189838775905</v>
      </c>
      <c r="Q679">
        <v>0.90782871840873602</v>
      </c>
      <c r="R679" s="15">
        <v>8.0811733877940994E-2</v>
      </c>
      <c r="S679" s="15">
        <v>1.28686734991992E-2</v>
      </c>
      <c r="T679">
        <v>1.55193555386096</v>
      </c>
      <c r="U679">
        <v>1.55193555386096</v>
      </c>
      <c r="V679">
        <v>1.36177833917971</v>
      </c>
      <c r="W679">
        <v>8.8800000000000008</v>
      </c>
      <c r="X679">
        <v>5.72</v>
      </c>
      <c r="Y679">
        <v>50843</v>
      </c>
      <c r="Z679">
        <v>2311</v>
      </c>
      <c r="AA679">
        <v>0.35</v>
      </c>
      <c r="AB679">
        <v>22</v>
      </c>
      <c r="AC679">
        <v>13</v>
      </c>
      <c r="AD679">
        <v>9</v>
      </c>
      <c r="AE679">
        <v>59.09</v>
      </c>
      <c r="AF679">
        <v>8</v>
      </c>
      <c r="AG679">
        <v>12</v>
      </c>
      <c r="AH679">
        <v>8</v>
      </c>
      <c r="AI679">
        <v>2</v>
      </c>
    </row>
    <row r="680" spans="1:35" x14ac:dyDescent="0.2">
      <c r="A680" s="102">
        <v>1050</v>
      </c>
      <c r="B680">
        <v>1812</v>
      </c>
      <c r="C680" t="s">
        <v>1789</v>
      </c>
      <c r="D680" t="s">
        <v>1689</v>
      </c>
      <c r="E680">
        <v>1314</v>
      </c>
      <c r="F680">
        <v>1316</v>
      </c>
      <c r="G680">
        <v>500</v>
      </c>
      <c r="H680" t="s">
        <v>1682</v>
      </c>
      <c r="I680">
        <v>4114</v>
      </c>
      <c r="J680" t="s">
        <v>1848</v>
      </c>
      <c r="K680" t="s">
        <v>1704</v>
      </c>
      <c r="L680">
        <v>6130</v>
      </c>
      <c r="M680">
        <v>6200</v>
      </c>
      <c r="N680">
        <v>100</v>
      </c>
      <c r="O680" t="s">
        <v>1679</v>
      </c>
      <c r="P680">
        <v>0.64811534342208699</v>
      </c>
      <c r="Q680">
        <v>0.82361096916060506</v>
      </c>
      <c r="R680" s="106">
        <v>2.18778838431989E-2</v>
      </c>
      <c r="S680" s="106">
        <v>3.0459169063157501E-2</v>
      </c>
      <c r="T680">
        <v>-1.17854671545218</v>
      </c>
      <c r="U680">
        <v>1.17854671545218</v>
      </c>
      <c r="V680">
        <v>0.94924385134841505</v>
      </c>
      <c r="W680">
        <v>-3.06</v>
      </c>
      <c r="X680">
        <v>6.13</v>
      </c>
      <c r="Y680">
        <v>50162</v>
      </c>
      <c r="Z680">
        <v>3344</v>
      </c>
      <c r="AA680">
        <v>0.34</v>
      </c>
      <c r="AB680">
        <v>15</v>
      </c>
      <c r="AC680">
        <v>8</v>
      </c>
      <c r="AD680">
        <v>7</v>
      </c>
      <c r="AE680">
        <v>53.33</v>
      </c>
      <c r="AF680">
        <v>12</v>
      </c>
      <c r="AG680">
        <v>4</v>
      </c>
      <c r="AH680">
        <v>4</v>
      </c>
      <c r="AI680">
        <v>7</v>
      </c>
    </row>
    <row r="681" spans="1:35" x14ac:dyDescent="0.2">
      <c r="A681" s="102">
        <v>534</v>
      </c>
      <c r="B681">
        <v>5334</v>
      </c>
      <c r="C681" t="s">
        <v>1945</v>
      </c>
      <c r="D681" t="s">
        <v>1678</v>
      </c>
      <c r="E681">
        <v>1902</v>
      </c>
      <c r="F681">
        <v>1920</v>
      </c>
      <c r="G681">
        <v>500</v>
      </c>
      <c r="H681" t="s">
        <v>1679</v>
      </c>
      <c r="I681">
        <v>5803</v>
      </c>
      <c r="J681" t="s">
        <v>26</v>
      </c>
      <c r="K681" t="s">
        <v>1695</v>
      </c>
      <c r="L681">
        <v>384</v>
      </c>
      <c r="M681">
        <v>387</v>
      </c>
      <c r="N681">
        <v>2500</v>
      </c>
      <c r="O681" t="s">
        <v>1682</v>
      </c>
      <c r="P681">
        <v>0.91357840272277502</v>
      </c>
      <c r="Q681">
        <v>0.88691596711744802</v>
      </c>
      <c r="R681">
        <v>4.4857382833043899E-2</v>
      </c>
      <c r="S681">
        <v>1.74775050308527E-2</v>
      </c>
      <c r="T681">
        <v>1.52720273451241</v>
      </c>
      <c r="U681">
        <v>1.52720273451241</v>
      </c>
      <c r="V681">
        <v>1.82279183212559</v>
      </c>
      <c r="W681">
        <v>5.23</v>
      </c>
      <c r="X681">
        <v>0.78</v>
      </c>
      <c r="Y681">
        <v>50071</v>
      </c>
      <c r="Z681">
        <v>2635</v>
      </c>
      <c r="AA681">
        <v>0.11</v>
      </c>
      <c r="AB681">
        <v>19</v>
      </c>
      <c r="AC681">
        <v>9</v>
      </c>
      <c r="AD681">
        <v>10</v>
      </c>
      <c r="AE681">
        <v>47.37</v>
      </c>
      <c r="AF681">
        <v>11</v>
      </c>
      <c r="AG681">
        <v>8</v>
      </c>
      <c r="AH681">
        <v>4</v>
      </c>
      <c r="AI681">
        <v>7</v>
      </c>
    </row>
    <row r="682" spans="1:35" x14ac:dyDescent="0.2">
      <c r="A682" s="102">
        <v>1012</v>
      </c>
      <c r="B682">
        <v>4114</v>
      </c>
      <c r="C682" t="s">
        <v>1848</v>
      </c>
      <c r="D682" t="s">
        <v>1704</v>
      </c>
      <c r="E682">
        <v>6130</v>
      </c>
      <c r="F682">
        <v>6200</v>
      </c>
      <c r="G682">
        <v>100</v>
      </c>
      <c r="H682" t="s">
        <v>1679</v>
      </c>
      <c r="I682">
        <v>7201</v>
      </c>
      <c r="J682" t="s">
        <v>1722</v>
      </c>
      <c r="K682" t="s">
        <v>1697</v>
      </c>
      <c r="L682">
        <v>528.5</v>
      </c>
      <c r="M682">
        <v>513.70000000000005</v>
      </c>
      <c r="N682">
        <v>1200</v>
      </c>
      <c r="O682" t="s">
        <v>1682</v>
      </c>
      <c r="P682">
        <v>0.84274090323603101</v>
      </c>
      <c r="Q682">
        <v>0.82848988577033</v>
      </c>
      <c r="R682" s="106">
        <v>1.10584248753463E-2</v>
      </c>
      <c r="S682" s="106">
        <v>6.2859807795363001E-2</v>
      </c>
      <c r="T682">
        <v>4.2351059518204197</v>
      </c>
      <c r="U682">
        <v>4.2351059518204197</v>
      </c>
      <c r="V682">
        <v>1.86119727104161</v>
      </c>
      <c r="W682">
        <v>15.04</v>
      </c>
      <c r="X682">
        <v>0.56999999999999995</v>
      </c>
      <c r="Y682">
        <v>49416</v>
      </c>
      <c r="Z682">
        <v>1977</v>
      </c>
      <c r="AA682">
        <v>0.12</v>
      </c>
      <c r="AB682">
        <v>25</v>
      </c>
      <c r="AC682">
        <v>12</v>
      </c>
      <c r="AD682">
        <v>13</v>
      </c>
      <c r="AE682">
        <v>48</v>
      </c>
      <c r="AF682">
        <v>14</v>
      </c>
      <c r="AG682">
        <v>6</v>
      </c>
      <c r="AH682">
        <v>5</v>
      </c>
      <c r="AI682">
        <v>14</v>
      </c>
    </row>
    <row r="683" spans="1:35" x14ac:dyDescent="0.2">
      <c r="A683" s="102">
        <v>58</v>
      </c>
      <c r="B683">
        <v>3635</v>
      </c>
      <c r="C683" t="s">
        <v>46</v>
      </c>
      <c r="D683" t="s">
        <v>1681</v>
      </c>
      <c r="E683">
        <v>3170</v>
      </c>
      <c r="F683">
        <v>3190</v>
      </c>
      <c r="G683">
        <v>300</v>
      </c>
      <c r="H683" t="s">
        <v>1679</v>
      </c>
      <c r="I683">
        <v>6951</v>
      </c>
      <c r="J683" t="s">
        <v>228</v>
      </c>
      <c r="K683" t="s">
        <v>1684</v>
      </c>
      <c r="L683">
        <v>3480</v>
      </c>
      <c r="M683">
        <v>3530</v>
      </c>
      <c r="N683">
        <v>300</v>
      </c>
      <c r="O683" t="s">
        <v>1682</v>
      </c>
      <c r="P683">
        <v>0.84933227132367894</v>
      </c>
      <c r="Q683">
        <v>0.94818049613973898</v>
      </c>
      <c r="R683" s="106">
        <v>6.1348767154601899E-2</v>
      </c>
      <c r="S683" s="15">
        <v>4.1122696588081598E-2</v>
      </c>
      <c r="T683">
        <v>1.86322796111466</v>
      </c>
      <c r="U683">
        <v>1.86322796111466</v>
      </c>
      <c r="V683">
        <v>1.6221875028407799</v>
      </c>
      <c r="W683">
        <v>6.24</v>
      </c>
      <c r="X683">
        <v>9.6300000000000008</v>
      </c>
      <c r="Y683">
        <v>49192</v>
      </c>
      <c r="Z683">
        <v>3279</v>
      </c>
      <c r="AA683">
        <v>0.28999999999999998</v>
      </c>
      <c r="AB683">
        <v>15</v>
      </c>
      <c r="AC683">
        <v>7</v>
      </c>
      <c r="AD683">
        <v>8</v>
      </c>
      <c r="AE683">
        <v>46.67</v>
      </c>
      <c r="AF683">
        <v>11</v>
      </c>
      <c r="AG683">
        <v>5</v>
      </c>
      <c r="AH683">
        <v>5</v>
      </c>
      <c r="AI683">
        <v>5</v>
      </c>
    </row>
    <row r="684" spans="1:35" x14ac:dyDescent="0.2">
      <c r="A684" s="102">
        <v>437</v>
      </c>
      <c r="B684">
        <v>4182</v>
      </c>
      <c r="C684" t="s">
        <v>47</v>
      </c>
      <c r="D684" t="s">
        <v>1704</v>
      </c>
      <c r="E684">
        <v>1830</v>
      </c>
      <c r="F684">
        <v>1848</v>
      </c>
      <c r="G684">
        <v>300</v>
      </c>
      <c r="H684" t="s">
        <v>1679</v>
      </c>
      <c r="I684">
        <v>4530</v>
      </c>
      <c r="J684" t="s">
        <v>1108</v>
      </c>
      <c r="K684" t="s">
        <v>1702</v>
      </c>
      <c r="L684">
        <v>5710</v>
      </c>
      <c r="M684">
        <v>5730</v>
      </c>
      <c r="N684">
        <v>100</v>
      </c>
      <c r="O684" t="s">
        <v>1682</v>
      </c>
      <c r="P684">
        <v>0.55423751606865801</v>
      </c>
      <c r="Q684">
        <v>0.89686929031232199</v>
      </c>
      <c r="R684">
        <v>5.5647956786961501E-2</v>
      </c>
      <c r="S684" s="15">
        <v>5.1779281250630201E-2</v>
      </c>
      <c r="T684">
        <v>1.00132837074558</v>
      </c>
      <c r="U684">
        <v>1.00132837074558</v>
      </c>
      <c r="V684">
        <v>0.91719946757787896</v>
      </c>
      <c r="W684">
        <v>3.97</v>
      </c>
      <c r="X684">
        <v>3.25</v>
      </c>
      <c r="Y684">
        <v>49030</v>
      </c>
      <c r="Z684">
        <v>3269</v>
      </c>
      <c r="AA684">
        <v>0.33</v>
      </c>
      <c r="AB684">
        <v>15</v>
      </c>
      <c r="AC684">
        <v>10</v>
      </c>
      <c r="AD684">
        <v>5</v>
      </c>
      <c r="AE684">
        <v>66.67</v>
      </c>
      <c r="AF684">
        <v>10</v>
      </c>
      <c r="AG684">
        <v>7</v>
      </c>
      <c r="AH684">
        <v>5</v>
      </c>
      <c r="AI684">
        <v>3</v>
      </c>
    </row>
    <row r="685" spans="1:35" x14ac:dyDescent="0.2">
      <c r="A685" s="102">
        <v>598</v>
      </c>
      <c r="B685">
        <v>1944</v>
      </c>
      <c r="C685" t="s">
        <v>2020</v>
      </c>
      <c r="D685" t="s">
        <v>1689</v>
      </c>
      <c r="E685">
        <v>1813</v>
      </c>
      <c r="F685">
        <v>1814</v>
      </c>
      <c r="G685">
        <v>600</v>
      </c>
      <c r="H685" t="s">
        <v>1682</v>
      </c>
      <c r="I685">
        <v>9505</v>
      </c>
      <c r="J685" t="s">
        <v>2071</v>
      </c>
      <c r="K685" t="s">
        <v>1739</v>
      </c>
      <c r="L685">
        <v>861</v>
      </c>
      <c r="M685">
        <v>855</v>
      </c>
      <c r="N685">
        <v>1300</v>
      </c>
      <c r="O685" t="s">
        <v>1679</v>
      </c>
      <c r="P685">
        <v>0.88354769720692095</v>
      </c>
      <c r="Q685">
        <v>0.880382386000372</v>
      </c>
      <c r="R685">
        <v>1.37594533630314E-2</v>
      </c>
      <c r="S685" s="106">
        <v>1.44086101310122E-4</v>
      </c>
      <c r="T685">
        <v>-1.8214328166622901E-2</v>
      </c>
      <c r="U685">
        <v>1.8214328166622901E-2</v>
      </c>
      <c r="V685">
        <v>1.8322621129815399E-2</v>
      </c>
      <c r="W685">
        <v>-0.05</v>
      </c>
      <c r="X685">
        <v>2.12</v>
      </c>
      <c r="Y685">
        <v>49027</v>
      </c>
      <c r="Z685">
        <v>2451</v>
      </c>
      <c r="AA685">
        <v>0.15</v>
      </c>
      <c r="AB685">
        <v>20</v>
      </c>
      <c r="AC685">
        <v>11</v>
      </c>
      <c r="AD685">
        <v>9</v>
      </c>
      <c r="AE685">
        <v>55</v>
      </c>
      <c r="AF685">
        <v>14</v>
      </c>
      <c r="AG685">
        <v>6</v>
      </c>
      <c r="AH685">
        <v>2</v>
      </c>
      <c r="AI685">
        <v>12</v>
      </c>
    </row>
    <row r="686" spans="1:35" x14ac:dyDescent="0.2">
      <c r="A686" s="102">
        <v>963</v>
      </c>
      <c r="B686">
        <v>4812</v>
      </c>
      <c r="C686" t="s">
        <v>730</v>
      </c>
      <c r="D686" t="s">
        <v>1681</v>
      </c>
      <c r="E686">
        <v>5130</v>
      </c>
      <c r="F686">
        <v>5150</v>
      </c>
      <c r="G686">
        <v>100</v>
      </c>
      <c r="H686" t="s">
        <v>1679</v>
      </c>
      <c r="I686">
        <v>6383</v>
      </c>
      <c r="J686" t="s">
        <v>591</v>
      </c>
      <c r="K686" t="s">
        <v>1692</v>
      </c>
      <c r="L686">
        <v>7050</v>
      </c>
      <c r="M686">
        <v>7000</v>
      </c>
      <c r="N686">
        <v>100</v>
      </c>
      <c r="O686" t="s">
        <v>1682</v>
      </c>
      <c r="P686">
        <v>0.83205582357760599</v>
      </c>
      <c r="Q686">
        <v>0.83655021456688605</v>
      </c>
      <c r="R686">
        <v>3.5836958855398102E-2</v>
      </c>
      <c r="S686">
        <v>1.07036913312352E-2</v>
      </c>
      <c r="T686">
        <v>3.1669112298728899</v>
      </c>
      <c r="U686">
        <v>3.1669112298728899</v>
      </c>
      <c r="V686">
        <v>3.1541547968527301</v>
      </c>
      <c r="W686">
        <v>11.97</v>
      </c>
      <c r="X686">
        <v>26.43</v>
      </c>
      <c r="Y686">
        <v>47874</v>
      </c>
      <c r="Z686">
        <v>4352</v>
      </c>
      <c r="AA686">
        <v>0.1</v>
      </c>
      <c r="AB686">
        <v>11</v>
      </c>
      <c r="AC686">
        <v>6</v>
      </c>
      <c r="AD686">
        <v>5</v>
      </c>
      <c r="AE686">
        <v>54.55</v>
      </c>
      <c r="AF686">
        <v>8</v>
      </c>
      <c r="AG686">
        <v>5</v>
      </c>
      <c r="AH686">
        <v>5</v>
      </c>
      <c r="AI686">
        <v>1</v>
      </c>
    </row>
    <row r="687" spans="1:35" x14ac:dyDescent="0.2">
      <c r="A687" s="102">
        <v>413</v>
      </c>
      <c r="B687">
        <v>7278</v>
      </c>
      <c r="C687" t="s">
        <v>45</v>
      </c>
      <c r="D687" t="s">
        <v>1697</v>
      </c>
      <c r="E687">
        <v>2261</v>
      </c>
      <c r="F687">
        <v>2255</v>
      </c>
      <c r="G687">
        <v>500</v>
      </c>
      <c r="H687" t="s">
        <v>1679</v>
      </c>
      <c r="I687">
        <v>7327</v>
      </c>
      <c r="J687" t="s">
        <v>1950</v>
      </c>
      <c r="K687" t="s">
        <v>1737</v>
      </c>
      <c r="L687">
        <v>2632</v>
      </c>
      <c r="M687">
        <v>2645</v>
      </c>
      <c r="N687">
        <v>400</v>
      </c>
      <c r="O687" t="s">
        <v>1682</v>
      </c>
      <c r="P687">
        <v>0.93301612861261995</v>
      </c>
      <c r="Q687">
        <v>0.89891988563270298</v>
      </c>
      <c r="R687" s="15">
        <v>1.45400207083549E-2</v>
      </c>
      <c r="S687">
        <v>1.7874359826023901E-2</v>
      </c>
      <c r="T687">
        <v>0.81899906909020803</v>
      </c>
      <c r="U687">
        <v>0.81899906909020803</v>
      </c>
      <c r="V687">
        <v>0.78922428178549697</v>
      </c>
      <c r="W687">
        <v>2.2400000000000002</v>
      </c>
      <c r="X687">
        <v>6.57</v>
      </c>
      <c r="Y687">
        <v>47830</v>
      </c>
      <c r="Z687">
        <v>47830</v>
      </c>
      <c r="AA687">
        <v>2.29</v>
      </c>
      <c r="AB687">
        <v>1</v>
      </c>
      <c r="AC687">
        <v>1</v>
      </c>
      <c r="AD687">
        <v>0</v>
      </c>
      <c r="AE687">
        <v>100</v>
      </c>
      <c r="AF687">
        <v>6</v>
      </c>
      <c r="AG687">
        <v>1</v>
      </c>
      <c r="AH687">
        <v>0</v>
      </c>
      <c r="AI687">
        <v>0</v>
      </c>
    </row>
    <row r="688" spans="1:35" x14ac:dyDescent="0.2">
      <c r="A688" s="102">
        <v>208</v>
      </c>
      <c r="B688">
        <v>2001</v>
      </c>
      <c r="C688" t="s">
        <v>1579</v>
      </c>
      <c r="D688" t="s">
        <v>1707</v>
      </c>
      <c r="E688">
        <v>1663</v>
      </c>
      <c r="F688">
        <v>1661</v>
      </c>
      <c r="G688">
        <v>600</v>
      </c>
      <c r="H688" t="s">
        <v>1679</v>
      </c>
      <c r="I688">
        <v>5214</v>
      </c>
      <c r="J688" t="s">
        <v>1982</v>
      </c>
      <c r="K688" t="s">
        <v>1678</v>
      </c>
      <c r="L688">
        <v>2066</v>
      </c>
      <c r="M688">
        <v>2094</v>
      </c>
      <c r="N688">
        <v>500</v>
      </c>
      <c r="O688" t="s">
        <v>1682</v>
      </c>
      <c r="P688">
        <v>0.63468400876890296</v>
      </c>
      <c r="Q688">
        <v>0.92207349655729898</v>
      </c>
      <c r="R688" s="15">
        <v>0.49033140537154701</v>
      </c>
      <c r="S688">
        <v>1.3434592201859301E-2</v>
      </c>
      <c r="T688">
        <v>2.4631195369063299</v>
      </c>
      <c r="U688">
        <v>2.4631195369063299</v>
      </c>
      <c r="V688">
        <v>2.84287081461793</v>
      </c>
      <c r="W688">
        <v>8.68</v>
      </c>
      <c r="X688">
        <v>4.8099999999999996</v>
      </c>
      <c r="Y688">
        <v>47263</v>
      </c>
      <c r="Z688">
        <v>2488</v>
      </c>
      <c r="AA688">
        <v>0.04</v>
      </c>
      <c r="AB688">
        <v>19</v>
      </c>
      <c r="AC688">
        <v>11</v>
      </c>
      <c r="AD688">
        <v>8</v>
      </c>
      <c r="AE688">
        <v>57.89</v>
      </c>
      <c r="AF688">
        <v>13</v>
      </c>
      <c r="AG688">
        <v>6</v>
      </c>
      <c r="AH688">
        <v>6</v>
      </c>
      <c r="AI688">
        <v>7</v>
      </c>
    </row>
    <row r="689" spans="1:35" x14ac:dyDescent="0.2">
      <c r="A689" s="102">
        <v>402</v>
      </c>
      <c r="B689">
        <v>2607</v>
      </c>
      <c r="C689" t="s">
        <v>1708</v>
      </c>
      <c r="D689" t="s">
        <v>1707</v>
      </c>
      <c r="E689">
        <v>2857</v>
      </c>
      <c r="F689">
        <v>2843</v>
      </c>
      <c r="G689">
        <v>300</v>
      </c>
      <c r="H689" t="s">
        <v>1679</v>
      </c>
      <c r="I689">
        <v>7201</v>
      </c>
      <c r="J689" t="s">
        <v>1722</v>
      </c>
      <c r="K689" t="s">
        <v>1697</v>
      </c>
      <c r="L689">
        <v>528.5</v>
      </c>
      <c r="M689">
        <v>513.70000000000005</v>
      </c>
      <c r="N689">
        <v>1700</v>
      </c>
      <c r="O689" t="s">
        <v>1682</v>
      </c>
      <c r="P689">
        <v>0.81525225057121997</v>
      </c>
      <c r="Q689">
        <v>0.90030366673462203</v>
      </c>
      <c r="R689" s="106">
        <v>0.14080875122122299</v>
      </c>
      <c r="S689">
        <v>9.6597757356310706E-3</v>
      </c>
      <c r="T689">
        <v>5.1618316042864096</v>
      </c>
      <c r="U689">
        <v>5.1618316042864096</v>
      </c>
      <c r="V689">
        <v>2.7407436544154802</v>
      </c>
      <c r="W689">
        <v>15.75</v>
      </c>
      <c r="X689">
        <v>2.39</v>
      </c>
      <c r="Y689">
        <v>47192</v>
      </c>
      <c r="Z689">
        <v>1966</v>
      </c>
      <c r="AA689">
        <v>0.16</v>
      </c>
      <c r="AB689">
        <v>24</v>
      </c>
      <c r="AC689">
        <v>11</v>
      </c>
      <c r="AD689">
        <v>13</v>
      </c>
      <c r="AE689">
        <v>45.83</v>
      </c>
      <c r="AF689">
        <v>11</v>
      </c>
      <c r="AG689">
        <v>8</v>
      </c>
      <c r="AH689">
        <v>7</v>
      </c>
      <c r="AI689">
        <v>9</v>
      </c>
    </row>
    <row r="690" spans="1:35" x14ac:dyDescent="0.2">
      <c r="A690" s="102">
        <v>51</v>
      </c>
      <c r="B690">
        <v>4217</v>
      </c>
      <c r="C690" t="s">
        <v>1195</v>
      </c>
      <c r="D690" t="s">
        <v>1704</v>
      </c>
      <c r="E690">
        <v>4610</v>
      </c>
      <c r="F690">
        <v>4610</v>
      </c>
      <c r="G690">
        <v>200</v>
      </c>
      <c r="H690" t="s">
        <v>1679</v>
      </c>
      <c r="I690">
        <v>9468</v>
      </c>
      <c r="J690" t="s">
        <v>1680</v>
      </c>
      <c r="K690" t="s">
        <v>1681</v>
      </c>
      <c r="L690">
        <v>1848</v>
      </c>
      <c r="M690">
        <v>1719</v>
      </c>
      <c r="N690">
        <v>500</v>
      </c>
      <c r="O690" t="s">
        <v>1682</v>
      </c>
      <c r="P690">
        <v>0.74238463398244103</v>
      </c>
      <c r="Q690">
        <v>0.94950566273225201</v>
      </c>
      <c r="R690" s="106">
        <v>0.23975257908942499</v>
      </c>
      <c r="S690" s="106">
        <v>1.1598483388619E-2</v>
      </c>
      <c r="T690">
        <v>2.91945127069134</v>
      </c>
      <c r="U690">
        <v>2.91945127069134</v>
      </c>
      <c r="V690">
        <v>1.9269627777793601</v>
      </c>
      <c r="W690">
        <v>14.8</v>
      </c>
      <c r="X690">
        <v>6.78</v>
      </c>
      <c r="Y690">
        <v>46713</v>
      </c>
      <c r="Z690">
        <v>2224</v>
      </c>
      <c r="AA690">
        <v>0.12</v>
      </c>
      <c r="AB690">
        <v>21</v>
      </c>
      <c r="AC690">
        <v>10</v>
      </c>
      <c r="AD690">
        <v>11</v>
      </c>
      <c r="AE690">
        <v>47.62</v>
      </c>
      <c r="AF690">
        <v>11</v>
      </c>
      <c r="AG690">
        <v>10</v>
      </c>
      <c r="AH690">
        <v>5</v>
      </c>
      <c r="AI690">
        <v>6</v>
      </c>
    </row>
    <row r="691" spans="1:35" x14ac:dyDescent="0.2">
      <c r="A691" s="102">
        <v>386</v>
      </c>
      <c r="B691">
        <v>2331</v>
      </c>
      <c r="C691" t="s">
        <v>1843</v>
      </c>
      <c r="D691" t="s">
        <v>1694</v>
      </c>
      <c r="E691">
        <v>5790</v>
      </c>
      <c r="F691">
        <v>5790</v>
      </c>
      <c r="G691">
        <v>100</v>
      </c>
      <c r="H691" t="s">
        <v>1682</v>
      </c>
      <c r="I691">
        <v>6758</v>
      </c>
      <c r="J691" t="s">
        <v>1696</v>
      </c>
      <c r="K691" t="s">
        <v>1684</v>
      </c>
      <c r="L691">
        <v>7620</v>
      </c>
      <c r="M691">
        <v>7622</v>
      </c>
      <c r="N691">
        <v>100</v>
      </c>
      <c r="O691" t="s">
        <v>1679</v>
      </c>
      <c r="P691">
        <v>0.51592985165309202</v>
      </c>
      <c r="Q691">
        <v>0.90261267073679896</v>
      </c>
      <c r="R691" s="15">
        <v>0.45429325930943198</v>
      </c>
      <c r="S691">
        <v>9.3502030045797199E-2</v>
      </c>
      <c r="T691">
        <v>-0.91158979214650904</v>
      </c>
      <c r="U691">
        <v>0.91158979214650904</v>
      </c>
      <c r="V691">
        <v>1.00273608037675</v>
      </c>
      <c r="W691">
        <v>-5.81</v>
      </c>
      <c r="X691">
        <v>24.04</v>
      </c>
      <c r="Y691">
        <v>46100</v>
      </c>
      <c r="Z691">
        <v>5762</v>
      </c>
      <c r="AA691">
        <v>0.66</v>
      </c>
      <c r="AB691">
        <v>8</v>
      </c>
      <c r="AC691">
        <v>5</v>
      </c>
      <c r="AD691">
        <v>3</v>
      </c>
      <c r="AE691">
        <v>62.5</v>
      </c>
      <c r="AF691">
        <v>14</v>
      </c>
      <c r="AG691">
        <v>4</v>
      </c>
      <c r="AH691">
        <v>2</v>
      </c>
      <c r="AI691">
        <v>2</v>
      </c>
    </row>
    <row r="692" spans="1:35" x14ac:dyDescent="0.2">
      <c r="A692" s="102">
        <v>1118</v>
      </c>
      <c r="B692">
        <v>6201</v>
      </c>
      <c r="C692" t="s">
        <v>2096</v>
      </c>
      <c r="D692" t="s">
        <v>1697</v>
      </c>
      <c r="E692">
        <v>6160</v>
      </c>
      <c r="F692">
        <v>6200</v>
      </c>
      <c r="G692">
        <v>100</v>
      </c>
      <c r="H692" t="s">
        <v>1679</v>
      </c>
      <c r="I692">
        <v>7649</v>
      </c>
      <c r="J692" t="s">
        <v>1929</v>
      </c>
      <c r="K692" t="s">
        <v>1705</v>
      </c>
      <c r="L692">
        <v>5560</v>
      </c>
      <c r="M692">
        <v>5550</v>
      </c>
      <c r="N692">
        <v>100</v>
      </c>
      <c r="O692" t="s">
        <v>1682</v>
      </c>
      <c r="P692">
        <v>0.64159944171593197</v>
      </c>
      <c r="Q692">
        <v>0.81093397900362496</v>
      </c>
      <c r="R692">
        <v>1.89057538376288E-2</v>
      </c>
      <c r="S692">
        <v>5.5611822067502002E-2</v>
      </c>
      <c r="T692">
        <v>0.94146805575858095</v>
      </c>
      <c r="U692">
        <v>0.94146805575858095</v>
      </c>
      <c r="V692">
        <v>1.15259572104221</v>
      </c>
      <c r="W692">
        <v>3.32</v>
      </c>
      <c r="X692">
        <v>10.48</v>
      </c>
      <c r="Y692">
        <v>45800</v>
      </c>
      <c r="Z692">
        <v>4580</v>
      </c>
      <c r="AA692">
        <v>0.21</v>
      </c>
      <c r="AB692">
        <v>10</v>
      </c>
      <c r="AC692">
        <v>4</v>
      </c>
      <c r="AD692">
        <v>6</v>
      </c>
      <c r="AE692">
        <v>40</v>
      </c>
      <c r="AF692">
        <v>12</v>
      </c>
      <c r="AG692">
        <v>3</v>
      </c>
      <c r="AH692">
        <v>2</v>
      </c>
      <c r="AI692">
        <v>5</v>
      </c>
    </row>
    <row r="693" spans="1:35" x14ac:dyDescent="0.2">
      <c r="A693" s="102">
        <v>809</v>
      </c>
      <c r="B693">
        <v>1951</v>
      </c>
      <c r="C693" t="s">
        <v>2183</v>
      </c>
      <c r="D693" t="s">
        <v>1689</v>
      </c>
      <c r="E693">
        <v>2669</v>
      </c>
      <c r="F693">
        <v>2670</v>
      </c>
      <c r="G693">
        <v>400</v>
      </c>
      <c r="H693" t="s">
        <v>1679</v>
      </c>
      <c r="I693">
        <v>7272</v>
      </c>
      <c r="J693" t="s">
        <v>1906</v>
      </c>
      <c r="K693" t="s">
        <v>1697</v>
      </c>
      <c r="L693">
        <v>1927</v>
      </c>
      <c r="M693">
        <v>1953</v>
      </c>
      <c r="N693">
        <v>500</v>
      </c>
      <c r="O693" t="s">
        <v>1682</v>
      </c>
      <c r="P693">
        <v>0.77167906381913698</v>
      </c>
      <c r="Q693">
        <v>0.85578982471088405</v>
      </c>
      <c r="R693">
        <v>0.11897043254850199</v>
      </c>
      <c r="S693">
        <v>2.7460642868046899E-2</v>
      </c>
      <c r="T693">
        <v>2.2674901502862901</v>
      </c>
      <c r="U693">
        <v>2.2674901502862901</v>
      </c>
      <c r="V693">
        <v>2.64779432451714</v>
      </c>
      <c r="W693">
        <v>6.55</v>
      </c>
      <c r="X693">
        <v>8.57</v>
      </c>
      <c r="Y693">
        <v>45696</v>
      </c>
      <c r="Z693">
        <v>2285</v>
      </c>
      <c r="AA693">
        <v>0.16</v>
      </c>
      <c r="AB693">
        <v>20</v>
      </c>
      <c r="AC693">
        <v>11</v>
      </c>
      <c r="AD693">
        <v>9</v>
      </c>
      <c r="AE693">
        <v>55</v>
      </c>
      <c r="AF693">
        <v>11</v>
      </c>
      <c r="AG693">
        <v>8</v>
      </c>
      <c r="AH693">
        <v>7</v>
      </c>
      <c r="AI693">
        <v>5</v>
      </c>
    </row>
    <row r="694" spans="1:35" x14ac:dyDescent="0.2">
      <c r="A694" s="102">
        <v>372</v>
      </c>
      <c r="B694">
        <v>5631</v>
      </c>
      <c r="C694" t="s">
        <v>1920</v>
      </c>
      <c r="D694" t="s">
        <v>1692</v>
      </c>
      <c r="E694">
        <v>1885</v>
      </c>
      <c r="F694">
        <v>1911</v>
      </c>
      <c r="G694">
        <v>400</v>
      </c>
      <c r="H694" t="s">
        <v>1679</v>
      </c>
      <c r="I694">
        <v>6135</v>
      </c>
      <c r="J694" t="s">
        <v>1938</v>
      </c>
      <c r="K694" t="s">
        <v>1692</v>
      </c>
      <c r="L694">
        <v>4240</v>
      </c>
      <c r="M694">
        <v>4285</v>
      </c>
      <c r="N694">
        <v>200</v>
      </c>
      <c r="O694" t="s">
        <v>1682</v>
      </c>
      <c r="P694">
        <v>0.86011043776956397</v>
      </c>
      <c r="Q694">
        <v>0.90348934172434603</v>
      </c>
      <c r="R694" s="15">
        <v>3.0283823880468798E-4</v>
      </c>
      <c r="S694" s="106">
        <v>6.6156956538887299E-2</v>
      </c>
      <c r="T694">
        <v>0.31334758591068801</v>
      </c>
      <c r="U694">
        <v>0.31334758591068801</v>
      </c>
      <c r="V694">
        <v>0.258673361950707</v>
      </c>
      <c r="W694">
        <v>1.46</v>
      </c>
      <c r="X694">
        <v>10.81</v>
      </c>
      <c r="Y694">
        <v>45668</v>
      </c>
      <c r="Z694">
        <v>2537</v>
      </c>
      <c r="AA694">
        <v>0.14000000000000001</v>
      </c>
      <c r="AB694">
        <v>18</v>
      </c>
      <c r="AC694">
        <v>10</v>
      </c>
      <c r="AD694">
        <v>8</v>
      </c>
      <c r="AE694">
        <v>55.56</v>
      </c>
      <c r="AF694">
        <v>10</v>
      </c>
      <c r="AG694">
        <v>7</v>
      </c>
      <c r="AH694">
        <v>7</v>
      </c>
      <c r="AI694">
        <v>4</v>
      </c>
    </row>
    <row r="695" spans="1:35" x14ac:dyDescent="0.2">
      <c r="A695" s="102">
        <v>346</v>
      </c>
      <c r="B695">
        <v>3110</v>
      </c>
      <c r="C695" t="s">
        <v>576</v>
      </c>
      <c r="D695" t="s">
        <v>1678</v>
      </c>
      <c r="E695">
        <v>5150</v>
      </c>
      <c r="F695">
        <v>5250</v>
      </c>
      <c r="G695">
        <v>200</v>
      </c>
      <c r="H695" t="s">
        <v>1679</v>
      </c>
      <c r="I695">
        <v>9433</v>
      </c>
      <c r="J695" t="s">
        <v>583</v>
      </c>
      <c r="K695" t="s">
        <v>1681</v>
      </c>
      <c r="L695">
        <v>3432</v>
      </c>
      <c r="M695">
        <v>3425</v>
      </c>
      <c r="N695">
        <v>300</v>
      </c>
      <c r="O695" t="s">
        <v>1682</v>
      </c>
      <c r="P695">
        <v>0.80008246725417398</v>
      </c>
      <c r="Q695">
        <v>0.90564964971398398</v>
      </c>
      <c r="R695">
        <v>0.428088671660589</v>
      </c>
      <c r="S695">
        <v>8.44818529859164E-2</v>
      </c>
      <c r="T695">
        <v>1.3930047647638499</v>
      </c>
      <c r="U695">
        <v>1.3930047647638499</v>
      </c>
      <c r="V695">
        <v>1.2908085560835401</v>
      </c>
      <c r="W695">
        <v>13.5</v>
      </c>
      <c r="X695">
        <v>2.14</v>
      </c>
      <c r="Y695">
        <v>45600</v>
      </c>
      <c r="Z695">
        <v>2280</v>
      </c>
      <c r="AA695">
        <v>0.17</v>
      </c>
      <c r="AB695">
        <v>20</v>
      </c>
      <c r="AC695">
        <v>10</v>
      </c>
      <c r="AD695">
        <v>10</v>
      </c>
      <c r="AE695">
        <v>50</v>
      </c>
      <c r="AF695">
        <v>9</v>
      </c>
      <c r="AG695">
        <v>8</v>
      </c>
      <c r="AH695">
        <v>8</v>
      </c>
      <c r="AI695">
        <v>4</v>
      </c>
    </row>
    <row r="696" spans="1:35" x14ac:dyDescent="0.2">
      <c r="A696" s="102">
        <v>1009</v>
      </c>
      <c r="B696">
        <v>6472</v>
      </c>
      <c r="C696" t="s">
        <v>62</v>
      </c>
      <c r="D696" t="s">
        <v>1692</v>
      </c>
      <c r="E696">
        <v>298</v>
      </c>
      <c r="F696">
        <v>299</v>
      </c>
      <c r="G696">
        <v>3300</v>
      </c>
      <c r="H696" t="s">
        <v>1682</v>
      </c>
      <c r="I696">
        <v>9072</v>
      </c>
      <c r="J696" t="s">
        <v>1814</v>
      </c>
      <c r="K696" t="s">
        <v>1815</v>
      </c>
      <c r="L696">
        <v>2480</v>
      </c>
      <c r="M696">
        <v>2485</v>
      </c>
      <c r="N696">
        <v>400</v>
      </c>
      <c r="O696" t="s">
        <v>1679</v>
      </c>
      <c r="P696">
        <v>0.87150102031289201</v>
      </c>
      <c r="Q696">
        <v>0.82890173889806296</v>
      </c>
      <c r="R696">
        <v>0.220037858720013</v>
      </c>
      <c r="S696">
        <v>4.6171511168601298E-2</v>
      </c>
      <c r="T696">
        <v>-0.96249297217051399</v>
      </c>
      <c r="U696">
        <v>0.96249297217051399</v>
      </c>
      <c r="V696">
        <v>0.99500797780599304</v>
      </c>
      <c r="W696">
        <v>-4.09</v>
      </c>
      <c r="X696">
        <v>0.73</v>
      </c>
      <c r="Y696">
        <v>45586</v>
      </c>
      <c r="Z696">
        <v>2279</v>
      </c>
      <c r="AA696">
        <v>0.17</v>
      </c>
      <c r="AB696">
        <v>20</v>
      </c>
      <c r="AC696">
        <v>10</v>
      </c>
      <c r="AD696">
        <v>10</v>
      </c>
      <c r="AE696">
        <v>50</v>
      </c>
      <c r="AF696">
        <v>11</v>
      </c>
      <c r="AG696">
        <v>8</v>
      </c>
      <c r="AH696">
        <v>7</v>
      </c>
      <c r="AI696">
        <v>5</v>
      </c>
    </row>
    <row r="697" spans="1:35" x14ac:dyDescent="0.2">
      <c r="A697" s="102">
        <v>1110</v>
      </c>
      <c r="B697">
        <v>1883</v>
      </c>
      <c r="C697" t="s">
        <v>1885</v>
      </c>
      <c r="D697" t="s">
        <v>1689</v>
      </c>
      <c r="E697">
        <v>3700</v>
      </c>
      <c r="F697">
        <v>3700</v>
      </c>
      <c r="G697">
        <v>200</v>
      </c>
      <c r="H697" t="s">
        <v>1679</v>
      </c>
      <c r="I697">
        <v>5486</v>
      </c>
      <c r="J697" t="s">
        <v>755</v>
      </c>
      <c r="K697" t="s">
        <v>1735</v>
      </c>
      <c r="L697">
        <v>1746</v>
      </c>
      <c r="M697">
        <v>1714</v>
      </c>
      <c r="N697">
        <v>400</v>
      </c>
      <c r="O697" t="s">
        <v>1682</v>
      </c>
      <c r="P697">
        <v>0.85040044407876203</v>
      </c>
      <c r="Q697">
        <v>0.81316435539417997</v>
      </c>
      <c r="R697">
        <v>0.31805242926483401</v>
      </c>
      <c r="S697" s="15">
        <v>4.0989006743959999E-2</v>
      </c>
      <c r="T697">
        <v>1.86167322800873</v>
      </c>
      <c r="U697">
        <v>1.86167322800873</v>
      </c>
      <c r="V697">
        <v>1.6534440518293301</v>
      </c>
      <c r="W697">
        <v>16.399999999999999</v>
      </c>
      <c r="X697">
        <v>7.35</v>
      </c>
      <c r="Y697">
        <v>45570</v>
      </c>
      <c r="Z697">
        <v>2681</v>
      </c>
      <c r="AA697">
        <v>0.15</v>
      </c>
      <c r="AB697">
        <v>17</v>
      </c>
      <c r="AC697">
        <v>9</v>
      </c>
      <c r="AD697">
        <v>8</v>
      </c>
      <c r="AE697">
        <v>52.94</v>
      </c>
      <c r="AF697">
        <v>14</v>
      </c>
      <c r="AG697">
        <v>6</v>
      </c>
      <c r="AH697">
        <v>5</v>
      </c>
      <c r="AI697">
        <v>6</v>
      </c>
    </row>
    <row r="698" spans="1:35" x14ac:dyDescent="0.2">
      <c r="A698" s="102">
        <v>503</v>
      </c>
      <c r="B698">
        <v>6770</v>
      </c>
      <c r="C698" t="s">
        <v>24</v>
      </c>
      <c r="D698" t="s">
        <v>1684</v>
      </c>
      <c r="E698">
        <v>1929</v>
      </c>
      <c r="F698">
        <v>1924</v>
      </c>
      <c r="G698">
        <v>500</v>
      </c>
      <c r="H698" t="s">
        <v>1682</v>
      </c>
      <c r="I698">
        <v>8002</v>
      </c>
      <c r="J698" t="s">
        <v>29</v>
      </c>
      <c r="K698" t="s">
        <v>1686</v>
      </c>
      <c r="L698">
        <v>787.3</v>
      </c>
      <c r="M698">
        <v>790.8</v>
      </c>
      <c r="N698">
        <v>1200</v>
      </c>
      <c r="O698" t="s">
        <v>1679</v>
      </c>
      <c r="P698">
        <v>0.72623044299240502</v>
      </c>
      <c r="Q698">
        <v>0.88949779596029599</v>
      </c>
      <c r="R698">
        <v>0.169404148580349</v>
      </c>
      <c r="S698">
        <v>1.10886468315206E-2</v>
      </c>
      <c r="T698">
        <v>-2.4387730956356699</v>
      </c>
      <c r="U698">
        <v>2.4387730956356699</v>
      </c>
      <c r="V698">
        <v>2.4831529440341602</v>
      </c>
      <c r="W698">
        <v>-21.43</v>
      </c>
      <c r="X698">
        <v>1.36</v>
      </c>
      <c r="Y698">
        <v>45377</v>
      </c>
      <c r="Z698">
        <v>2669</v>
      </c>
      <c r="AA698">
        <v>0.22</v>
      </c>
      <c r="AB698">
        <v>17</v>
      </c>
      <c r="AC698">
        <v>11</v>
      </c>
      <c r="AD698">
        <v>6</v>
      </c>
      <c r="AE698">
        <v>64.709999999999994</v>
      </c>
      <c r="AF698">
        <v>14</v>
      </c>
      <c r="AG698">
        <v>5</v>
      </c>
      <c r="AH698">
        <v>3</v>
      </c>
      <c r="AI698">
        <v>9</v>
      </c>
    </row>
    <row r="699" spans="1:35" x14ac:dyDescent="0.2">
      <c r="A699" s="102">
        <v>635</v>
      </c>
      <c r="B699">
        <v>5471</v>
      </c>
      <c r="C699" t="s">
        <v>1919</v>
      </c>
      <c r="D699" t="s">
        <v>1735</v>
      </c>
      <c r="E699">
        <v>4320</v>
      </c>
      <c r="F699">
        <v>4315</v>
      </c>
      <c r="G699">
        <v>200</v>
      </c>
      <c r="H699" t="s">
        <v>1682</v>
      </c>
      <c r="I699">
        <v>6592</v>
      </c>
      <c r="J699" t="s">
        <v>1927</v>
      </c>
      <c r="K699" t="s">
        <v>1684</v>
      </c>
      <c r="L699">
        <v>3985</v>
      </c>
      <c r="M699">
        <v>4125</v>
      </c>
      <c r="N699">
        <v>200</v>
      </c>
      <c r="O699" t="s">
        <v>1679</v>
      </c>
      <c r="P699">
        <v>0.842220802236611</v>
      </c>
      <c r="Q699">
        <v>0.87660475451761699</v>
      </c>
      <c r="R699">
        <v>0.121156207743087</v>
      </c>
      <c r="S699">
        <v>4.3140609026570097E-2</v>
      </c>
      <c r="T699">
        <v>-2.1164544011954902</v>
      </c>
      <c r="U699">
        <v>2.1164544011954902</v>
      </c>
      <c r="V699">
        <v>0.20672288812452899</v>
      </c>
      <c r="W699">
        <v>-7.38</v>
      </c>
      <c r="X699">
        <v>4.4000000000000004</v>
      </c>
      <c r="Y699">
        <v>45212</v>
      </c>
      <c r="Z699">
        <v>4521</v>
      </c>
      <c r="AA699">
        <v>0.26</v>
      </c>
      <c r="AB699">
        <v>10</v>
      </c>
      <c r="AC699">
        <v>4</v>
      </c>
      <c r="AD699">
        <v>6</v>
      </c>
      <c r="AE699">
        <v>40</v>
      </c>
      <c r="AF699">
        <v>12</v>
      </c>
      <c r="AG699">
        <v>4</v>
      </c>
      <c r="AH699">
        <v>3</v>
      </c>
      <c r="AI699">
        <v>3</v>
      </c>
    </row>
    <row r="700" spans="1:35" x14ac:dyDescent="0.2">
      <c r="A700" s="102">
        <v>533</v>
      </c>
      <c r="B700">
        <v>6479</v>
      </c>
      <c r="C700" t="s">
        <v>584</v>
      </c>
      <c r="D700" t="s">
        <v>1684</v>
      </c>
      <c r="E700">
        <v>2200</v>
      </c>
      <c r="F700">
        <v>2200</v>
      </c>
      <c r="G700">
        <v>500</v>
      </c>
      <c r="H700" t="s">
        <v>1679</v>
      </c>
      <c r="I700">
        <v>6952</v>
      </c>
      <c r="J700" t="s">
        <v>468</v>
      </c>
      <c r="K700" t="s">
        <v>1684</v>
      </c>
      <c r="L700">
        <v>2050</v>
      </c>
      <c r="M700">
        <v>2055</v>
      </c>
      <c r="N700">
        <v>500</v>
      </c>
      <c r="O700" t="s">
        <v>1682</v>
      </c>
      <c r="P700">
        <v>0.854900555557362</v>
      </c>
      <c r="Q700">
        <v>0.88693763597900499</v>
      </c>
      <c r="R700" s="106">
        <v>0.115137098193708</v>
      </c>
      <c r="S700">
        <v>1.1361576169113799E-2</v>
      </c>
      <c r="T700">
        <v>1.6554389594522202E-2</v>
      </c>
      <c r="U700">
        <v>1.6554389594522202E-2</v>
      </c>
      <c r="V700">
        <v>0.22384474323654499</v>
      </c>
      <c r="W700">
        <v>0.08</v>
      </c>
      <c r="X700">
        <v>6.59</v>
      </c>
      <c r="Y700">
        <v>44988</v>
      </c>
      <c r="Z700">
        <v>2045</v>
      </c>
      <c r="AA700">
        <v>0.13</v>
      </c>
      <c r="AB700">
        <v>22</v>
      </c>
      <c r="AC700">
        <v>11</v>
      </c>
      <c r="AD700">
        <v>11</v>
      </c>
      <c r="AE700">
        <v>50</v>
      </c>
      <c r="AF700">
        <v>11</v>
      </c>
      <c r="AG700">
        <v>9</v>
      </c>
      <c r="AH700">
        <v>6</v>
      </c>
      <c r="AI700">
        <v>7</v>
      </c>
    </row>
    <row r="701" spans="1:35" x14ac:dyDescent="0.2">
      <c r="A701" s="102">
        <v>232</v>
      </c>
      <c r="B701">
        <v>2914</v>
      </c>
      <c r="C701" t="s">
        <v>1845</v>
      </c>
      <c r="D701" t="s">
        <v>1707</v>
      </c>
      <c r="E701">
        <v>2284.5</v>
      </c>
      <c r="F701">
        <v>2276.5</v>
      </c>
      <c r="G701">
        <v>500</v>
      </c>
      <c r="H701" t="s">
        <v>1679</v>
      </c>
      <c r="I701">
        <v>9603</v>
      </c>
      <c r="J701" t="s">
        <v>1875</v>
      </c>
      <c r="K701" t="s">
        <v>1694</v>
      </c>
      <c r="L701">
        <v>2643</v>
      </c>
      <c r="M701">
        <v>2601</v>
      </c>
      <c r="N701">
        <v>400</v>
      </c>
      <c r="O701" t="s">
        <v>1682</v>
      </c>
      <c r="P701">
        <v>0.88654832085602098</v>
      </c>
      <c r="Q701">
        <v>0.91814065760039498</v>
      </c>
      <c r="R701">
        <v>0.35642878529961902</v>
      </c>
      <c r="S701">
        <v>6.41662098217681E-2</v>
      </c>
      <c r="T701">
        <v>0.98422890504858196</v>
      </c>
      <c r="U701">
        <v>0.98422890504858196</v>
      </c>
      <c r="V701">
        <v>0.51250946225119698</v>
      </c>
      <c r="W701">
        <v>4.04</v>
      </c>
      <c r="X701">
        <v>9.41</v>
      </c>
      <c r="Y701">
        <v>44687</v>
      </c>
      <c r="Z701">
        <v>2483</v>
      </c>
      <c r="AA701">
        <v>0.13</v>
      </c>
      <c r="AB701">
        <v>18</v>
      </c>
      <c r="AC701">
        <v>9</v>
      </c>
      <c r="AD701">
        <v>9</v>
      </c>
      <c r="AE701">
        <v>50</v>
      </c>
      <c r="AF701">
        <v>12</v>
      </c>
      <c r="AG701">
        <v>6</v>
      </c>
      <c r="AH701">
        <v>5</v>
      </c>
      <c r="AI701">
        <v>7</v>
      </c>
    </row>
    <row r="702" spans="1:35" x14ac:dyDescent="0.2">
      <c r="A702" s="102">
        <v>326</v>
      </c>
      <c r="B702">
        <v>1332</v>
      </c>
      <c r="C702" t="s">
        <v>2172</v>
      </c>
      <c r="D702" t="s">
        <v>1813</v>
      </c>
      <c r="E702">
        <v>622</v>
      </c>
      <c r="F702">
        <v>616</v>
      </c>
      <c r="G702">
        <v>1700</v>
      </c>
      <c r="H702" t="s">
        <v>1679</v>
      </c>
      <c r="I702">
        <v>7201</v>
      </c>
      <c r="J702" t="s">
        <v>1722</v>
      </c>
      <c r="K702" t="s">
        <v>1697</v>
      </c>
      <c r="L702">
        <v>528.5</v>
      </c>
      <c r="M702">
        <v>513.70000000000005</v>
      </c>
      <c r="N702">
        <v>2000</v>
      </c>
      <c r="O702" t="s">
        <v>1682</v>
      </c>
      <c r="P702">
        <v>0.66238994864532197</v>
      </c>
      <c r="Q702">
        <v>0.90807686847153002</v>
      </c>
      <c r="R702">
        <v>5.6324255191487198E-2</v>
      </c>
      <c r="S702">
        <v>8.9064412876168394E-3</v>
      </c>
      <c r="T702">
        <v>4.2155553731429398</v>
      </c>
      <c r="U702">
        <v>4.2155553731429398</v>
      </c>
      <c r="V702">
        <v>2.6897062839513199</v>
      </c>
      <c r="W702">
        <v>19.25</v>
      </c>
      <c r="X702">
        <v>1.89</v>
      </c>
      <c r="Y702">
        <v>44316</v>
      </c>
      <c r="Z702">
        <v>2014</v>
      </c>
      <c r="AA702">
        <v>0.11</v>
      </c>
      <c r="AB702">
        <v>22</v>
      </c>
      <c r="AC702">
        <v>12</v>
      </c>
      <c r="AD702">
        <v>10</v>
      </c>
      <c r="AE702">
        <v>54.55</v>
      </c>
      <c r="AF702">
        <v>12</v>
      </c>
      <c r="AG702">
        <v>8</v>
      </c>
      <c r="AH702">
        <v>6</v>
      </c>
      <c r="AI702">
        <v>8</v>
      </c>
    </row>
    <row r="703" spans="1:35" x14ac:dyDescent="0.2">
      <c r="A703" s="102">
        <v>1051</v>
      </c>
      <c r="B703">
        <v>7202</v>
      </c>
      <c r="C703" t="s">
        <v>837</v>
      </c>
      <c r="D703" t="s">
        <v>1697</v>
      </c>
      <c r="E703">
        <v>1131</v>
      </c>
      <c r="F703">
        <v>1138</v>
      </c>
      <c r="G703">
        <v>900</v>
      </c>
      <c r="H703" t="s">
        <v>1679</v>
      </c>
      <c r="I703">
        <v>7321</v>
      </c>
      <c r="J703" t="s">
        <v>1904</v>
      </c>
      <c r="K703" t="s">
        <v>1737</v>
      </c>
      <c r="L703">
        <v>595</v>
      </c>
      <c r="M703">
        <v>601</v>
      </c>
      <c r="N703">
        <v>1700</v>
      </c>
      <c r="O703" t="s">
        <v>1682</v>
      </c>
      <c r="P703">
        <v>0.91620333682891797</v>
      </c>
      <c r="Q703">
        <v>0.82353821779108205</v>
      </c>
      <c r="R703">
        <v>0.31840669642307901</v>
      </c>
      <c r="S703">
        <v>6.7080500902438306E-2</v>
      </c>
      <c r="T703">
        <v>1.4305057209406</v>
      </c>
      <c r="U703">
        <v>1.4305057209406</v>
      </c>
      <c r="V703">
        <v>1.4440766065422199</v>
      </c>
      <c r="W703">
        <v>4.21</v>
      </c>
      <c r="X703">
        <v>0.24</v>
      </c>
      <c r="Y703">
        <v>44036</v>
      </c>
      <c r="Z703">
        <v>5504</v>
      </c>
      <c r="AA703">
        <v>0.27</v>
      </c>
      <c r="AB703">
        <v>8</v>
      </c>
      <c r="AC703">
        <v>4</v>
      </c>
      <c r="AD703">
        <v>4</v>
      </c>
      <c r="AE703">
        <v>50</v>
      </c>
      <c r="AF703">
        <v>12</v>
      </c>
      <c r="AG703">
        <v>3</v>
      </c>
      <c r="AH703">
        <v>2</v>
      </c>
      <c r="AI703">
        <v>3</v>
      </c>
    </row>
    <row r="704" spans="1:35" x14ac:dyDescent="0.2">
      <c r="A704" s="102">
        <v>1044</v>
      </c>
      <c r="B704">
        <v>1824</v>
      </c>
      <c r="C704" t="s">
        <v>224</v>
      </c>
      <c r="D704" t="s">
        <v>1689</v>
      </c>
      <c r="E704">
        <v>1103</v>
      </c>
      <c r="F704">
        <v>1108</v>
      </c>
      <c r="G704">
        <v>500</v>
      </c>
      <c r="H704" t="s">
        <v>1682</v>
      </c>
      <c r="I704">
        <v>8279</v>
      </c>
      <c r="J704" t="s">
        <v>925</v>
      </c>
      <c r="K704" t="s">
        <v>1705</v>
      </c>
      <c r="L704">
        <v>5920</v>
      </c>
      <c r="M704">
        <v>6000</v>
      </c>
      <c r="N704">
        <v>100</v>
      </c>
      <c r="O704" t="s">
        <v>1679</v>
      </c>
      <c r="P704">
        <v>0.75496186593759596</v>
      </c>
      <c r="Q704">
        <v>0.82438818516065604</v>
      </c>
      <c r="R704">
        <v>3.4735036894974398E-3</v>
      </c>
      <c r="S704">
        <v>3.1694288383879797E-2</v>
      </c>
      <c r="T704">
        <v>-1.48349688927692</v>
      </c>
      <c r="U704">
        <v>1.48349688927692</v>
      </c>
      <c r="V704">
        <v>1.36200938750851</v>
      </c>
      <c r="W704">
        <v>-5.23</v>
      </c>
      <c r="X704">
        <v>7.67</v>
      </c>
      <c r="Y704">
        <v>43650</v>
      </c>
      <c r="Z704">
        <v>2079</v>
      </c>
      <c r="AA704">
        <v>0.39</v>
      </c>
      <c r="AB704">
        <v>21</v>
      </c>
      <c r="AC704">
        <v>12</v>
      </c>
      <c r="AD704">
        <v>9</v>
      </c>
      <c r="AE704">
        <v>57.14</v>
      </c>
      <c r="AF704">
        <v>11</v>
      </c>
      <c r="AG704">
        <v>10</v>
      </c>
      <c r="AH704">
        <v>5</v>
      </c>
      <c r="AI704">
        <v>6</v>
      </c>
    </row>
    <row r="705" spans="1:35" x14ac:dyDescent="0.2">
      <c r="A705" s="102">
        <v>1140</v>
      </c>
      <c r="B705">
        <v>4045</v>
      </c>
      <c r="C705" t="s">
        <v>2026</v>
      </c>
      <c r="D705" t="s">
        <v>1704</v>
      </c>
      <c r="E705">
        <v>1286</v>
      </c>
      <c r="F705">
        <v>1277</v>
      </c>
      <c r="G705">
        <v>800</v>
      </c>
      <c r="H705" t="s">
        <v>1679</v>
      </c>
      <c r="I705">
        <v>8795</v>
      </c>
      <c r="J705" t="s">
        <v>1957</v>
      </c>
      <c r="K705" t="s">
        <v>1881</v>
      </c>
      <c r="L705">
        <v>1257</v>
      </c>
      <c r="M705">
        <v>1247</v>
      </c>
      <c r="N705">
        <v>800</v>
      </c>
      <c r="O705" t="s">
        <v>1682</v>
      </c>
      <c r="P705">
        <v>0.661980645410436</v>
      </c>
      <c r="Q705">
        <v>0.80695895393957895</v>
      </c>
      <c r="R705">
        <v>0.159380191233296</v>
      </c>
      <c r="S705">
        <v>6.5429801428091794E-2</v>
      </c>
      <c r="T705">
        <v>1.3927583383775299</v>
      </c>
      <c r="U705">
        <v>1.3927583383775299</v>
      </c>
      <c r="V705">
        <v>1.0014256165575399</v>
      </c>
      <c r="W705">
        <v>5.0999999999999996</v>
      </c>
      <c r="X705">
        <v>2.35</v>
      </c>
      <c r="Y705">
        <v>43016</v>
      </c>
      <c r="Z705">
        <v>2151</v>
      </c>
      <c r="AA705">
        <v>0.12</v>
      </c>
      <c r="AB705">
        <v>20</v>
      </c>
      <c r="AC705">
        <v>11</v>
      </c>
      <c r="AD705">
        <v>9</v>
      </c>
      <c r="AE705">
        <v>55</v>
      </c>
      <c r="AF705">
        <v>15</v>
      </c>
      <c r="AG705">
        <v>7</v>
      </c>
      <c r="AH705">
        <v>4</v>
      </c>
      <c r="AI705">
        <v>9</v>
      </c>
    </row>
    <row r="706" spans="1:35" x14ac:dyDescent="0.2">
      <c r="A706" s="102">
        <v>797</v>
      </c>
      <c r="B706">
        <v>5929</v>
      </c>
      <c r="C706" t="s">
        <v>2215</v>
      </c>
      <c r="D706" t="s">
        <v>1899</v>
      </c>
      <c r="E706">
        <v>1142</v>
      </c>
      <c r="F706">
        <v>1135</v>
      </c>
      <c r="G706">
        <v>1000</v>
      </c>
      <c r="H706" t="s">
        <v>1682</v>
      </c>
      <c r="I706">
        <v>7240</v>
      </c>
      <c r="J706" t="s">
        <v>842</v>
      </c>
      <c r="K706" t="s">
        <v>1697</v>
      </c>
      <c r="L706">
        <v>1527</v>
      </c>
      <c r="M706">
        <v>1550</v>
      </c>
      <c r="N706">
        <v>700</v>
      </c>
      <c r="O706" t="s">
        <v>1679</v>
      </c>
      <c r="P706">
        <v>0.73030794505980601</v>
      </c>
      <c r="Q706">
        <v>0.85709953776099301</v>
      </c>
      <c r="R706" s="15">
        <v>2.5681921285570002E-2</v>
      </c>
      <c r="S706" s="15">
        <v>4.4842595839493501E-2</v>
      </c>
      <c r="T706">
        <v>-0.52224053644554203</v>
      </c>
      <c r="U706">
        <v>0.52224053644554203</v>
      </c>
      <c r="V706">
        <v>0.223452737996403</v>
      </c>
      <c r="W706">
        <v>-1.68</v>
      </c>
      <c r="X706">
        <v>4.6100000000000003</v>
      </c>
      <c r="Y706">
        <v>42109</v>
      </c>
      <c r="Z706">
        <v>2105</v>
      </c>
      <c r="AA706">
        <v>0.14000000000000001</v>
      </c>
      <c r="AB706">
        <v>20</v>
      </c>
      <c r="AC706">
        <v>13</v>
      </c>
      <c r="AD706">
        <v>7</v>
      </c>
      <c r="AE706">
        <v>65</v>
      </c>
      <c r="AF706">
        <v>14</v>
      </c>
      <c r="AG706">
        <v>5</v>
      </c>
      <c r="AH706">
        <v>5</v>
      </c>
      <c r="AI706">
        <v>10</v>
      </c>
    </row>
    <row r="707" spans="1:35" x14ac:dyDescent="0.2">
      <c r="A707" s="102">
        <v>339</v>
      </c>
      <c r="B707">
        <v>5714</v>
      </c>
      <c r="C707" t="s">
        <v>757</v>
      </c>
      <c r="D707" t="s">
        <v>1695</v>
      </c>
      <c r="E707">
        <v>4005</v>
      </c>
      <c r="F707">
        <v>3910</v>
      </c>
      <c r="G707">
        <v>200</v>
      </c>
      <c r="H707" t="s">
        <v>1682</v>
      </c>
      <c r="I707">
        <v>8604</v>
      </c>
      <c r="J707" t="s">
        <v>469</v>
      </c>
      <c r="K707" t="s">
        <v>1891</v>
      </c>
      <c r="L707">
        <v>561.20000000000005</v>
      </c>
      <c r="M707">
        <v>562</v>
      </c>
      <c r="N707">
        <v>1400</v>
      </c>
      <c r="O707" t="s">
        <v>1679</v>
      </c>
      <c r="P707">
        <v>0.56750464260786704</v>
      </c>
      <c r="Q707">
        <v>0.90679097221984994</v>
      </c>
      <c r="R707">
        <v>0.19314746929475701</v>
      </c>
      <c r="S707">
        <v>1.02520390943879E-2</v>
      </c>
      <c r="T707">
        <v>-1.68182529792459</v>
      </c>
      <c r="U707">
        <v>1.68182529792459</v>
      </c>
      <c r="V707">
        <v>0.59339136554788996</v>
      </c>
      <c r="W707">
        <v>-4.8600000000000003</v>
      </c>
      <c r="X707">
        <v>0.61</v>
      </c>
      <c r="Y707">
        <v>42001</v>
      </c>
      <c r="Z707">
        <v>2333</v>
      </c>
      <c r="AA707">
        <v>0.16</v>
      </c>
      <c r="AB707">
        <v>18</v>
      </c>
      <c r="AC707">
        <v>9</v>
      </c>
      <c r="AD707">
        <v>9</v>
      </c>
      <c r="AE707">
        <v>50</v>
      </c>
      <c r="AF707">
        <v>12</v>
      </c>
      <c r="AG707">
        <v>8</v>
      </c>
      <c r="AH707">
        <v>5</v>
      </c>
      <c r="AI707">
        <v>5</v>
      </c>
    </row>
    <row r="708" spans="1:35" x14ac:dyDescent="0.2">
      <c r="A708" s="102">
        <v>737</v>
      </c>
      <c r="B708">
        <v>1414</v>
      </c>
      <c r="C708" t="s">
        <v>1880</v>
      </c>
      <c r="D708" t="s">
        <v>1689</v>
      </c>
      <c r="E708">
        <v>4555</v>
      </c>
      <c r="F708">
        <v>4550</v>
      </c>
      <c r="G708">
        <v>200</v>
      </c>
      <c r="H708" t="s">
        <v>1679</v>
      </c>
      <c r="I708">
        <v>6370</v>
      </c>
      <c r="J708" t="s">
        <v>1943</v>
      </c>
      <c r="K708" t="s">
        <v>1692</v>
      </c>
      <c r="L708">
        <v>3210</v>
      </c>
      <c r="M708">
        <v>3195</v>
      </c>
      <c r="N708">
        <v>300</v>
      </c>
      <c r="O708" t="s">
        <v>1682</v>
      </c>
      <c r="P708">
        <v>0.758370498497141</v>
      </c>
      <c r="Q708">
        <v>0.86417247847463496</v>
      </c>
      <c r="R708">
        <v>0.210162473389987</v>
      </c>
      <c r="S708">
        <v>9.1087875870766596E-2</v>
      </c>
      <c r="T708">
        <v>0.79566717834978395</v>
      </c>
      <c r="U708">
        <v>0.79566717834978395</v>
      </c>
      <c r="V708">
        <v>0.60622848187260703</v>
      </c>
      <c r="W708">
        <v>1.97</v>
      </c>
      <c r="X708">
        <v>5.33</v>
      </c>
      <c r="Y708">
        <v>41916</v>
      </c>
      <c r="Z708">
        <v>3224</v>
      </c>
      <c r="AA708">
        <v>0.22</v>
      </c>
      <c r="AB708">
        <v>13</v>
      </c>
      <c r="AC708">
        <v>8</v>
      </c>
      <c r="AD708">
        <v>5</v>
      </c>
      <c r="AE708">
        <v>61.54</v>
      </c>
      <c r="AF708">
        <v>15</v>
      </c>
      <c r="AG708">
        <v>3</v>
      </c>
      <c r="AH708">
        <v>2</v>
      </c>
      <c r="AI708">
        <v>8</v>
      </c>
    </row>
    <row r="709" spans="1:35" x14ac:dyDescent="0.2">
      <c r="A709" s="102">
        <v>561</v>
      </c>
      <c r="B709">
        <v>7202</v>
      </c>
      <c r="C709" t="s">
        <v>837</v>
      </c>
      <c r="D709" t="s">
        <v>1697</v>
      </c>
      <c r="E709">
        <v>1131</v>
      </c>
      <c r="F709">
        <v>1138</v>
      </c>
      <c r="G709">
        <v>900</v>
      </c>
      <c r="H709" t="s">
        <v>1679</v>
      </c>
      <c r="I709">
        <v>9507</v>
      </c>
      <c r="J709" t="s">
        <v>1821</v>
      </c>
      <c r="K709" t="s">
        <v>1739</v>
      </c>
      <c r="L709">
        <v>888</v>
      </c>
      <c r="M709">
        <v>889</v>
      </c>
      <c r="N709">
        <v>1200</v>
      </c>
      <c r="O709" t="s">
        <v>1682</v>
      </c>
      <c r="P709">
        <v>0.92342233017153896</v>
      </c>
      <c r="Q709">
        <v>0.88416593965767298</v>
      </c>
      <c r="R709" s="15">
        <v>2.03441536794471E-2</v>
      </c>
      <c r="S709">
        <v>9.40167244798569E-2</v>
      </c>
      <c r="T709">
        <v>1.59438962598706</v>
      </c>
      <c r="U709">
        <v>1.59438962598706</v>
      </c>
      <c r="V709">
        <v>1.6895008001440399</v>
      </c>
      <c r="W709">
        <v>5.43</v>
      </c>
      <c r="X709">
        <v>4.16</v>
      </c>
      <c r="Y709">
        <v>41729</v>
      </c>
      <c r="Z709">
        <v>2086</v>
      </c>
      <c r="AA709">
        <v>0.08</v>
      </c>
      <c r="AB709">
        <v>20</v>
      </c>
      <c r="AC709">
        <v>9</v>
      </c>
      <c r="AD709">
        <v>11</v>
      </c>
      <c r="AE709">
        <v>45</v>
      </c>
      <c r="AF709">
        <v>13</v>
      </c>
      <c r="AG709">
        <v>7</v>
      </c>
      <c r="AH709">
        <v>5</v>
      </c>
      <c r="AI709">
        <v>8</v>
      </c>
    </row>
    <row r="710" spans="1:35" x14ac:dyDescent="0.2">
      <c r="A710" s="102">
        <v>228</v>
      </c>
      <c r="B710">
        <v>6471</v>
      </c>
      <c r="C710" t="s">
        <v>1191</v>
      </c>
      <c r="D710" t="s">
        <v>1692</v>
      </c>
      <c r="E710">
        <v>911</v>
      </c>
      <c r="F710">
        <v>919</v>
      </c>
      <c r="G710">
        <v>1000</v>
      </c>
      <c r="H710" t="s">
        <v>1682</v>
      </c>
      <c r="I710">
        <v>7267</v>
      </c>
      <c r="J710" t="s">
        <v>60</v>
      </c>
      <c r="K710" t="s">
        <v>1697</v>
      </c>
      <c r="L710">
        <v>2961</v>
      </c>
      <c r="M710">
        <v>2960</v>
      </c>
      <c r="N710">
        <v>300</v>
      </c>
      <c r="O710" t="s">
        <v>1679</v>
      </c>
      <c r="P710">
        <v>0.932377582812423</v>
      </c>
      <c r="Q710">
        <v>0.91901955256384205</v>
      </c>
      <c r="R710">
        <v>5.56908291465263E-3</v>
      </c>
      <c r="S710">
        <v>1.02437348136976E-2</v>
      </c>
      <c r="T710">
        <v>-2.7431625305976599</v>
      </c>
      <c r="U710">
        <v>2.7431625305976599</v>
      </c>
      <c r="V710">
        <v>3.2152789977626601</v>
      </c>
      <c r="W710">
        <v>-8.36</v>
      </c>
      <c r="X710">
        <v>3.49</v>
      </c>
      <c r="Y710">
        <v>41247</v>
      </c>
      <c r="Z710">
        <v>2946</v>
      </c>
      <c r="AA710">
        <v>0.21</v>
      </c>
      <c r="AB710">
        <v>14</v>
      </c>
      <c r="AC710">
        <v>7</v>
      </c>
      <c r="AD710">
        <v>7</v>
      </c>
      <c r="AE710">
        <v>50</v>
      </c>
      <c r="AF710">
        <v>16</v>
      </c>
      <c r="AG710">
        <v>4</v>
      </c>
      <c r="AH710">
        <v>1</v>
      </c>
      <c r="AI710">
        <v>9</v>
      </c>
    </row>
    <row r="711" spans="1:35" x14ac:dyDescent="0.2">
      <c r="A711" s="102">
        <v>14</v>
      </c>
      <c r="B711">
        <v>6457</v>
      </c>
      <c r="C711" t="s">
        <v>2035</v>
      </c>
      <c r="D711" t="s">
        <v>1692</v>
      </c>
      <c r="E711">
        <v>3190</v>
      </c>
      <c r="F711">
        <v>3160</v>
      </c>
      <c r="G711">
        <v>300</v>
      </c>
      <c r="H711" t="s">
        <v>1679</v>
      </c>
      <c r="I711">
        <v>6845</v>
      </c>
      <c r="J711" t="s">
        <v>1935</v>
      </c>
      <c r="K711" t="s">
        <v>1684</v>
      </c>
      <c r="L711">
        <v>2937</v>
      </c>
      <c r="M711">
        <v>2906</v>
      </c>
      <c r="N711">
        <v>300</v>
      </c>
      <c r="O711" t="s">
        <v>1682</v>
      </c>
      <c r="P711">
        <v>0.67388418737493105</v>
      </c>
      <c r="Q711">
        <v>0.96183927830168303</v>
      </c>
      <c r="R711">
        <v>0.10229463266986399</v>
      </c>
      <c r="S711">
        <v>9.6882982247724098E-2</v>
      </c>
      <c r="T711">
        <v>1.15035081913009</v>
      </c>
      <c r="U711">
        <v>1.15035081913009</v>
      </c>
      <c r="V711">
        <v>0.936318274220441</v>
      </c>
      <c r="W711">
        <v>2.2200000000000002</v>
      </c>
      <c r="X711">
        <v>8.0399999999999991</v>
      </c>
      <c r="Y711">
        <v>41040</v>
      </c>
      <c r="Z711">
        <v>4104</v>
      </c>
      <c r="AA711">
        <v>0.28999999999999998</v>
      </c>
      <c r="AB711">
        <v>10</v>
      </c>
      <c r="AC711">
        <v>6</v>
      </c>
      <c r="AD711">
        <v>4</v>
      </c>
      <c r="AE711">
        <v>60</v>
      </c>
      <c r="AF711">
        <v>15</v>
      </c>
      <c r="AG711">
        <v>2</v>
      </c>
      <c r="AH711">
        <v>1</v>
      </c>
      <c r="AI711">
        <v>7</v>
      </c>
    </row>
    <row r="712" spans="1:35" x14ac:dyDescent="0.2">
      <c r="A712" s="102">
        <v>213</v>
      </c>
      <c r="B712">
        <v>4634</v>
      </c>
      <c r="C712" t="s">
        <v>65</v>
      </c>
      <c r="D712" t="s">
        <v>1704</v>
      </c>
      <c r="E712">
        <v>2497</v>
      </c>
      <c r="F712">
        <v>2512</v>
      </c>
      <c r="G712">
        <v>400</v>
      </c>
      <c r="H712" t="s">
        <v>1682</v>
      </c>
      <c r="I712">
        <v>7186</v>
      </c>
      <c r="J712" t="s">
        <v>579</v>
      </c>
      <c r="K712" t="s">
        <v>1737</v>
      </c>
      <c r="L712">
        <v>430</v>
      </c>
      <c r="M712">
        <v>434</v>
      </c>
      <c r="N712">
        <v>2300</v>
      </c>
      <c r="O712" t="s">
        <v>1679</v>
      </c>
      <c r="P712">
        <v>0.90764984596427101</v>
      </c>
      <c r="Q712">
        <v>0.92142875982334804</v>
      </c>
      <c r="R712">
        <v>0.22657635276207899</v>
      </c>
      <c r="S712">
        <v>3.6808084057751003E-2</v>
      </c>
      <c r="T712">
        <v>-2.0099800685672502</v>
      </c>
      <c r="U712">
        <v>2.0099800685672502</v>
      </c>
      <c r="V712">
        <v>1.71353203893436</v>
      </c>
      <c r="W712">
        <v>-2.83</v>
      </c>
      <c r="X712">
        <v>0.66</v>
      </c>
      <c r="Y712">
        <v>41040</v>
      </c>
      <c r="Z712">
        <v>2736</v>
      </c>
      <c r="AA712">
        <v>0.23</v>
      </c>
      <c r="AB712">
        <v>15</v>
      </c>
      <c r="AC712">
        <v>8</v>
      </c>
      <c r="AD712">
        <v>7</v>
      </c>
      <c r="AE712">
        <v>53.33</v>
      </c>
      <c r="AF712">
        <v>13</v>
      </c>
      <c r="AG712">
        <v>6</v>
      </c>
      <c r="AH712">
        <v>3</v>
      </c>
      <c r="AI712">
        <v>6</v>
      </c>
    </row>
    <row r="713" spans="1:35" x14ac:dyDescent="0.2">
      <c r="A713" s="102">
        <v>856</v>
      </c>
      <c r="B713">
        <v>1944</v>
      </c>
      <c r="C713" t="s">
        <v>2020</v>
      </c>
      <c r="D713" t="s">
        <v>1689</v>
      </c>
      <c r="E713">
        <v>1813</v>
      </c>
      <c r="F713">
        <v>1814</v>
      </c>
      <c r="G713">
        <v>500</v>
      </c>
      <c r="H713" t="s">
        <v>1679</v>
      </c>
      <c r="I713">
        <v>9401</v>
      </c>
      <c r="J713" t="s">
        <v>995</v>
      </c>
      <c r="K713" t="s">
        <v>1681</v>
      </c>
      <c r="L713">
        <v>1967</v>
      </c>
      <c r="M713">
        <v>1946</v>
      </c>
      <c r="N713">
        <v>500</v>
      </c>
      <c r="O713" t="s">
        <v>1682</v>
      </c>
      <c r="P713">
        <v>0.63610646908884505</v>
      </c>
      <c r="Q713">
        <v>0.85042161909765102</v>
      </c>
      <c r="R713" s="15">
        <v>0.11455212402416499</v>
      </c>
      <c r="S713">
        <v>8.9389795652768404E-4</v>
      </c>
      <c r="T713">
        <v>7.2271013004141502E-2</v>
      </c>
      <c r="U713">
        <v>7.2271013004141502E-2</v>
      </c>
      <c r="V713">
        <v>0.24851574200208401</v>
      </c>
      <c r="W713">
        <v>0.25</v>
      </c>
      <c r="X713">
        <v>6.78</v>
      </c>
      <c r="Y713">
        <v>41021</v>
      </c>
      <c r="Z713">
        <v>2564</v>
      </c>
      <c r="AA713">
        <v>0.16</v>
      </c>
      <c r="AB713">
        <v>16</v>
      </c>
      <c r="AC713">
        <v>8</v>
      </c>
      <c r="AD713">
        <v>8</v>
      </c>
      <c r="AE713">
        <v>50</v>
      </c>
      <c r="AF713">
        <v>14</v>
      </c>
      <c r="AG713">
        <v>5</v>
      </c>
      <c r="AH713">
        <v>3</v>
      </c>
      <c r="AI713">
        <v>8</v>
      </c>
    </row>
    <row r="714" spans="1:35" x14ac:dyDescent="0.2">
      <c r="A714" s="102">
        <v>365</v>
      </c>
      <c r="B714">
        <v>7182</v>
      </c>
      <c r="C714" t="s">
        <v>1810</v>
      </c>
      <c r="D714" t="s">
        <v>1737</v>
      </c>
      <c r="E714">
        <v>1028</v>
      </c>
      <c r="F714">
        <v>1027</v>
      </c>
      <c r="G714">
        <v>1000</v>
      </c>
      <c r="H714" t="s">
        <v>1679</v>
      </c>
      <c r="I714">
        <v>8273</v>
      </c>
      <c r="J714" t="s">
        <v>1817</v>
      </c>
      <c r="K714" t="s">
        <v>1705</v>
      </c>
      <c r="L714">
        <v>3495</v>
      </c>
      <c r="M714">
        <v>3480</v>
      </c>
      <c r="N714">
        <v>300</v>
      </c>
      <c r="O714" t="s">
        <v>1682</v>
      </c>
      <c r="P714">
        <v>0.82814909730835395</v>
      </c>
      <c r="Q714">
        <v>0.90413971248691205</v>
      </c>
      <c r="R714" s="15">
        <v>0.47150287172316702</v>
      </c>
      <c r="S714">
        <v>7.6469906707955504E-2</v>
      </c>
      <c r="T714">
        <v>1.8480687294051701</v>
      </c>
      <c r="U714">
        <v>1.8480687294051701</v>
      </c>
      <c r="V714">
        <v>1.6412452233836501</v>
      </c>
      <c r="W714">
        <v>9.89</v>
      </c>
      <c r="X714">
        <v>1.63</v>
      </c>
      <c r="Y714">
        <v>40904</v>
      </c>
      <c r="Z714">
        <v>2406</v>
      </c>
      <c r="AA714">
        <v>0.11</v>
      </c>
      <c r="AB714">
        <v>17</v>
      </c>
      <c r="AC714">
        <v>8</v>
      </c>
      <c r="AD714">
        <v>9</v>
      </c>
      <c r="AE714">
        <v>47.06</v>
      </c>
      <c r="AF714">
        <v>12</v>
      </c>
      <c r="AG714">
        <v>7</v>
      </c>
      <c r="AH714">
        <v>6</v>
      </c>
      <c r="AI714">
        <v>4</v>
      </c>
    </row>
    <row r="715" spans="1:35" x14ac:dyDescent="0.2">
      <c r="A715" s="102">
        <v>951</v>
      </c>
      <c r="B715">
        <v>4543</v>
      </c>
      <c r="C715" t="s">
        <v>719</v>
      </c>
      <c r="D715" t="s">
        <v>1688</v>
      </c>
      <c r="E715">
        <v>3883</v>
      </c>
      <c r="F715">
        <v>3896</v>
      </c>
      <c r="G715">
        <v>200</v>
      </c>
      <c r="H715" t="s">
        <v>1682</v>
      </c>
      <c r="I715">
        <v>4555</v>
      </c>
      <c r="J715" t="s">
        <v>721</v>
      </c>
      <c r="K715" t="s">
        <v>1702</v>
      </c>
      <c r="L715">
        <v>7180</v>
      </c>
      <c r="M715">
        <v>7160</v>
      </c>
      <c r="N715">
        <v>100</v>
      </c>
      <c r="O715" t="s">
        <v>1679</v>
      </c>
      <c r="P715">
        <v>0.651466912971987</v>
      </c>
      <c r="Q715">
        <v>0.83777271503633599</v>
      </c>
      <c r="R715">
        <v>2.0175642367357201E-4</v>
      </c>
      <c r="S715" s="15">
        <v>7.7618689128619703E-2</v>
      </c>
      <c r="T715">
        <v>-1.07953485320972</v>
      </c>
      <c r="U715">
        <v>1.07953485320972</v>
      </c>
      <c r="V715">
        <v>0.97257201078994304</v>
      </c>
      <c r="W715">
        <v>-4.88</v>
      </c>
      <c r="X715">
        <v>8.83</v>
      </c>
      <c r="Y715">
        <v>40865</v>
      </c>
      <c r="Z715">
        <v>2919</v>
      </c>
      <c r="AA715">
        <v>0.45</v>
      </c>
      <c r="AB715">
        <v>14</v>
      </c>
      <c r="AC715">
        <v>8</v>
      </c>
      <c r="AD715">
        <v>6</v>
      </c>
      <c r="AE715">
        <v>57.14</v>
      </c>
      <c r="AF715">
        <v>9</v>
      </c>
      <c r="AG715">
        <v>6</v>
      </c>
      <c r="AH715">
        <v>4</v>
      </c>
      <c r="AI715">
        <v>4</v>
      </c>
    </row>
    <row r="716" spans="1:35" x14ac:dyDescent="0.2">
      <c r="A716" s="102">
        <v>921</v>
      </c>
      <c r="B716">
        <v>6457</v>
      </c>
      <c r="C716" t="s">
        <v>2035</v>
      </c>
      <c r="D716" t="s">
        <v>1692</v>
      </c>
      <c r="E716">
        <v>3190</v>
      </c>
      <c r="F716">
        <v>3160</v>
      </c>
      <c r="G716">
        <v>200</v>
      </c>
      <c r="H716" t="s">
        <v>1679</v>
      </c>
      <c r="I716">
        <v>7649</v>
      </c>
      <c r="J716" t="s">
        <v>1929</v>
      </c>
      <c r="K716" t="s">
        <v>1705</v>
      </c>
      <c r="L716">
        <v>5560</v>
      </c>
      <c r="M716">
        <v>5550</v>
      </c>
      <c r="N716">
        <v>100</v>
      </c>
      <c r="O716" t="s">
        <v>1682</v>
      </c>
      <c r="P716">
        <v>0.59560679159545404</v>
      </c>
      <c r="Q716">
        <v>0.84174245764615896</v>
      </c>
      <c r="R716">
        <v>4.0233289138976898E-2</v>
      </c>
      <c r="S716" s="106">
        <v>7.8539351198428003E-2</v>
      </c>
      <c r="T716">
        <v>0.57261337301644399</v>
      </c>
      <c r="U716">
        <v>0.57261337301644399</v>
      </c>
      <c r="V716">
        <v>1.00458195886034</v>
      </c>
      <c r="W716">
        <v>2.39</v>
      </c>
      <c r="X716">
        <v>13.87</v>
      </c>
      <c r="Y716">
        <v>40721</v>
      </c>
      <c r="Z716">
        <v>5817</v>
      </c>
      <c r="AA716">
        <v>0.25</v>
      </c>
      <c r="AB716">
        <v>7</v>
      </c>
      <c r="AC716">
        <v>3</v>
      </c>
      <c r="AD716">
        <v>4</v>
      </c>
      <c r="AE716">
        <v>42.86</v>
      </c>
      <c r="AF716">
        <v>12</v>
      </c>
      <c r="AG716">
        <v>3</v>
      </c>
      <c r="AH716">
        <v>2</v>
      </c>
      <c r="AI716">
        <v>2</v>
      </c>
    </row>
    <row r="717" spans="1:35" x14ac:dyDescent="0.2">
      <c r="A717" s="102">
        <v>201</v>
      </c>
      <c r="B717">
        <v>3401</v>
      </c>
      <c r="C717" t="s">
        <v>679</v>
      </c>
      <c r="D717" t="s">
        <v>1979</v>
      </c>
      <c r="E717">
        <v>2001</v>
      </c>
      <c r="F717">
        <v>2010</v>
      </c>
      <c r="G717">
        <v>500</v>
      </c>
      <c r="H717" t="s">
        <v>1679</v>
      </c>
      <c r="I717">
        <v>4612</v>
      </c>
      <c r="J717" t="s">
        <v>723</v>
      </c>
      <c r="K717" t="s">
        <v>1704</v>
      </c>
      <c r="L717">
        <v>5190</v>
      </c>
      <c r="M717">
        <v>5180</v>
      </c>
      <c r="N717">
        <v>200</v>
      </c>
      <c r="O717" t="s">
        <v>1682</v>
      </c>
      <c r="P717">
        <v>0.52383869653291903</v>
      </c>
      <c r="Q717">
        <v>0.92260898020276705</v>
      </c>
      <c r="R717">
        <v>0.245580478427568</v>
      </c>
      <c r="S717">
        <v>1.9192115150979901E-2</v>
      </c>
      <c r="T717">
        <v>1.75198638639333</v>
      </c>
      <c r="U717">
        <v>1.75198638639333</v>
      </c>
      <c r="V717">
        <v>0.86987916863681702</v>
      </c>
      <c r="W717">
        <v>6.46</v>
      </c>
      <c r="X717">
        <v>2.99</v>
      </c>
      <c r="Y717">
        <v>38155</v>
      </c>
      <c r="Z717">
        <v>2725</v>
      </c>
      <c r="AA717">
        <v>0.17</v>
      </c>
      <c r="AB717">
        <v>14</v>
      </c>
      <c r="AC717">
        <v>8</v>
      </c>
      <c r="AD717">
        <v>6</v>
      </c>
      <c r="AE717">
        <v>57.14</v>
      </c>
      <c r="AF717">
        <v>13</v>
      </c>
      <c r="AG717">
        <v>4</v>
      </c>
      <c r="AH717">
        <v>3</v>
      </c>
      <c r="AI717">
        <v>7</v>
      </c>
    </row>
    <row r="718" spans="1:35" x14ac:dyDescent="0.2">
      <c r="A718" s="102">
        <v>721</v>
      </c>
      <c r="B718">
        <v>4543</v>
      </c>
      <c r="C718" t="s">
        <v>719</v>
      </c>
      <c r="D718" t="s">
        <v>1688</v>
      </c>
      <c r="E718">
        <v>3883</v>
      </c>
      <c r="F718">
        <v>3896</v>
      </c>
      <c r="G718">
        <v>200</v>
      </c>
      <c r="H718" t="s">
        <v>1682</v>
      </c>
      <c r="I718">
        <v>8806</v>
      </c>
      <c r="J718" t="s">
        <v>1897</v>
      </c>
      <c r="K718" t="s">
        <v>1701</v>
      </c>
      <c r="L718">
        <v>1424</v>
      </c>
      <c r="M718">
        <v>1414</v>
      </c>
      <c r="N718">
        <v>600</v>
      </c>
      <c r="O718" t="s">
        <v>1679</v>
      </c>
      <c r="P718">
        <v>0.546406010418653</v>
      </c>
      <c r="Q718">
        <v>0.86601876463454996</v>
      </c>
      <c r="R718">
        <v>2.3816860008857799E-2</v>
      </c>
      <c r="S718" s="15">
        <v>3.9576067724986799E-2</v>
      </c>
      <c r="T718">
        <v>-1.72375048009628</v>
      </c>
      <c r="U718">
        <v>1.72375048009628</v>
      </c>
      <c r="V718">
        <v>1.98937218481988</v>
      </c>
      <c r="W718">
        <v>-12.34</v>
      </c>
      <c r="X718">
        <v>8.8800000000000008</v>
      </c>
      <c r="Y718">
        <v>37526</v>
      </c>
      <c r="Z718">
        <v>1975</v>
      </c>
      <c r="AA718">
        <v>0.08</v>
      </c>
      <c r="AB718">
        <v>19</v>
      </c>
      <c r="AC718">
        <v>9</v>
      </c>
      <c r="AD718">
        <v>10</v>
      </c>
      <c r="AE718">
        <v>47.37</v>
      </c>
      <c r="AF718">
        <v>13</v>
      </c>
      <c r="AG718">
        <v>4</v>
      </c>
      <c r="AH718">
        <v>4</v>
      </c>
      <c r="AI718">
        <v>11</v>
      </c>
    </row>
    <row r="719" spans="1:35" x14ac:dyDescent="0.2">
      <c r="A719" s="102">
        <v>938</v>
      </c>
      <c r="B719">
        <v>1883</v>
      </c>
      <c r="C719" t="s">
        <v>1885</v>
      </c>
      <c r="D719" t="s">
        <v>1689</v>
      </c>
      <c r="E719">
        <v>3700</v>
      </c>
      <c r="F719">
        <v>3700</v>
      </c>
      <c r="G719">
        <v>200</v>
      </c>
      <c r="H719" t="s">
        <v>1679</v>
      </c>
      <c r="I719">
        <v>3635</v>
      </c>
      <c r="J719" t="s">
        <v>46</v>
      </c>
      <c r="K719" t="s">
        <v>1681</v>
      </c>
      <c r="L719">
        <v>3170</v>
      </c>
      <c r="M719">
        <v>3190</v>
      </c>
      <c r="N719">
        <v>200</v>
      </c>
      <c r="O719" t="s">
        <v>1682</v>
      </c>
      <c r="P719">
        <v>0.74882399413348399</v>
      </c>
      <c r="Q719">
        <v>0.83984051247245795</v>
      </c>
      <c r="R719">
        <v>0.36494996487144798</v>
      </c>
      <c r="S719">
        <v>3.5013411691756799E-2</v>
      </c>
      <c r="T719">
        <v>1.10744842970165</v>
      </c>
      <c r="U719">
        <v>1.10744842970165</v>
      </c>
      <c r="V719">
        <v>1.18077161882017</v>
      </c>
      <c r="W719">
        <v>11.54</v>
      </c>
      <c r="X719">
        <v>13.78</v>
      </c>
      <c r="Y719">
        <v>37457</v>
      </c>
      <c r="Z719">
        <v>1784</v>
      </c>
      <c r="AA719">
        <v>0.09</v>
      </c>
      <c r="AB719">
        <v>21</v>
      </c>
      <c r="AC719">
        <v>10</v>
      </c>
      <c r="AD719">
        <v>11</v>
      </c>
      <c r="AE719">
        <v>47.62</v>
      </c>
      <c r="AF719">
        <v>13</v>
      </c>
      <c r="AG719">
        <v>8</v>
      </c>
      <c r="AH719">
        <v>5</v>
      </c>
      <c r="AI719">
        <v>8</v>
      </c>
    </row>
    <row r="720" spans="1:35" x14ac:dyDescent="0.2">
      <c r="A720" s="102">
        <v>387</v>
      </c>
      <c r="B720">
        <v>5802</v>
      </c>
      <c r="C720" t="s">
        <v>1923</v>
      </c>
      <c r="D720" t="s">
        <v>1695</v>
      </c>
      <c r="E720">
        <v>1474</v>
      </c>
      <c r="F720">
        <v>1469</v>
      </c>
      <c r="G720">
        <v>500</v>
      </c>
      <c r="H720" t="s">
        <v>1682</v>
      </c>
      <c r="I720">
        <v>8309</v>
      </c>
      <c r="J720" t="s">
        <v>928</v>
      </c>
      <c r="K720" t="s">
        <v>1737</v>
      </c>
      <c r="L720">
        <v>4008</v>
      </c>
      <c r="M720">
        <v>4023</v>
      </c>
      <c r="N720">
        <v>200</v>
      </c>
      <c r="O720" t="s">
        <v>1679</v>
      </c>
      <c r="P720">
        <v>0.78254483047830403</v>
      </c>
      <c r="Q720">
        <v>0.902462791204651</v>
      </c>
      <c r="R720">
        <v>2.49849037627226E-2</v>
      </c>
      <c r="S720">
        <v>3.5598550096146597E-2</v>
      </c>
      <c r="T720">
        <v>-1.3961527437244601</v>
      </c>
      <c r="U720">
        <v>1.3961527437244601</v>
      </c>
      <c r="V720">
        <v>1.07218385685999</v>
      </c>
      <c r="W720">
        <v>-3.83</v>
      </c>
      <c r="X720">
        <v>8.7100000000000009</v>
      </c>
      <c r="Y720">
        <v>37281</v>
      </c>
      <c r="Z720">
        <v>2193</v>
      </c>
      <c r="AA720">
        <v>0.16</v>
      </c>
      <c r="AB720">
        <v>17</v>
      </c>
      <c r="AC720">
        <v>8</v>
      </c>
      <c r="AD720">
        <v>9</v>
      </c>
      <c r="AE720">
        <v>47.06</v>
      </c>
      <c r="AF720">
        <v>17</v>
      </c>
      <c r="AG720">
        <v>3</v>
      </c>
      <c r="AH720">
        <v>3</v>
      </c>
      <c r="AI720">
        <v>11</v>
      </c>
    </row>
    <row r="721" spans="1:35" x14ac:dyDescent="0.2">
      <c r="A721" s="102">
        <v>1113</v>
      </c>
      <c r="B721">
        <v>5463</v>
      </c>
      <c r="C721" t="s">
        <v>66</v>
      </c>
      <c r="D721" t="s">
        <v>1735</v>
      </c>
      <c r="E721">
        <v>2853</v>
      </c>
      <c r="F721">
        <v>2881</v>
      </c>
      <c r="G721">
        <v>300</v>
      </c>
      <c r="H721" t="s">
        <v>1682</v>
      </c>
      <c r="I721">
        <v>7459</v>
      </c>
      <c r="J721" t="s">
        <v>851</v>
      </c>
      <c r="K721" t="s">
        <v>1686</v>
      </c>
      <c r="L721">
        <v>2263</v>
      </c>
      <c r="M721">
        <v>2280</v>
      </c>
      <c r="N721">
        <v>400</v>
      </c>
      <c r="O721" t="s">
        <v>1679</v>
      </c>
      <c r="P721">
        <v>0.69681013894645805</v>
      </c>
      <c r="Q721">
        <v>0.81259067345803204</v>
      </c>
      <c r="R721">
        <v>6.5742956107674704E-3</v>
      </c>
      <c r="S721">
        <v>4.8491108500704698E-2</v>
      </c>
      <c r="T721">
        <v>-0.39684132138905798</v>
      </c>
      <c r="U721">
        <v>0.39684132138905798</v>
      </c>
      <c r="V721">
        <v>0.789012138509257</v>
      </c>
      <c r="W721">
        <v>-1.17</v>
      </c>
      <c r="X721">
        <v>5.52</v>
      </c>
      <c r="Y721">
        <v>36770</v>
      </c>
      <c r="Z721">
        <v>2626</v>
      </c>
      <c r="AA721">
        <v>0.16</v>
      </c>
      <c r="AB721">
        <v>14</v>
      </c>
      <c r="AC721">
        <v>6</v>
      </c>
      <c r="AD721">
        <v>8</v>
      </c>
      <c r="AE721">
        <v>42.86</v>
      </c>
      <c r="AF721">
        <v>13</v>
      </c>
      <c r="AG721">
        <v>3</v>
      </c>
      <c r="AH721">
        <v>2</v>
      </c>
      <c r="AI721">
        <v>9</v>
      </c>
    </row>
    <row r="722" spans="1:35" x14ac:dyDescent="0.2">
      <c r="A722" s="102">
        <v>909</v>
      </c>
      <c r="B722">
        <v>3099</v>
      </c>
      <c r="C722" t="s">
        <v>36</v>
      </c>
      <c r="D722" t="s">
        <v>1705</v>
      </c>
      <c r="E722">
        <v>853</v>
      </c>
      <c r="F722">
        <v>838</v>
      </c>
      <c r="G722">
        <v>1100</v>
      </c>
      <c r="H722" t="s">
        <v>1682</v>
      </c>
      <c r="I722">
        <v>6301</v>
      </c>
      <c r="J722" t="s">
        <v>55</v>
      </c>
      <c r="K722" t="s">
        <v>1692</v>
      </c>
      <c r="L722">
        <v>2320</v>
      </c>
      <c r="M722">
        <v>2336.5</v>
      </c>
      <c r="N722">
        <v>400</v>
      </c>
      <c r="O722" t="s">
        <v>1679</v>
      </c>
      <c r="P722">
        <v>0.88031001800651798</v>
      </c>
      <c r="Q722">
        <v>0.84373037635639503</v>
      </c>
      <c r="R722">
        <v>0.47100408546917499</v>
      </c>
      <c r="S722" s="15">
        <v>3.3440585201890097E-2</v>
      </c>
      <c r="T722">
        <v>-0.583032274201151</v>
      </c>
      <c r="U722">
        <v>0.583032274201151</v>
      </c>
      <c r="V722">
        <v>0.125455720312106</v>
      </c>
      <c r="W722">
        <v>-2.63</v>
      </c>
      <c r="X722">
        <v>1.37</v>
      </c>
      <c r="Y722">
        <v>36300</v>
      </c>
      <c r="Z722">
        <v>2017</v>
      </c>
      <c r="AA722">
        <v>0.1</v>
      </c>
      <c r="AB722">
        <v>18</v>
      </c>
      <c r="AC722">
        <v>10</v>
      </c>
      <c r="AD722">
        <v>8</v>
      </c>
      <c r="AE722">
        <v>55.56</v>
      </c>
      <c r="AF722">
        <v>12</v>
      </c>
      <c r="AG722">
        <v>6</v>
      </c>
      <c r="AH722">
        <v>4</v>
      </c>
      <c r="AI722">
        <v>8</v>
      </c>
    </row>
    <row r="723" spans="1:35" x14ac:dyDescent="0.2">
      <c r="A723" s="102">
        <v>1158</v>
      </c>
      <c r="B723">
        <v>4114</v>
      </c>
      <c r="C723" t="s">
        <v>1848</v>
      </c>
      <c r="D723" t="s">
        <v>1704</v>
      </c>
      <c r="E723">
        <v>6130</v>
      </c>
      <c r="F723">
        <v>6200</v>
      </c>
      <c r="G723">
        <v>100</v>
      </c>
      <c r="H723" t="s">
        <v>1682</v>
      </c>
      <c r="I723">
        <v>9003</v>
      </c>
      <c r="J723" t="s">
        <v>1933</v>
      </c>
      <c r="K723" t="s">
        <v>1815</v>
      </c>
      <c r="L723">
        <v>2808</v>
      </c>
      <c r="M723">
        <v>2790</v>
      </c>
      <c r="N723">
        <v>200</v>
      </c>
      <c r="O723" t="s">
        <v>1679</v>
      </c>
      <c r="P723">
        <v>0.75521092511277399</v>
      </c>
      <c r="Q723">
        <v>0.803832655415881</v>
      </c>
      <c r="R723">
        <v>0.176084413035032</v>
      </c>
      <c r="S723">
        <v>7.5693544225026901E-2</v>
      </c>
      <c r="T723">
        <v>-0.38619115639447599</v>
      </c>
      <c r="U723">
        <v>0.38619115639447599</v>
      </c>
      <c r="V723">
        <v>0.90362444449012003</v>
      </c>
      <c r="W723">
        <v>-0.93</v>
      </c>
      <c r="X723">
        <v>10</v>
      </c>
      <c r="Y723">
        <v>35525</v>
      </c>
      <c r="Z723">
        <v>5921</v>
      </c>
      <c r="AA723">
        <v>0.59</v>
      </c>
      <c r="AB723">
        <v>6</v>
      </c>
      <c r="AC723">
        <v>3</v>
      </c>
      <c r="AD723">
        <v>3</v>
      </c>
      <c r="AE723">
        <v>50</v>
      </c>
      <c r="AF723">
        <v>13</v>
      </c>
      <c r="AG723">
        <v>3</v>
      </c>
      <c r="AH723">
        <v>1</v>
      </c>
      <c r="AI723">
        <v>2</v>
      </c>
    </row>
    <row r="724" spans="1:35" x14ac:dyDescent="0.2">
      <c r="A724" s="102">
        <v>297</v>
      </c>
      <c r="B724">
        <v>7976</v>
      </c>
      <c r="C724" t="s">
        <v>1732</v>
      </c>
      <c r="D724" t="s">
        <v>1703</v>
      </c>
      <c r="E724">
        <v>1632</v>
      </c>
      <c r="F724">
        <v>1645</v>
      </c>
      <c r="G724">
        <v>600</v>
      </c>
      <c r="H724" t="s">
        <v>1679</v>
      </c>
      <c r="I724">
        <v>8273</v>
      </c>
      <c r="J724" t="s">
        <v>1817</v>
      </c>
      <c r="K724" t="s">
        <v>1705</v>
      </c>
      <c r="L724">
        <v>3495</v>
      </c>
      <c r="M724">
        <v>3480</v>
      </c>
      <c r="N724">
        <v>300</v>
      </c>
      <c r="O724" t="s">
        <v>1682</v>
      </c>
      <c r="P724">
        <v>0.87824159735053897</v>
      </c>
      <c r="Q724">
        <v>0.91080425035133605</v>
      </c>
      <c r="R724">
        <v>4.8617195745435098E-2</v>
      </c>
      <c r="S724">
        <v>6.6605063975608406E-2</v>
      </c>
      <c r="T724">
        <v>2.0125732305922899</v>
      </c>
      <c r="U724">
        <v>2.0125732305922899</v>
      </c>
      <c r="V724">
        <v>1.6022964513387301</v>
      </c>
      <c r="W724">
        <v>9.4700000000000006</v>
      </c>
      <c r="X724">
        <v>5.46</v>
      </c>
      <c r="Y724">
        <v>35317</v>
      </c>
      <c r="Z724">
        <v>2943</v>
      </c>
      <c r="AA724">
        <v>0.21</v>
      </c>
      <c r="AB724">
        <v>12</v>
      </c>
      <c r="AC724">
        <v>6</v>
      </c>
      <c r="AD724">
        <v>6</v>
      </c>
      <c r="AE724">
        <v>50</v>
      </c>
      <c r="AF724">
        <v>14</v>
      </c>
      <c r="AG724">
        <v>4</v>
      </c>
      <c r="AH724">
        <v>2</v>
      </c>
      <c r="AI724">
        <v>6</v>
      </c>
    </row>
    <row r="725" spans="1:35" x14ac:dyDescent="0.2">
      <c r="A725" s="102">
        <v>683</v>
      </c>
      <c r="B725">
        <v>5471</v>
      </c>
      <c r="C725" t="s">
        <v>1919</v>
      </c>
      <c r="D725" t="s">
        <v>1735</v>
      </c>
      <c r="E725">
        <v>4320</v>
      </c>
      <c r="F725">
        <v>4315</v>
      </c>
      <c r="G725">
        <v>200</v>
      </c>
      <c r="H725" t="s">
        <v>1682</v>
      </c>
      <c r="I725">
        <v>5947</v>
      </c>
      <c r="J725" t="s">
        <v>230</v>
      </c>
      <c r="K725" t="s">
        <v>1899</v>
      </c>
      <c r="L725">
        <v>8230</v>
      </c>
      <c r="M725">
        <v>8100</v>
      </c>
      <c r="N725">
        <v>100</v>
      </c>
      <c r="O725" t="s">
        <v>1679</v>
      </c>
      <c r="P725">
        <v>0.85974978776140498</v>
      </c>
      <c r="Q725">
        <v>0.87125678788903405</v>
      </c>
      <c r="R725">
        <v>0.19887390714402101</v>
      </c>
      <c r="S725">
        <v>3.1582408554847001E-2</v>
      </c>
      <c r="T725">
        <v>-1.83512065312577</v>
      </c>
      <c r="U725">
        <v>1.83512065312577</v>
      </c>
      <c r="V725">
        <v>2.09758902458106</v>
      </c>
      <c r="W725">
        <v>-7.75</v>
      </c>
      <c r="X725">
        <v>6.54</v>
      </c>
      <c r="Y725">
        <v>34698</v>
      </c>
      <c r="Z725">
        <v>8674</v>
      </c>
      <c r="AA725">
        <v>0.57999999999999996</v>
      </c>
      <c r="AB725">
        <v>4</v>
      </c>
      <c r="AC725">
        <v>2</v>
      </c>
      <c r="AD725">
        <v>2</v>
      </c>
      <c r="AE725">
        <v>50</v>
      </c>
      <c r="AF725">
        <v>14</v>
      </c>
      <c r="AG725">
        <v>1</v>
      </c>
      <c r="AH725">
        <v>0</v>
      </c>
      <c r="AI725">
        <v>3</v>
      </c>
    </row>
    <row r="726" spans="1:35" x14ac:dyDescent="0.2">
      <c r="A726" s="102">
        <v>172</v>
      </c>
      <c r="B726">
        <v>7201</v>
      </c>
      <c r="C726" t="s">
        <v>1722</v>
      </c>
      <c r="D726" t="s">
        <v>1697</v>
      </c>
      <c r="E726">
        <v>528.5</v>
      </c>
      <c r="F726">
        <v>513.70000000000005</v>
      </c>
      <c r="G726">
        <v>2000</v>
      </c>
      <c r="H726" t="s">
        <v>1682</v>
      </c>
      <c r="I726">
        <v>8273</v>
      </c>
      <c r="J726" t="s">
        <v>1817</v>
      </c>
      <c r="K726" t="s">
        <v>1705</v>
      </c>
      <c r="L726">
        <v>3495</v>
      </c>
      <c r="M726">
        <v>3480</v>
      </c>
      <c r="N726">
        <v>300</v>
      </c>
      <c r="O726" t="s">
        <v>1679</v>
      </c>
      <c r="P726">
        <v>0.92710224951016396</v>
      </c>
      <c r="Q726">
        <v>0.92642037514428099</v>
      </c>
      <c r="R726" s="106">
        <v>0.278136249565967</v>
      </c>
      <c r="S726">
        <v>4.6328036306772E-2</v>
      </c>
      <c r="T726">
        <v>-3.4173695974009899</v>
      </c>
      <c r="U726">
        <v>3.4173695974009899</v>
      </c>
      <c r="V726">
        <v>0.77405692877690802</v>
      </c>
      <c r="W726">
        <v>-11.2</v>
      </c>
      <c r="X726">
        <v>1.59</v>
      </c>
      <c r="Y726">
        <v>34408</v>
      </c>
      <c r="Z726">
        <v>2294</v>
      </c>
      <c r="AA726">
        <v>0.09</v>
      </c>
      <c r="AB726">
        <v>15</v>
      </c>
      <c r="AC726">
        <v>8</v>
      </c>
      <c r="AD726">
        <v>7</v>
      </c>
      <c r="AE726">
        <v>53.33</v>
      </c>
      <c r="AF726">
        <v>13</v>
      </c>
      <c r="AG726">
        <v>3</v>
      </c>
      <c r="AH726">
        <v>5</v>
      </c>
      <c r="AI726">
        <v>7</v>
      </c>
    </row>
    <row r="727" spans="1:35" x14ac:dyDescent="0.2">
      <c r="A727" s="102">
        <v>1164</v>
      </c>
      <c r="B727">
        <v>4114</v>
      </c>
      <c r="C727" t="s">
        <v>1848</v>
      </c>
      <c r="D727" t="s">
        <v>1704</v>
      </c>
      <c r="E727">
        <v>6130</v>
      </c>
      <c r="F727">
        <v>6200</v>
      </c>
      <c r="G727">
        <v>100</v>
      </c>
      <c r="H727" t="s">
        <v>1682</v>
      </c>
      <c r="I727">
        <v>5020</v>
      </c>
      <c r="J727" t="s">
        <v>2051</v>
      </c>
      <c r="K727" t="s">
        <v>1964</v>
      </c>
      <c r="L727">
        <v>479</v>
      </c>
      <c r="M727">
        <v>475.8</v>
      </c>
      <c r="N727">
        <v>1300</v>
      </c>
      <c r="O727" t="s">
        <v>1679</v>
      </c>
      <c r="P727">
        <v>0.59854006194701703</v>
      </c>
      <c r="Q727">
        <v>0.80254665757058197</v>
      </c>
      <c r="R727">
        <v>0.16072149217460799</v>
      </c>
      <c r="S727">
        <v>2.3264923481229299E-2</v>
      </c>
      <c r="T727">
        <v>-1.2851914375229301</v>
      </c>
      <c r="U727">
        <v>1.2851914375229301</v>
      </c>
      <c r="V727">
        <v>1.6454624604821699</v>
      </c>
      <c r="W727">
        <v>-3.37</v>
      </c>
      <c r="X727">
        <v>0.24</v>
      </c>
      <c r="Y727">
        <v>34131</v>
      </c>
      <c r="Z727">
        <v>2275</v>
      </c>
      <c r="AA727">
        <v>0.25</v>
      </c>
      <c r="AB727">
        <v>15</v>
      </c>
      <c r="AC727">
        <v>8</v>
      </c>
      <c r="AD727">
        <v>7</v>
      </c>
      <c r="AE727">
        <v>53.33</v>
      </c>
      <c r="AF727">
        <v>10</v>
      </c>
      <c r="AG727">
        <v>8</v>
      </c>
      <c r="AH727">
        <v>6</v>
      </c>
      <c r="AI727">
        <v>1</v>
      </c>
    </row>
    <row r="728" spans="1:35" x14ac:dyDescent="0.2">
      <c r="A728" s="102">
        <v>282</v>
      </c>
      <c r="B728">
        <v>2531</v>
      </c>
      <c r="C728" t="s">
        <v>1706</v>
      </c>
      <c r="D728" t="s">
        <v>1707</v>
      </c>
      <c r="E728">
        <v>970</v>
      </c>
      <c r="F728">
        <v>945</v>
      </c>
      <c r="G728">
        <v>1100</v>
      </c>
      <c r="H728" t="s">
        <v>1679</v>
      </c>
      <c r="I728">
        <v>8273</v>
      </c>
      <c r="J728" t="s">
        <v>1817</v>
      </c>
      <c r="K728" t="s">
        <v>1705</v>
      </c>
      <c r="L728">
        <v>3495</v>
      </c>
      <c r="M728">
        <v>3480</v>
      </c>
      <c r="N728">
        <v>300</v>
      </c>
      <c r="O728" t="s">
        <v>1682</v>
      </c>
      <c r="P728">
        <v>0.90501913819856505</v>
      </c>
      <c r="Q728">
        <v>0.91209312652846697</v>
      </c>
      <c r="R728">
        <v>1.1787866243018999E-3</v>
      </c>
      <c r="S728">
        <v>1.1470469625207E-2</v>
      </c>
      <c r="T728">
        <v>1.0065418255771901</v>
      </c>
      <c r="U728">
        <v>1.0065418255771901</v>
      </c>
      <c r="V728">
        <v>1.6384829545167601</v>
      </c>
      <c r="W728">
        <v>4.3499999999999996</v>
      </c>
      <c r="X728">
        <v>0.43</v>
      </c>
      <c r="Y728">
        <v>34021</v>
      </c>
      <c r="Z728">
        <v>1791</v>
      </c>
      <c r="AA728">
        <v>0.01</v>
      </c>
      <c r="AB728">
        <v>19</v>
      </c>
      <c r="AC728">
        <v>9</v>
      </c>
      <c r="AD728">
        <v>10</v>
      </c>
      <c r="AE728">
        <v>47.37</v>
      </c>
      <c r="AF728">
        <v>9</v>
      </c>
      <c r="AG728">
        <v>8</v>
      </c>
      <c r="AH728">
        <v>7</v>
      </c>
      <c r="AI728">
        <v>4</v>
      </c>
    </row>
    <row r="729" spans="1:35" x14ac:dyDescent="0.2">
      <c r="A729" s="102">
        <v>404</v>
      </c>
      <c r="B729">
        <v>7278</v>
      </c>
      <c r="C729" t="s">
        <v>45</v>
      </c>
      <c r="D729" t="s">
        <v>1697</v>
      </c>
      <c r="E729">
        <v>2261</v>
      </c>
      <c r="F729">
        <v>2255</v>
      </c>
      <c r="G729">
        <v>400</v>
      </c>
      <c r="H729" t="s">
        <v>1679</v>
      </c>
      <c r="I729">
        <v>9072</v>
      </c>
      <c r="J729" t="s">
        <v>1814</v>
      </c>
      <c r="K729" t="s">
        <v>1815</v>
      </c>
      <c r="L729">
        <v>2480</v>
      </c>
      <c r="M729">
        <v>2485</v>
      </c>
      <c r="N729">
        <v>400</v>
      </c>
      <c r="O729" t="s">
        <v>1682</v>
      </c>
      <c r="P729">
        <v>0.868778393792075</v>
      </c>
      <c r="Q729">
        <v>0.90021700705317698</v>
      </c>
      <c r="R729">
        <v>0.22818186784312899</v>
      </c>
      <c r="S729" s="15">
        <v>9.2404383486145497E-4</v>
      </c>
      <c r="T729">
        <v>0.25743854917833298</v>
      </c>
      <c r="U729">
        <v>0.25743854917833298</v>
      </c>
      <c r="V729">
        <v>0.151653982583522</v>
      </c>
      <c r="W729">
        <v>0.66</v>
      </c>
      <c r="X729">
        <v>9.26</v>
      </c>
      <c r="Y729">
        <v>33937</v>
      </c>
      <c r="Z729">
        <v>2828</v>
      </c>
      <c r="AA729">
        <v>0.1</v>
      </c>
      <c r="AB729">
        <v>12</v>
      </c>
      <c r="AC729">
        <v>6</v>
      </c>
      <c r="AD729">
        <v>6</v>
      </c>
      <c r="AE729">
        <v>50</v>
      </c>
      <c r="AF729">
        <v>13</v>
      </c>
      <c r="AG729">
        <v>3</v>
      </c>
      <c r="AH729">
        <v>3</v>
      </c>
      <c r="AI729">
        <v>6</v>
      </c>
    </row>
    <row r="730" spans="1:35" x14ac:dyDescent="0.2">
      <c r="A730" s="102">
        <v>597</v>
      </c>
      <c r="B730">
        <v>5631</v>
      </c>
      <c r="C730" t="s">
        <v>1920</v>
      </c>
      <c r="D730" t="s">
        <v>1692</v>
      </c>
      <c r="E730">
        <v>1885</v>
      </c>
      <c r="F730">
        <v>1911</v>
      </c>
      <c r="G730">
        <v>400</v>
      </c>
      <c r="H730" t="s">
        <v>1682</v>
      </c>
      <c r="I730">
        <v>6592</v>
      </c>
      <c r="J730" t="s">
        <v>1927</v>
      </c>
      <c r="K730" t="s">
        <v>1684</v>
      </c>
      <c r="L730">
        <v>3985</v>
      </c>
      <c r="M730">
        <v>4125</v>
      </c>
      <c r="N730">
        <v>200</v>
      </c>
      <c r="O730" t="s">
        <v>1679</v>
      </c>
      <c r="P730">
        <v>0.82054454141319699</v>
      </c>
      <c r="Q730">
        <v>0.88044835647568398</v>
      </c>
      <c r="R730" s="15">
        <v>2.3855913920849802E-3</v>
      </c>
      <c r="S730" s="106">
        <v>3.1404634220552601E-3</v>
      </c>
      <c r="T730">
        <v>-2.7340740954801102</v>
      </c>
      <c r="U730">
        <v>2.7340740954801102</v>
      </c>
      <c r="V730">
        <v>1.9500241811633201</v>
      </c>
      <c r="W730">
        <v>-11.36</v>
      </c>
      <c r="X730">
        <v>7.35</v>
      </c>
      <c r="Y730">
        <v>32448</v>
      </c>
      <c r="Z730">
        <v>2496</v>
      </c>
      <c r="AA730">
        <v>0.16</v>
      </c>
      <c r="AB730">
        <v>13</v>
      </c>
      <c r="AC730">
        <v>6</v>
      </c>
      <c r="AD730">
        <v>7</v>
      </c>
      <c r="AE730">
        <v>46.15</v>
      </c>
      <c r="AF730">
        <v>12</v>
      </c>
      <c r="AG730">
        <v>5</v>
      </c>
      <c r="AH730">
        <v>4</v>
      </c>
      <c r="AI730">
        <v>4</v>
      </c>
    </row>
    <row r="731" spans="1:35" x14ac:dyDescent="0.2">
      <c r="A731" s="102">
        <v>765</v>
      </c>
      <c r="B731">
        <v>1662</v>
      </c>
      <c r="C731" t="s">
        <v>601</v>
      </c>
      <c r="D731" t="s">
        <v>1912</v>
      </c>
      <c r="E731">
        <v>2958</v>
      </c>
      <c r="F731">
        <v>2921</v>
      </c>
      <c r="G731">
        <v>300</v>
      </c>
      <c r="H731" t="s">
        <v>1679</v>
      </c>
      <c r="I731">
        <v>2730</v>
      </c>
      <c r="J731" t="s">
        <v>641</v>
      </c>
      <c r="K731" t="s">
        <v>1705</v>
      </c>
      <c r="L731">
        <v>1045</v>
      </c>
      <c r="M731">
        <v>1046</v>
      </c>
      <c r="N731">
        <v>800</v>
      </c>
      <c r="O731" t="s">
        <v>1682</v>
      </c>
      <c r="P731">
        <v>0.57357654218044496</v>
      </c>
      <c r="Q731">
        <v>0.86144014999809704</v>
      </c>
      <c r="R731" s="15">
        <v>0.21631328207400199</v>
      </c>
      <c r="S731" s="106">
        <v>1.00671425898099E-2</v>
      </c>
      <c r="T731">
        <v>2.9705592947259101</v>
      </c>
      <c r="U731">
        <v>2.9705592947259101</v>
      </c>
      <c r="V731">
        <v>3.5164623944955098</v>
      </c>
      <c r="W731">
        <v>10.65</v>
      </c>
      <c r="X731">
        <v>4.51</v>
      </c>
      <c r="Y731">
        <v>31867</v>
      </c>
      <c r="Z731">
        <v>1992</v>
      </c>
      <c r="AA731">
        <v>0.06</v>
      </c>
      <c r="AB731">
        <v>16</v>
      </c>
      <c r="AC731">
        <v>8</v>
      </c>
      <c r="AD731">
        <v>8</v>
      </c>
      <c r="AE731">
        <v>50</v>
      </c>
      <c r="AF731">
        <v>10</v>
      </c>
      <c r="AG731">
        <v>6</v>
      </c>
      <c r="AH731">
        <v>5</v>
      </c>
      <c r="AI731">
        <v>5</v>
      </c>
    </row>
    <row r="732" spans="1:35" x14ac:dyDescent="0.2">
      <c r="A732" s="102">
        <v>740</v>
      </c>
      <c r="B732">
        <v>2607</v>
      </c>
      <c r="C732" t="s">
        <v>1708</v>
      </c>
      <c r="D732" t="s">
        <v>1707</v>
      </c>
      <c r="E732">
        <v>2857</v>
      </c>
      <c r="F732">
        <v>2843</v>
      </c>
      <c r="G732">
        <v>400</v>
      </c>
      <c r="H732" t="s">
        <v>1682</v>
      </c>
      <c r="I732">
        <v>4118</v>
      </c>
      <c r="J732" t="s">
        <v>1947</v>
      </c>
      <c r="K732" t="s">
        <v>1704</v>
      </c>
      <c r="L732">
        <v>3395</v>
      </c>
      <c r="M732">
        <v>3390</v>
      </c>
      <c r="N732">
        <v>300</v>
      </c>
      <c r="O732" t="s">
        <v>1679</v>
      </c>
      <c r="P732">
        <v>0.72070714886359399</v>
      </c>
      <c r="Q732">
        <v>0.86352584867802495</v>
      </c>
      <c r="R732" s="106">
        <v>0.49183930451683899</v>
      </c>
      <c r="S732">
        <v>7.3132353951994494E-2</v>
      </c>
      <c r="T732">
        <v>-0.52097622742211702</v>
      </c>
      <c r="U732">
        <v>0.52097622742211702</v>
      </c>
      <c r="V732">
        <v>0.38922465474854201</v>
      </c>
      <c r="W732">
        <v>-1.49</v>
      </c>
      <c r="X732">
        <v>11.82</v>
      </c>
      <c r="Y732">
        <v>30616</v>
      </c>
      <c r="Z732">
        <v>3827</v>
      </c>
      <c r="AA732">
        <v>0.13</v>
      </c>
      <c r="AB732">
        <v>8</v>
      </c>
      <c r="AC732">
        <v>3</v>
      </c>
      <c r="AD732">
        <v>5</v>
      </c>
      <c r="AE732">
        <v>37.5</v>
      </c>
      <c r="AF732">
        <v>11</v>
      </c>
      <c r="AG732">
        <v>3</v>
      </c>
      <c r="AH732">
        <v>2</v>
      </c>
      <c r="AI732">
        <v>3</v>
      </c>
    </row>
    <row r="733" spans="1:35" x14ac:dyDescent="0.2">
      <c r="A733" s="102">
        <v>459</v>
      </c>
      <c r="B733">
        <v>2127</v>
      </c>
      <c r="C733" t="s">
        <v>1882</v>
      </c>
      <c r="D733" t="s">
        <v>1694</v>
      </c>
      <c r="E733">
        <v>3945</v>
      </c>
      <c r="F733">
        <v>3930</v>
      </c>
      <c r="G733">
        <v>200</v>
      </c>
      <c r="H733" t="s">
        <v>1682</v>
      </c>
      <c r="I733">
        <v>8572</v>
      </c>
      <c r="J733" t="s">
        <v>1647</v>
      </c>
      <c r="K733" t="s">
        <v>1685</v>
      </c>
      <c r="L733">
        <v>532</v>
      </c>
      <c r="M733">
        <v>529</v>
      </c>
      <c r="N733">
        <v>1500</v>
      </c>
      <c r="O733" t="s">
        <v>1679</v>
      </c>
      <c r="P733">
        <v>0.60685066760263395</v>
      </c>
      <c r="Q733">
        <v>0.89503892142126296</v>
      </c>
      <c r="R733" s="106">
        <v>0.15995186796223401</v>
      </c>
      <c r="S733">
        <v>5.0685021842160602E-2</v>
      </c>
      <c r="T733">
        <v>-0.47996343284128501</v>
      </c>
      <c r="U733">
        <v>0.47996343284128501</v>
      </c>
      <c r="V733">
        <v>0.56724365236208996</v>
      </c>
      <c r="W733">
        <v>-2.42</v>
      </c>
      <c r="X733">
        <v>0.95</v>
      </c>
      <c r="Y733">
        <v>29611</v>
      </c>
      <c r="Z733">
        <v>1742</v>
      </c>
      <c r="AA733">
        <v>0.09</v>
      </c>
      <c r="AB733">
        <v>17</v>
      </c>
      <c r="AC733">
        <v>9</v>
      </c>
      <c r="AD733">
        <v>8</v>
      </c>
      <c r="AE733">
        <v>52.94</v>
      </c>
      <c r="AF733">
        <v>10</v>
      </c>
      <c r="AG733">
        <v>7</v>
      </c>
      <c r="AH733">
        <v>7</v>
      </c>
      <c r="AI733">
        <v>3</v>
      </c>
    </row>
    <row r="734" spans="1:35" x14ac:dyDescent="0.2">
      <c r="A734" s="102">
        <v>114</v>
      </c>
      <c r="B734">
        <v>2768</v>
      </c>
      <c r="C734" t="s">
        <v>2200</v>
      </c>
      <c r="D734" t="s">
        <v>1686</v>
      </c>
      <c r="E734">
        <v>349</v>
      </c>
      <c r="F734">
        <v>351</v>
      </c>
      <c r="G734">
        <v>2300</v>
      </c>
      <c r="H734" t="s">
        <v>1679</v>
      </c>
      <c r="I734">
        <v>4581</v>
      </c>
      <c r="J734" t="s">
        <v>2201</v>
      </c>
      <c r="K734" t="s">
        <v>1702</v>
      </c>
      <c r="L734">
        <v>7910</v>
      </c>
      <c r="M734">
        <v>8000</v>
      </c>
      <c r="N734">
        <v>100</v>
      </c>
      <c r="O734" t="s">
        <v>1682</v>
      </c>
      <c r="P734">
        <v>0.69048964672392699</v>
      </c>
      <c r="Q734">
        <v>0.93458425026219905</v>
      </c>
      <c r="R734">
        <v>0.12686726392842701</v>
      </c>
      <c r="S734">
        <v>5.7136588530036898E-2</v>
      </c>
      <c r="T734">
        <v>0.306726445771972</v>
      </c>
      <c r="U734">
        <v>0.306726445771972</v>
      </c>
      <c r="V734">
        <v>0.60498061242474499</v>
      </c>
      <c r="W734">
        <v>0.54</v>
      </c>
      <c r="X734">
        <v>0.91</v>
      </c>
      <c r="Y734">
        <v>28639</v>
      </c>
      <c r="Z734">
        <v>2046</v>
      </c>
      <c r="AA734">
        <v>0.08</v>
      </c>
      <c r="AB734">
        <v>14</v>
      </c>
      <c r="AC734">
        <v>6</v>
      </c>
      <c r="AD734">
        <v>8</v>
      </c>
      <c r="AE734">
        <v>42.86</v>
      </c>
      <c r="AF734">
        <v>14</v>
      </c>
      <c r="AG734">
        <v>3</v>
      </c>
      <c r="AH734">
        <v>2</v>
      </c>
      <c r="AI734">
        <v>9</v>
      </c>
    </row>
    <row r="735" spans="1:35" x14ac:dyDescent="0.2">
      <c r="A735" s="102">
        <v>751</v>
      </c>
      <c r="B735">
        <v>3048</v>
      </c>
      <c r="C735" t="s">
        <v>2023</v>
      </c>
      <c r="D735" t="s">
        <v>1705</v>
      </c>
      <c r="E735">
        <v>1192</v>
      </c>
      <c r="F735">
        <v>1174</v>
      </c>
      <c r="G735">
        <v>900</v>
      </c>
      <c r="H735" t="s">
        <v>1679</v>
      </c>
      <c r="I735">
        <v>7205</v>
      </c>
      <c r="J735" t="s">
        <v>59</v>
      </c>
      <c r="K735" t="s">
        <v>1697</v>
      </c>
      <c r="L735">
        <v>1030</v>
      </c>
      <c r="M735">
        <v>1030</v>
      </c>
      <c r="N735">
        <v>1000</v>
      </c>
      <c r="O735" t="s">
        <v>1682</v>
      </c>
      <c r="P735">
        <v>0.71625762603115495</v>
      </c>
      <c r="Q735">
        <v>0.86257066093866597</v>
      </c>
      <c r="R735" s="106">
        <v>0.14070058509390401</v>
      </c>
      <c r="S735">
        <v>1.27981108758542E-2</v>
      </c>
      <c r="T735">
        <v>0.35855975145043301</v>
      </c>
      <c r="U735">
        <v>0.35855975145043301</v>
      </c>
      <c r="V735">
        <v>0.84244187615420096</v>
      </c>
      <c r="W735">
        <v>1.18</v>
      </c>
      <c r="X735">
        <v>2.52</v>
      </c>
      <c r="Y735">
        <v>27469</v>
      </c>
      <c r="Z735">
        <v>1526</v>
      </c>
      <c r="AA735">
        <v>0.14000000000000001</v>
      </c>
      <c r="AB735">
        <v>18</v>
      </c>
      <c r="AC735">
        <v>9</v>
      </c>
      <c r="AD735">
        <v>9</v>
      </c>
      <c r="AE735">
        <v>50</v>
      </c>
      <c r="AF735">
        <v>11</v>
      </c>
      <c r="AG735">
        <v>9</v>
      </c>
      <c r="AH735">
        <v>5</v>
      </c>
      <c r="AI735">
        <v>4</v>
      </c>
    </row>
    <row r="736" spans="1:35" x14ac:dyDescent="0.2">
      <c r="A736" s="102">
        <v>739</v>
      </c>
      <c r="B736">
        <v>3076</v>
      </c>
      <c r="C736" t="s">
        <v>2024</v>
      </c>
      <c r="D736" t="s">
        <v>1686</v>
      </c>
      <c r="E736">
        <v>1854</v>
      </c>
      <c r="F736">
        <v>1828</v>
      </c>
      <c r="G736">
        <v>600</v>
      </c>
      <c r="H736" t="s">
        <v>1682</v>
      </c>
      <c r="I736">
        <v>4188</v>
      </c>
      <c r="J736" t="s">
        <v>1915</v>
      </c>
      <c r="K736" t="s">
        <v>1704</v>
      </c>
      <c r="L736">
        <v>789.8</v>
      </c>
      <c r="M736">
        <v>796.2</v>
      </c>
      <c r="N736">
        <v>1400</v>
      </c>
      <c r="O736" t="s">
        <v>1679</v>
      </c>
      <c r="P736">
        <v>0.84938764037616499</v>
      </c>
      <c r="Q736">
        <v>0.86381135236624795</v>
      </c>
      <c r="R736">
        <v>4.4530009240246202E-3</v>
      </c>
      <c r="S736" s="106">
        <v>8.9119107834010596E-3</v>
      </c>
      <c r="T736">
        <v>-1.51744947893154</v>
      </c>
      <c r="U736">
        <v>1.51744947893154</v>
      </c>
      <c r="V736">
        <v>0.43554393485895898</v>
      </c>
      <c r="W736">
        <v>-3.87</v>
      </c>
      <c r="X736">
        <v>1.63</v>
      </c>
      <c r="Y736">
        <v>27277</v>
      </c>
      <c r="Z736">
        <v>1948</v>
      </c>
      <c r="AA736">
        <v>0.1</v>
      </c>
      <c r="AB736">
        <v>14</v>
      </c>
      <c r="AC736">
        <v>6</v>
      </c>
      <c r="AD736">
        <v>8</v>
      </c>
      <c r="AE736">
        <v>42.86</v>
      </c>
      <c r="AF736">
        <v>12</v>
      </c>
      <c r="AG736">
        <v>4</v>
      </c>
      <c r="AH736">
        <v>3</v>
      </c>
      <c r="AI736">
        <v>7</v>
      </c>
    </row>
    <row r="737" spans="1:35" x14ac:dyDescent="0.2">
      <c r="A737" s="102">
        <v>377</v>
      </c>
      <c r="B737">
        <v>5201</v>
      </c>
      <c r="C737" t="s">
        <v>2136</v>
      </c>
      <c r="D737" t="s">
        <v>1678</v>
      </c>
      <c r="E737">
        <v>3485</v>
      </c>
      <c r="F737">
        <v>3500</v>
      </c>
      <c r="G737">
        <v>200</v>
      </c>
      <c r="H737" t="s">
        <v>1682</v>
      </c>
      <c r="I737">
        <v>8316</v>
      </c>
      <c r="J737" t="s">
        <v>1918</v>
      </c>
      <c r="K737" t="s">
        <v>1737</v>
      </c>
      <c r="L737">
        <v>3859</v>
      </c>
      <c r="M737">
        <v>3867</v>
      </c>
      <c r="N737">
        <v>200</v>
      </c>
      <c r="O737" t="s">
        <v>1679</v>
      </c>
      <c r="P737">
        <v>0.61513906797863305</v>
      </c>
      <c r="Q737">
        <v>0.90316357797160896</v>
      </c>
      <c r="R737">
        <v>0.29038174759521301</v>
      </c>
      <c r="S737" s="106">
        <v>1.42854631966173E-3</v>
      </c>
      <c r="T737">
        <v>-2.3363447189115498</v>
      </c>
      <c r="U737">
        <v>2.3363447189115498</v>
      </c>
      <c r="V737">
        <v>2.5220318975764799</v>
      </c>
      <c r="W737">
        <v>-8.14</v>
      </c>
      <c r="X737">
        <v>9.49</v>
      </c>
      <c r="Y737">
        <v>27109</v>
      </c>
      <c r="Z737">
        <v>1936</v>
      </c>
      <c r="AA737">
        <v>0.12</v>
      </c>
      <c r="AB737">
        <v>14</v>
      </c>
      <c r="AC737">
        <v>8</v>
      </c>
      <c r="AD737">
        <v>6</v>
      </c>
      <c r="AE737">
        <v>57.14</v>
      </c>
      <c r="AF737">
        <v>13</v>
      </c>
      <c r="AG737">
        <v>4</v>
      </c>
      <c r="AH737">
        <v>2</v>
      </c>
      <c r="AI737">
        <v>8</v>
      </c>
    </row>
    <row r="738" spans="1:35" x14ac:dyDescent="0.2">
      <c r="A738" s="102">
        <v>860</v>
      </c>
      <c r="B738">
        <v>6752</v>
      </c>
      <c r="C738" t="s">
        <v>54</v>
      </c>
      <c r="D738" t="s">
        <v>1684</v>
      </c>
      <c r="E738">
        <v>1221</v>
      </c>
      <c r="F738">
        <v>1207.5</v>
      </c>
      <c r="G738">
        <v>800</v>
      </c>
      <c r="H738" t="s">
        <v>1679</v>
      </c>
      <c r="I738">
        <v>8697</v>
      </c>
      <c r="J738" t="s">
        <v>963</v>
      </c>
      <c r="K738" t="s">
        <v>1685</v>
      </c>
      <c r="L738">
        <v>2008</v>
      </c>
      <c r="M738">
        <v>2010</v>
      </c>
      <c r="N738">
        <v>500</v>
      </c>
      <c r="O738" t="s">
        <v>1682</v>
      </c>
      <c r="P738">
        <v>0.81114981384008999</v>
      </c>
      <c r="Q738">
        <v>0.84985894176147703</v>
      </c>
      <c r="R738">
        <v>8.9509927576641501E-2</v>
      </c>
      <c r="S738">
        <v>8.5436376779795594E-3</v>
      </c>
      <c r="T738">
        <v>2.1667252683207501</v>
      </c>
      <c r="U738">
        <v>2.1667252683207501</v>
      </c>
      <c r="V738">
        <v>2.5362581995782301</v>
      </c>
      <c r="W738">
        <v>9.31</v>
      </c>
      <c r="X738">
        <v>3.88</v>
      </c>
      <c r="Y738">
        <v>26611</v>
      </c>
      <c r="Z738">
        <v>1565</v>
      </c>
      <c r="AA738">
        <v>0.09</v>
      </c>
      <c r="AB738">
        <v>17</v>
      </c>
      <c r="AC738">
        <v>9</v>
      </c>
      <c r="AD738">
        <v>8</v>
      </c>
      <c r="AE738">
        <v>52.94</v>
      </c>
      <c r="AF738">
        <v>13</v>
      </c>
      <c r="AG738">
        <v>5</v>
      </c>
      <c r="AH738">
        <v>4</v>
      </c>
      <c r="AI738">
        <v>8</v>
      </c>
    </row>
    <row r="739" spans="1:35" x14ac:dyDescent="0.2">
      <c r="A739" s="102">
        <v>1026</v>
      </c>
      <c r="B739">
        <v>1883</v>
      </c>
      <c r="C739" t="s">
        <v>1885</v>
      </c>
      <c r="D739" t="s">
        <v>1689</v>
      </c>
      <c r="E739">
        <v>3700</v>
      </c>
      <c r="F739">
        <v>3700</v>
      </c>
      <c r="G739">
        <v>300</v>
      </c>
      <c r="H739" t="s">
        <v>1679</v>
      </c>
      <c r="I739">
        <v>4812</v>
      </c>
      <c r="J739" t="s">
        <v>730</v>
      </c>
      <c r="K739" t="s">
        <v>1681</v>
      </c>
      <c r="L739">
        <v>5130</v>
      </c>
      <c r="M739">
        <v>5150</v>
      </c>
      <c r="N739">
        <v>200</v>
      </c>
      <c r="O739" t="s">
        <v>1682</v>
      </c>
      <c r="P739">
        <v>0.83203877307002205</v>
      </c>
      <c r="Q739">
        <v>0.82656188969146505</v>
      </c>
      <c r="R739">
        <v>0.233355526878993</v>
      </c>
      <c r="S739" s="106">
        <v>6.9027574576200304E-2</v>
      </c>
      <c r="T739">
        <v>0.84590515407031697</v>
      </c>
      <c r="U739">
        <v>0.84590515407031697</v>
      </c>
      <c r="V739">
        <v>0.81878646612566197</v>
      </c>
      <c r="W739">
        <v>7.87</v>
      </c>
      <c r="X739">
        <v>7.77</v>
      </c>
      <c r="Y739">
        <v>26395</v>
      </c>
      <c r="Z739">
        <v>1650</v>
      </c>
      <c r="AA739">
        <v>0.18</v>
      </c>
      <c r="AB739">
        <v>16</v>
      </c>
      <c r="AC739">
        <v>10</v>
      </c>
      <c r="AD739">
        <v>6</v>
      </c>
      <c r="AE739">
        <v>62.5</v>
      </c>
      <c r="AF739">
        <v>11</v>
      </c>
      <c r="AG739">
        <v>7</v>
      </c>
      <c r="AH739">
        <v>4</v>
      </c>
      <c r="AI739">
        <v>5</v>
      </c>
    </row>
    <row r="740" spans="1:35" x14ac:dyDescent="0.2">
      <c r="A740" s="102">
        <v>415</v>
      </c>
      <c r="B740">
        <v>8385</v>
      </c>
      <c r="C740" t="s">
        <v>948</v>
      </c>
      <c r="D740" t="s">
        <v>1737</v>
      </c>
      <c r="E740">
        <v>559</v>
      </c>
      <c r="F740">
        <v>559</v>
      </c>
      <c r="G740">
        <v>1800</v>
      </c>
      <c r="H740" t="s">
        <v>1679</v>
      </c>
      <c r="I740">
        <v>9072</v>
      </c>
      <c r="J740" t="s">
        <v>1814</v>
      </c>
      <c r="K740" t="s">
        <v>1815</v>
      </c>
      <c r="L740">
        <v>2480</v>
      </c>
      <c r="M740">
        <v>2485</v>
      </c>
      <c r="N740">
        <v>400</v>
      </c>
      <c r="O740" t="s">
        <v>1682</v>
      </c>
      <c r="P740">
        <v>0.90928567942120597</v>
      </c>
      <c r="Q740">
        <v>0.89877531911194897</v>
      </c>
      <c r="R740" s="15">
        <v>0.227102849572759</v>
      </c>
      <c r="S740">
        <v>2.8816020734456799E-2</v>
      </c>
      <c r="T740">
        <v>0.96862475108963397</v>
      </c>
      <c r="U740">
        <v>0.96862475108963397</v>
      </c>
      <c r="V740">
        <v>0.83697275861201503</v>
      </c>
      <c r="W740">
        <v>1.29</v>
      </c>
      <c r="X740">
        <v>1.23</v>
      </c>
      <c r="Y740">
        <v>25666</v>
      </c>
      <c r="Z740">
        <v>1711</v>
      </c>
      <c r="AA740">
        <v>0.09</v>
      </c>
      <c r="AB740">
        <v>15</v>
      </c>
      <c r="AC740">
        <v>8</v>
      </c>
      <c r="AD740">
        <v>7</v>
      </c>
      <c r="AE740">
        <v>53.33</v>
      </c>
      <c r="AF740">
        <v>16</v>
      </c>
      <c r="AG740">
        <v>1</v>
      </c>
      <c r="AH740">
        <v>1</v>
      </c>
      <c r="AI740">
        <v>13</v>
      </c>
    </row>
    <row r="741" spans="1:35" x14ac:dyDescent="0.2">
      <c r="A741" s="102">
        <v>587</v>
      </c>
      <c r="B741">
        <v>6201</v>
      </c>
      <c r="C741" t="s">
        <v>2096</v>
      </c>
      <c r="D741" t="s">
        <v>1697</v>
      </c>
      <c r="E741">
        <v>6160</v>
      </c>
      <c r="F741">
        <v>6200</v>
      </c>
      <c r="G741">
        <v>100</v>
      </c>
      <c r="H741" t="s">
        <v>1679</v>
      </c>
      <c r="I741">
        <v>6457</v>
      </c>
      <c r="J741" t="s">
        <v>2035</v>
      </c>
      <c r="K741" t="s">
        <v>1692</v>
      </c>
      <c r="L741">
        <v>3190</v>
      </c>
      <c r="M741">
        <v>3160</v>
      </c>
      <c r="N741">
        <v>200</v>
      </c>
      <c r="O741" t="s">
        <v>1682</v>
      </c>
      <c r="P741">
        <v>0.76375847684650799</v>
      </c>
      <c r="Q741">
        <v>0.88152651717880204</v>
      </c>
      <c r="R741" s="15">
        <v>1.3007978423977501E-2</v>
      </c>
      <c r="S741">
        <v>2.7556707587092201E-2</v>
      </c>
      <c r="T741">
        <v>0.430070661528066</v>
      </c>
      <c r="U741">
        <v>0.430070661528066</v>
      </c>
      <c r="V741">
        <v>9.9037805883173596E-2</v>
      </c>
      <c r="W741">
        <v>0.91</v>
      </c>
      <c r="X741">
        <v>1.94</v>
      </c>
      <c r="Y741">
        <v>24518</v>
      </c>
      <c r="Z741">
        <v>2229</v>
      </c>
      <c r="AA741">
        <v>0.23</v>
      </c>
      <c r="AB741">
        <v>11</v>
      </c>
      <c r="AC741">
        <v>8</v>
      </c>
      <c r="AD741">
        <v>3</v>
      </c>
      <c r="AE741">
        <v>72.73</v>
      </c>
      <c r="AF741">
        <v>12</v>
      </c>
      <c r="AG741">
        <v>5</v>
      </c>
      <c r="AH741">
        <v>3</v>
      </c>
      <c r="AI741">
        <v>3</v>
      </c>
    </row>
    <row r="742" spans="1:35" x14ac:dyDescent="0.2">
      <c r="A742" s="102">
        <v>293</v>
      </c>
      <c r="B742">
        <v>6976</v>
      </c>
      <c r="C742" t="s">
        <v>830</v>
      </c>
      <c r="D742" t="s">
        <v>1684</v>
      </c>
      <c r="E742">
        <v>3490</v>
      </c>
      <c r="F742">
        <v>3550</v>
      </c>
      <c r="G742">
        <v>300</v>
      </c>
      <c r="H742" t="s">
        <v>1682</v>
      </c>
      <c r="I742">
        <v>8806</v>
      </c>
      <c r="J742" t="s">
        <v>1897</v>
      </c>
      <c r="K742" t="s">
        <v>1701</v>
      </c>
      <c r="L742">
        <v>1424</v>
      </c>
      <c r="M742">
        <v>1414</v>
      </c>
      <c r="N742">
        <v>800</v>
      </c>
      <c r="O742" t="s">
        <v>1679</v>
      </c>
      <c r="P742">
        <v>0.85074056990617197</v>
      </c>
      <c r="Q742">
        <v>0.91134173554472697</v>
      </c>
      <c r="R742">
        <v>0.386885161996955</v>
      </c>
      <c r="S742" s="106">
        <v>4.1747294654159203E-2</v>
      </c>
      <c r="T742">
        <v>-0.332532293740115</v>
      </c>
      <c r="U742">
        <v>0.332532293740115</v>
      </c>
      <c r="V742">
        <v>1.1128432500903001</v>
      </c>
      <c r="W742">
        <v>-1.32</v>
      </c>
      <c r="X742">
        <v>6.22</v>
      </c>
      <c r="Y742">
        <v>24092</v>
      </c>
      <c r="Z742">
        <v>1147</v>
      </c>
      <c r="AA742">
        <v>0.04</v>
      </c>
      <c r="AB742">
        <v>21</v>
      </c>
      <c r="AC742">
        <v>12</v>
      </c>
      <c r="AD742">
        <v>9</v>
      </c>
      <c r="AE742">
        <v>57.14</v>
      </c>
      <c r="AF742">
        <v>10</v>
      </c>
      <c r="AG742">
        <v>11</v>
      </c>
      <c r="AH742">
        <v>7</v>
      </c>
      <c r="AI742">
        <v>3</v>
      </c>
    </row>
    <row r="743" spans="1:35" x14ac:dyDescent="0.2">
      <c r="A743" s="102">
        <v>717</v>
      </c>
      <c r="B743">
        <v>2914</v>
      </c>
      <c r="C743" t="s">
        <v>1845</v>
      </c>
      <c r="D743" t="s">
        <v>1707</v>
      </c>
      <c r="E743">
        <v>2284.5</v>
      </c>
      <c r="F743">
        <v>2276.5</v>
      </c>
      <c r="G743">
        <v>400</v>
      </c>
      <c r="H743" t="s">
        <v>1682</v>
      </c>
      <c r="I743">
        <v>4540</v>
      </c>
      <c r="J743" t="s">
        <v>2184</v>
      </c>
      <c r="K743" t="s">
        <v>1702</v>
      </c>
      <c r="L743">
        <v>2952</v>
      </c>
      <c r="M743">
        <v>2959</v>
      </c>
      <c r="N743">
        <v>300</v>
      </c>
      <c r="O743" t="s">
        <v>1679</v>
      </c>
      <c r="P743">
        <v>0.85895205872970803</v>
      </c>
      <c r="Q743">
        <v>0.86630364607924004</v>
      </c>
      <c r="R743">
        <v>0.112901343998108</v>
      </c>
      <c r="S743">
        <v>1.66123874554936E-2</v>
      </c>
      <c r="T743">
        <v>-0.26593644656505</v>
      </c>
      <c r="U743">
        <v>0.26593644656505</v>
      </c>
      <c r="V743">
        <v>2.3602897066109301E-3</v>
      </c>
      <c r="W743">
        <v>-0.68</v>
      </c>
      <c r="X743">
        <v>2.58</v>
      </c>
      <c r="Y743">
        <v>23507</v>
      </c>
      <c r="Z743">
        <v>2612</v>
      </c>
      <c r="AA743">
        <v>0.12</v>
      </c>
      <c r="AB743">
        <v>9</v>
      </c>
      <c r="AC743">
        <v>6</v>
      </c>
      <c r="AD743">
        <v>3</v>
      </c>
      <c r="AE743">
        <v>66.67</v>
      </c>
      <c r="AF743">
        <v>12</v>
      </c>
      <c r="AG743">
        <v>3</v>
      </c>
      <c r="AH743">
        <v>3</v>
      </c>
      <c r="AI743">
        <v>3</v>
      </c>
    </row>
    <row r="744" spans="1:35" x14ac:dyDescent="0.2">
      <c r="A744" s="102">
        <v>336</v>
      </c>
      <c r="B744">
        <v>2267</v>
      </c>
      <c r="C744" t="s">
        <v>1944</v>
      </c>
      <c r="D744" t="s">
        <v>1707</v>
      </c>
      <c r="E744">
        <v>5450</v>
      </c>
      <c r="F744">
        <v>5370</v>
      </c>
      <c r="G744">
        <v>200</v>
      </c>
      <c r="H744" t="s">
        <v>1682</v>
      </c>
      <c r="I744">
        <v>4324</v>
      </c>
      <c r="J744" t="s">
        <v>1934</v>
      </c>
      <c r="K744" t="s">
        <v>1694</v>
      </c>
      <c r="L744">
        <v>3550</v>
      </c>
      <c r="M744">
        <v>3525</v>
      </c>
      <c r="N744">
        <v>300</v>
      </c>
      <c r="O744" t="s">
        <v>1679</v>
      </c>
      <c r="P744">
        <v>0.88494179273560702</v>
      </c>
      <c r="Q744">
        <v>0.90726404135730498</v>
      </c>
      <c r="R744">
        <v>9.0570543882548898E-2</v>
      </c>
      <c r="S744">
        <v>3.1556261974185998E-2</v>
      </c>
      <c r="T744">
        <v>-1.3450534898739299</v>
      </c>
      <c r="U744">
        <v>1.3450534898739299</v>
      </c>
      <c r="V744">
        <v>1.0947537246452099</v>
      </c>
      <c r="W744">
        <v>-2.95</v>
      </c>
      <c r="X744">
        <v>1.54</v>
      </c>
      <c r="Y744">
        <v>23199</v>
      </c>
      <c r="Z744">
        <v>7733</v>
      </c>
      <c r="AA744">
        <v>0.67</v>
      </c>
      <c r="AB744">
        <v>3</v>
      </c>
      <c r="AC744">
        <v>2</v>
      </c>
      <c r="AD744">
        <v>1</v>
      </c>
      <c r="AE744">
        <v>66.67</v>
      </c>
      <c r="AF744">
        <v>7</v>
      </c>
      <c r="AG744">
        <v>1</v>
      </c>
      <c r="AH744">
        <v>1</v>
      </c>
      <c r="AI744">
        <v>1</v>
      </c>
    </row>
    <row r="745" spans="1:35" x14ac:dyDescent="0.2">
      <c r="A745" s="102">
        <v>543</v>
      </c>
      <c r="B745">
        <v>2371</v>
      </c>
      <c r="C745" t="s">
        <v>628</v>
      </c>
      <c r="D745" t="s">
        <v>1694</v>
      </c>
      <c r="E745">
        <v>3040</v>
      </c>
      <c r="F745">
        <v>3010</v>
      </c>
      <c r="G745">
        <v>300</v>
      </c>
      <c r="H745" t="s">
        <v>1679</v>
      </c>
      <c r="I745">
        <v>8036</v>
      </c>
      <c r="J745" t="s">
        <v>1693</v>
      </c>
      <c r="K745" t="s">
        <v>1686</v>
      </c>
      <c r="L745">
        <v>8030</v>
      </c>
      <c r="M745">
        <v>8030</v>
      </c>
      <c r="N745">
        <v>100</v>
      </c>
      <c r="O745" t="s">
        <v>1682</v>
      </c>
      <c r="P745">
        <v>0.86687640457926596</v>
      </c>
      <c r="Q745">
        <v>0.88578331075354699</v>
      </c>
      <c r="R745" s="15">
        <v>8.4101786021133704E-2</v>
      </c>
      <c r="S745">
        <v>7.9836100358190304E-2</v>
      </c>
      <c r="T745">
        <v>0.41281984385512499</v>
      </c>
      <c r="U745">
        <v>0.41281984385512499</v>
      </c>
      <c r="V745">
        <v>0.246615562178436</v>
      </c>
      <c r="W745">
        <v>1.1000000000000001</v>
      </c>
      <c r="X745">
        <v>12.45</v>
      </c>
      <c r="Y745">
        <v>22337</v>
      </c>
      <c r="Z745">
        <v>1396</v>
      </c>
      <c r="AA745">
        <v>0.34</v>
      </c>
      <c r="AB745">
        <v>16</v>
      </c>
      <c r="AC745">
        <v>9</v>
      </c>
      <c r="AD745">
        <v>7</v>
      </c>
      <c r="AE745">
        <v>56.25</v>
      </c>
      <c r="AF745">
        <v>11</v>
      </c>
      <c r="AG745">
        <v>8</v>
      </c>
      <c r="AH745">
        <v>5</v>
      </c>
      <c r="AI745">
        <v>3</v>
      </c>
    </row>
    <row r="746" spans="1:35" x14ac:dyDescent="0.2">
      <c r="A746" s="102">
        <v>1060</v>
      </c>
      <c r="B746">
        <v>4502</v>
      </c>
      <c r="C746" t="s">
        <v>1975</v>
      </c>
      <c r="D746" t="s">
        <v>1702</v>
      </c>
      <c r="E746">
        <v>4287</v>
      </c>
      <c r="F746">
        <v>4298</v>
      </c>
      <c r="G746">
        <v>200</v>
      </c>
      <c r="H746" t="s">
        <v>1679</v>
      </c>
      <c r="I746">
        <v>7267</v>
      </c>
      <c r="J746" t="s">
        <v>60</v>
      </c>
      <c r="K746" t="s">
        <v>1697</v>
      </c>
      <c r="L746">
        <v>2961</v>
      </c>
      <c r="M746">
        <v>2960</v>
      </c>
      <c r="N746">
        <v>300</v>
      </c>
      <c r="O746" t="s">
        <v>1682</v>
      </c>
      <c r="P746">
        <v>0.61791057003157701</v>
      </c>
      <c r="Q746">
        <v>0.82213856546422803</v>
      </c>
      <c r="R746" s="106">
        <v>0.13224270498885701</v>
      </c>
      <c r="S746" s="106">
        <v>7.5848944466516299E-2</v>
      </c>
      <c r="T746">
        <v>0.56552715525419595</v>
      </c>
      <c r="U746">
        <v>0.56552715525419595</v>
      </c>
      <c r="V746">
        <v>0.47897128536503802</v>
      </c>
      <c r="W746">
        <v>2.12</v>
      </c>
      <c r="X746">
        <v>3.3</v>
      </c>
      <c r="Y746">
        <v>22261</v>
      </c>
      <c r="Z746">
        <v>2783</v>
      </c>
      <c r="AA746">
        <v>0.24</v>
      </c>
      <c r="AB746">
        <v>8</v>
      </c>
      <c r="AC746">
        <v>5</v>
      </c>
      <c r="AD746">
        <v>3</v>
      </c>
      <c r="AE746">
        <v>62.5</v>
      </c>
      <c r="AF746">
        <v>14</v>
      </c>
      <c r="AG746">
        <v>2</v>
      </c>
      <c r="AH746">
        <v>2</v>
      </c>
      <c r="AI746">
        <v>4</v>
      </c>
    </row>
    <row r="747" spans="1:35" x14ac:dyDescent="0.2">
      <c r="A747" s="102">
        <v>53</v>
      </c>
      <c r="B747">
        <v>7282</v>
      </c>
      <c r="C747" t="s">
        <v>1951</v>
      </c>
      <c r="D747" t="s">
        <v>1697</v>
      </c>
      <c r="E747">
        <v>2473</v>
      </c>
      <c r="F747">
        <v>2488</v>
      </c>
      <c r="G747">
        <v>400</v>
      </c>
      <c r="H747" t="s">
        <v>1682</v>
      </c>
      <c r="I747">
        <v>8002</v>
      </c>
      <c r="J747" t="s">
        <v>29</v>
      </c>
      <c r="K747" t="s">
        <v>1686</v>
      </c>
      <c r="L747">
        <v>787.3</v>
      </c>
      <c r="M747">
        <v>790.8</v>
      </c>
      <c r="N747">
        <v>1300</v>
      </c>
      <c r="O747" t="s">
        <v>1679</v>
      </c>
      <c r="P747">
        <v>0.75728630691477605</v>
      </c>
      <c r="Q747">
        <v>0.94916071656982604</v>
      </c>
      <c r="R747">
        <v>0.24844023539967</v>
      </c>
      <c r="S747">
        <v>1.02283232855377E-2</v>
      </c>
      <c r="T747">
        <v>-0.73927849853497096</v>
      </c>
      <c r="U747">
        <v>0.73927849853497096</v>
      </c>
      <c r="V747">
        <v>0.98141312879976605</v>
      </c>
      <c r="W747">
        <v>-2.78</v>
      </c>
      <c r="X747">
        <v>3.3</v>
      </c>
      <c r="Y747">
        <v>21853</v>
      </c>
      <c r="Z747">
        <v>950</v>
      </c>
      <c r="AA747">
        <v>0.01</v>
      </c>
      <c r="AB747">
        <v>23</v>
      </c>
      <c r="AC747">
        <v>11</v>
      </c>
      <c r="AD747">
        <v>12</v>
      </c>
      <c r="AE747">
        <v>47.83</v>
      </c>
      <c r="AF747">
        <v>15</v>
      </c>
      <c r="AG747">
        <v>7</v>
      </c>
      <c r="AH747">
        <v>5</v>
      </c>
      <c r="AI747">
        <v>11</v>
      </c>
    </row>
    <row r="748" spans="1:35" x14ac:dyDescent="0.2">
      <c r="A748" s="102">
        <v>477</v>
      </c>
      <c r="B748">
        <v>8919</v>
      </c>
      <c r="C748" t="s">
        <v>2177</v>
      </c>
      <c r="D748" t="s">
        <v>1701</v>
      </c>
      <c r="E748">
        <v>4350</v>
      </c>
      <c r="F748">
        <v>4320</v>
      </c>
      <c r="G748">
        <v>200</v>
      </c>
      <c r="H748" t="s">
        <v>1682</v>
      </c>
      <c r="I748">
        <v>9715</v>
      </c>
      <c r="J748" t="s">
        <v>2048</v>
      </c>
      <c r="K748" t="s">
        <v>1694</v>
      </c>
      <c r="L748">
        <v>2808</v>
      </c>
      <c r="M748">
        <v>2784</v>
      </c>
      <c r="N748">
        <v>300</v>
      </c>
      <c r="O748" t="s">
        <v>1679</v>
      </c>
      <c r="P748">
        <v>0.60341611544964502</v>
      </c>
      <c r="Q748">
        <v>0.89210667636930596</v>
      </c>
      <c r="R748">
        <v>0.109750102780783</v>
      </c>
      <c r="S748">
        <v>3.9531937043552998E-2</v>
      </c>
      <c r="T748">
        <v>-1.5310287825834199</v>
      </c>
      <c r="U748">
        <v>1.5310287825834199</v>
      </c>
      <c r="V748">
        <v>1.21393561775589</v>
      </c>
      <c r="W748">
        <v>-5.86</v>
      </c>
      <c r="X748">
        <v>3.33</v>
      </c>
      <c r="Y748">
        <v>21789</v>
      </c>
      <c r="Z748">
        <v>1556</v>
      </c>
      <c r="AA748">
        <v>0.06</v>
      </c>
      <c r="AB748">
        <v>14</v>
      </c>
      <c r="AC748">
        <v>9</v>
      </c>
      <c r="AD748">
        <v>5</v>
      </c>
      <c r="AE748">
        <v>64.290000000000006</v>
      </c>
      <c r="AF748">
        <v>8</v>
      </c>
      <c r="AG748">
        <v>9</v>
      </c>
      <c r="AH748">
        <v>5</v>
      </c>
      <c r="AI748">
        <v>0</v>
      </c>
    </row>
    <row r="749" spans="1:35" x14ac:dyDescent="0.2">
      <c r="A749" s="102">
        <v>246</v>
      </c>
      <c r="B749">
        <v>4534</v>
      </c>
      <c r="C749" t="s">
        <v>1954</v>
      </c>
      <c r="D749" t="s">
        <v>1702</v>
      </c>
      <c r="E749">
        <v>4235</v>
      </c>
      <c r="F749">
        <v>4305</v>
      </c>
      <c r="G749">
        <v>200</v>
      </c>
      <c r="H749" t="s">
        <v>1679</v>
      </c>
      <c r="I749">
        <v>4927</v>
      </c>
      <c r="J749" t="s">
        <v>1983</v>
      </c>
      <c r="K749" t="s">
        <v>1704</v>
      </c>
      <c r="L749">
        <v>2394</v>
      </c>
      <c r="M749">
        <v>2369</v>
      </c>
      <c r="N749">
        <v>400</v>
      </c>
      <c r="O749" t="s">
        <v>1682</v>
      </c>
      <c r="P749">
        <v>0.86866859007921005</v>
      </c>
      <c r="Q749">
        <v>0.91568763449109103</v>
      </c>
      <c r="R749">
        <v>3.9414675571980702E-2</v>
      </c>
      <c r="S749">
        <v>5.0350768630968802E-2</v>
      </c>
      <c r="T749">
        <v>2.4100763294767802</v>
      </c>
      <c r="U749">
        <v>2.4100763294767802</v>
      </c>
      <c r="V749">
        <v>1.4672886850950499</v>
      </c>
      <c r="W749">
        <v>6.32</v>
      </c>
      <c r="X749">
        <v>10.06</v>
      </c>
      <c r="Y749">
        <v>21776</v>
      </c>
      <c r="Z749">
        <v>1815</v>
      </c>
      <c r="AA749">
        <v>0.09</v>
      </c>
      <c r="AB749">
        <v>12</v>
      </c>
      <c r="AC749">
        <v>7</v>
      </c>
      <c r="AD749">
        <v>5</v>
      </c>
      <c r="AE749">
        <v>58.33</v>
      </c>
      <c r="AF749">
        <v>9</v>
      </c>
      <c r="AG749">
        <v>5</v>
      </c>
      <c r="AH749">
        <v>5</v>
      </c>
      <c r="AI749">
        <v>2</v>
      </c>
    </row>
    <row r="750" spans="1:35" x14ac:dyDescent="0.2">
      <c r="A750" s="102">
        <v>993</v>
      </c>
      <c r="B750">
        <v>6902</v>
      </c>
      <c r="C750" t="s">
        <v>823</v>
      </c>
      <c r="D750" t="s">
        <v>1697</v>
      </c>
      <c r="E750">
        <v>4462</v>
      </c>
      <c r="F750">
        <v>4481</v>
      </c>
      <c r="G750">
        <v>200</v>
      </c>
      <c r="H750" t="s">
        <v>1682</v>
      </c>
      <c r="I750">
        <v>7313</v>
      </c>
      <c r="J750" t="s">
        <v>1630</v>
      </c>
      <c r="K750" t="s">
        <v>1697</v>
      </c>
      <c r="L750">
        <v>3105</v>
      </c>
      <c r="M750">
        <v>3140</v>
      </c>
      <c r="N750">
        <v>300</v>
      </c>
      <c r="O750" t="s">
        <v>1679</v>
      </c>
      <c r="P750">
        <v>0.89252156009795303</v>
      </c>
      <c r="Q750">
        <v>0.831829775568385</v>
      </c>
      <c r="R750">
        <v>0.247835486815286</v>
      </c>
      <c r="S750" s="15">
        <v>2.95957178686788E-2</v>
      </c>
      <c r="T750">
        <v>-0.81779697641781501</v>
      </c>
      <c r="U750">
        <v>0.81779697641781501</v>
      </c>
      <c r="V750">
        <v>0.21379903996289301</v>
      </c>
      <c r="W750">
        <v>-1.9</v>
      </c>
      <c r="X750">
        <v>5.1100000000000003</v>
      </c>
      <c r="Y750">
        <v>20898</v>
      </c>
      <c r="Z750">
        <v>2090</v>
      </c>
      <c r="AA750">
        <v>0.3</v>
      </c>
      <c r="AB750">
        <v>10</v>
      </c>
      <c r="AC750">
        <v>5</v>
      </c>
      <c r="AD750">
        <v>5</v>
      </c>
      <c r="AE750">
        <v>50</v>
      </c>
      <c r="AF750">
        <v>14</v>
      </c>
      <c r="AG750">
        <v>2</v>
      </c>
      <c r="AH750">
        <v>1</v>
      </c>
      <c r="AI750">
        <v>7</v>
      </c>
    </row>
    <row r="751" spans="1:35" x14ac:dyDescent="0.2">
      <c r="A751" s="102">
        <v>303</v>
      </c>
      <c r="B751">
        <v>1332</v>
      </c>
      <c r="C751" t="s">
        <v>2172</v>
      </c>
      <c r="D751" t="s">
        <v>1813</v>
      </c>
      <c r="E751">
        <v>622</v>
      </c>
      <c r="F751">
        <v>616</v>
      </c>
      <c r="G751">
        <v>1500</v>
      </c>
      <c r="H751" t="s">
        <v>1679</v>
      </c>
      <c r="I751">
        <v>4927</v>
      </c>
      <c r="J751" t="s">
        <v>1983</v>
      </c>
      <c r="K751" t="s">
        <v>1704</v>
      </c>
      <c r="L751">
        <v>2394</v>
      </c>
      <c r="M751">
        <v>2369</v>
      </c>
      <c r="N751">
        <v>400</v>
      </c>
      <c r="O751" t="s">
        <v>1682</v>
      </c>
      <c r="P751">
        <v>0.73925586934101695</v>
      </c>
      <c r="Q751">
        <v>0.91022802013259896</v>
      </c>
      <c r="R751">
        <v>0.205671451125852</v>
      </c>
      <c r="S751">
        <v>1.22309215567857E-2</v>
      </c>
      <c r="T751">
        <v>1.9146248022521599</v>
      </c>
      <c r="U751">
        <v>1.9146248022521599</v>
      </c>
      <c r="V751">
        <v>1.7199506911445499</v>
      </c>
      <c r="W751">
        <v>5.99</v>
      </c>
      <c r="X751">
        <v>2.4900000000000002</v>
      </c>
      <c r="Y751">
        <v>20638</v>
      </c>
      <c r="Z751">
        <v>938</v>
      </c>
      <c r="AA751">
        <v>-0.02</v>
      </c>
      <c r="AB751">
        <v>22</v>
      </c>
      <c r="AC751">
        <v>10</v>
      </c>
      <c r="AD751">
        <v>12</v>
      </c>
      <c r="AE751">
        <v>45.45</v>
      </c>
      <c r="AF751">
        <v>8</v>
      </c>
      <c r="AG751">
        <v>8</v>
      </c>
      <c r="AH751">
        <v>11</v>
      </c>
      <c r="AI751">
        <v>3</v>
      </c>
    </row>
    <row r="752" spans="1:35" x14ac:dyDescent="0.2">
      <c r="A752" s="102">
        <v>820</v>
      </c>
      <c r="B752">
        <v>4917</v>
      </c>
      <c r="C752" t="s">
        <v>2050</v>
      </c>
      <c r="D752" t="s">
        <v>1704</v>
      </c>
      <c r="E752">
        <v>2628</v>
      </c>
      <c r="F752">
        <v>2633</v>
      </c>
      <c r="G752">
        <v>300</v>
      </c>
      <c r="H752" t="s">
        <v>1682</v>
      </c>
      <c r="I752">
        <v>5947</v>
      </c>
      <c r="J752" t="s">
        <v>230</v>
      </c>
      <c r="K752" t="s">
        <v>1899</v>
      </c>
      <c r="L752">
        <v>8230</v>
      </c>
      <c r="M752">
        <v>8100</v>
      </c>
      <c r="N752">
        <v>100</v>
      </c>
      <c r="O752" t="s">
        <v>1679</v>
      </c>
      <c r="P752">
        <v>0.83056519141996998</v>
      </c>
      <c r="Q752">
        <v>0.854294648936755</v>
      </c>
      <c r="R752">
        <v>0.29985271015394099</v>
      </c>
      <c r="S752">
        <v>1.04524826201475E-4</v>
      </c>
      <c r="T752">
        <v>-2.1428552608934202</v>
      </c>
      <c r="U752">
        <v>2.1428552608934202</v>
      </c>
      <c r="V752">
        <v>2.9172422823937501</v>
      </c>
      <c r="W752">
        <v>-7.7</v>
      </c>
      <c r="X752">
        <v>2.48</v>
      </c>
      <c r="Y752">
        <v>19461</v>
      </c>
      <c r="Z752">
        <v>1946</v>
      </c>
      <c r="AA752">
        <v>0.31</v>
      </c>
      <c r="AB752">
        <v>10</v>
      </c>
      <c r="AC752">
        <v>5</v>
      </c>
      <c r="AD752">
        <v>5</v>
      </c>
      <c r="AE752">
        <v>50</v>
      </c>
      <c r="AF752">
        <v>14</v>
      </c>
      <c r="AG752">
        <v>4</v>
      </c>
      <c r="AH752">
        <v>2</v>
      </c>
      <c r="AI752">
        <v>4</v>
      </c>
    </row>
    <row r="753" spans="1:35" x14ac:dyDescent="0.2">
      <c r="A753" s="102">
        <v>274</v>
      </c>
      <c r="B753">
        <v>2001</v>
      </c>
      <c r="C753" t="s">
        <v>1579</v>
      </c>
      <c r="D753" t="s">
        <v>1707</v>
      </c>
      <c r="E753">
        <v>1663</v>
      </c>
      <c r="F753">
        <v>1661</v>
      </c>
      <c r="G753">
        <v>600</v>
      </c>
      <c r="H753" t="s">
        <v>1679</v>
      </c>
      <c r="I753">
        <v>8273</v>
      </c>
      <c r="J753" t="s">
        <v>1817</v>
      </c>
      <c r="K753" t="s">
        <v>1705</v>
      </c>
      <c r="L753">
        <v>3495</v>
      </c>
      <c r="M753">
        <v>3480</v>
      </c>
      <c r="N753">
        <v>300</v>
      </c>
      <c r="O753" t="s">
        <v>1682</v>
      </c>
      <c r="P753">
        <v>0.86247803598741901</v>
      </c>
      <c r="Q753">
        <v>0.91286236617545302</v>
      </c>
      <c r="R753">
        <v>7.7702088671569997E-3</v>
      </c>
      <c r="S753">
        <v>1.08154200063648E-2</v>
      </c>
      <c r="T753">
        <v>1.7474580963909701</v>
      </c>
      <c r="U753">
        <v>1.7474580963909701</v>
      </c>
      <c r="V753">
        <v>1.5461798654615699</v>
      </c>
      <c r="W753">
        <v>9.6199999999999992</v>
      </c>
      <c r="X753">
        <v>4.54</v>
      </c>
      <c r="Y753">
        <v>19444</v>
      </c>
      <c r="Z753">
        <v>1080</v>
      </c>
      <c r="AA753">
        <v>-0.08</v>
      </c>
      <c r="AB753">
        <v>18</v>
      </c>
      <c r="AC753">
        <v>8</v>
      </c>
      <c r="AD753">
        <v>10</v>
      </c>
      <c r="AE753">
        <v>44.44</v>
      </c>
      <c r="AF753">
        <v>14</v>
      </c>
      <c r="AG753">
        <v>2</v>
      </c>
      <c r="AH753">
        <v>3</v>
      </c>
      <c r="AI753">
        <v>13</v>
      </c>
    </row>
    <row r="754" spans="1:35" x14ac:dyDescent="0.2">
      <c r="A754" s="102">
        <v>252</v>
      </c>
      <c r="B754">
        <v>4739</v>
      </c>
      <c r="C754" t="s">
        <v>1734</v>
      </c>
      <c r="D754" t="s">
        <v>1681</v>
      </c>
      <c r="E754">
        <v>3390</v>
      </c>
      <c r="F754">
        <v>3365</v>
      </c>
      <c r="G754">
        <v>300</v>
      </c>
      <c r="H754" t="s">
        <v>1682</v>
      </c>
      <c r="I754">
        <v>6755</v>
      </c>
      <c r="J754" t="s">
        <v>564</v>
      </c>
      <c r="K754" t="s">
        <v>1684</v>
      </c>
      <c r="L754">
        <v>2499</v>
      </c>
      <c r="M754">
        <v>2493</v>
      </c>
      <c r="N754">
        <v>400</v>
      </c>
      <c r="O754" t="s">
        <v>1679</v>
      </c>
      <c r="P754">
        <v>0.83352078296869003</v>
      </c>
      <c r="Q754">
        <v>0.91521766863363796</v>
      </c>
      <c r="R754">
        <v>0.345279965721005</v>
      </c>
      <c r="S754">
        <v>6.18740839490977E-3</v>
      </c>
      <c r="T754">
        <v>-0.111342229201762</v>
      </c>
      <c r="U754">
        <v>0.111342229201762</v>
      </c>
      <c r="V754">
        <v>0.100836530083643</v>
      </c>
      <c r="W754">
        <v>-0.75</v>
      </c>
      <c r="X754">
        <v>1.22</v>
      </c>
      <c r="Y754">
        <v>19357</v>
      </c>
      <c r="Z754">
        <v>842</v>
      </c>
      <c r="AA754">
        <v>0.04</v>
      </c>
      <c r="AB754">
        <v>23</v>
      </c>
      <c r="AC754">
        <v>13</v>
      </c>
      <c r="AD754">
        <v>10</v>
      </c>
      <c r="AE754">
        <v>56.52</v>
      </c>
      <c r="AF754">
        <v>11</v>
      </c>
      <c r="AG754">
        <v>12</v>
      </c>
      <c r="AH754">
        <v>6</v>
      </c>
      <c r="AI754">
        <v>5</v>
      </c>
    </row>
    <row r="755" spans="1:35" x14ac:dyDescent="0.2">
      <c r="A755" s="102">
        <v>560</v>
      </c>
      <c r="B755">
        <v>6501</v>
      </c>
      <c r="C755" t="s">
        <v>1888</v>
      </c>
      <c r="D755" t="s">
        <v>1684</v>
      </c>
      <c r="E755">
        <v>4171</v>
      </c>
      <c r="F755">
        <v>4164</v>
      </c>
      <c r="G755">
        <v>200</v>
      </c>
      <c r="H755" t="s">
        <v>1682</v>
      </c>
      <c r="I755">
        <v>7730</v>
      </c>
      <c r="J755" t="s">
        <v>1974</v>
      </c>
      <c r="K755" t="s">
        <v>1688</v>
      </c>
      <c r="L755">
        <v>2852</v>
      </c>
      <c r="M755">
        <v>2862</v>
      </c>
      <c r="N755">
        <v>300</v>
      </c>
      <c r="O755" t="s">
        <v>1679</v>
      </c>
      <c r="P755">
        <v>0.87444941040296498</v>
      </c>
      <c r="Q755">
        <v>0.88432849361464305</v>
      </c>
      <c r="R755">
        <v>1.9432752251803999E-2</v>
      </c>
      <c r="S755" s="15">
        <v>5.3994601650428103E-2</v>
      </c>
      <c r="T755">
        <v>-0.42214941008288498</v>
      </c>
      <c r="U755">
        <v>0.42214941008288498</v>
      </c>
      <c r="V755">
        <v>0.30911292806388402</v>
      </c>
      <c r="W755">
        <v>-1.62</v>
      </c>
      <c r="X755">
        <v>3.1</v>
      </c>
      <c r="Y755">
        <v>19346</v>
      </c>
      <c r="Z755">
        <v>1138</v>
      </c>
      <c r="AA755">
        <v>-0.08</v>
      </c>
      <c r="AB755">
        <v>17</v>
      </c>
      <c r="AC755">
        <v>9</v>
      </c>
      <c r="AD755">
        <v>8</v>
      </c>
      <c r="AE755">
        <v>52.94</v>
      </c>
      <c r="AF755">
        <v>11</v>
      </c>
      <c r="AG755">
        <v>7</v>
      </c>
      <c r="AH755">
        <v>7</v>
      </c>
      <c r="AI755">
        <v>3</v>
      </c>
    </row>
    <row r="756" spans="1:35" x14ac:dyDescent="0.2">
      <c r="A756" s="102">
        <v>866</v>
      </c>
      <c r="B756">
        <v>6201</v>
      </c>
      <c r="C756" t="s">
        <v>2096</v>
      </c>
      <c r="D756" t="s">
        <v>1697</v>
      </c>
      <c r="E756">
        <v>6160</v>
      </c>
      <c r="F756">
        <v>6200</v>
      </c>
      <c r="G756">
        <v>100</v>
      </c>
      <c r="H756" t="s">
        <v>1682</v>
      </c>
      <c r="I756">
        <v>6460</v>
      </c>
      <c r="J756" t="s">
        <v>1980</v>
      </c>
      <c r="K756" t="s">
        <v>1692</v>
      </c>
      <c r="L756">
        <v>1579</v>
      </c>
      <c r="M756">
        <v>1591</v>
      </c>
      <c r="N756">
        <v>400</v>
      </c>
      <c r="O756" t="s">
        <v>1679</v>
      </c>
      <c r="P756">
        <v>0.66039842502475699</v>
      </c>
      <c r="Q756">
        <v>0.84928399786353403</v>
      </c>
      <c r="R756">
        <v>7.2677064447454601E-2</v>
      </c>
      <c r="S756">
        <v>1.3042275608331899E-2</v>
      </c>
      <c r="T756">
        <v>-1.6170756335130501</v>
      </c>
      <c r="U756">
        <v>1.6170756335130501</v>
      </c>
      <c r="V756">
        <v>1.1486206434245601</v>
      </c>
      <c r="W756">
        <v>-3.56</v>
      </c>
      <c r="X756">
        <v>2.65</v>
      </c>
      <c r="Y756">
        <v>18982</v>
      </c>
      <c r="Z756">
        <v>1117</v>
      </c>
      <c r="AA756">
        <v>0.16</v>
      </c>
      <c r="AB756">
        <v>17</v>
      </c>
      <c r="AC756">
        <v>9</v>
      </c>
      <c r="AD756">
        <v>8</v>
      </c>
      <c r="AE756">
        <v>52.94</v>
      </c>
      <c r="AF756">
        <v>11</v>
      </c>
      <c r="AG756">
        <v>6</v>
      </c>
      <c r="AH756">
        <v>6</v>
      </c>
      <c r="AI756">
        <v>5</v>
      </c>
    </row>
    <row r="757" spans="1:35" x14ac:dyDescent="0.2">
      <c r="A757" s="102">
        <v>1014</v>
      </c>
      <c r="B757">
        <v>3048</v>
      </c>
      <c r="C757" t="s">
        <v>2023</v>
      </c>
      <c r="D757" t="s">
        <v>1705</v>
      </c>
      <c r="E757">
        <v>1192</v>
      </c>
      <c r="F757">
        <v>1174</v>
      </c>
      <c r="G757">
        <v>600</v>
      </c>
      <c r="H757" t="s">
        <v>1682</v>
      </c>
      <c r="I757">
        <v>4507</v>
      </c>
      <c r="J757" t="s">
        <v>2211</v>
      </c>
      <c r="K757" t="s">
        <v>1702</v>
      </c>
      <c r="L757">
        <v>6431</v>
      </c>
      <c r="M757">
        <v>6464</v>
      </c>
      <c r="N757">
        <v>100</v>
      </c>
      <c r="O757" t="s">
        <v>1679</v>
      </c>
      <c r="P757">
        <v>0.58226236965731304</v>
      </c>
      <c r="Q757">
        <v>0.827793788162552</v>
      </c>
      <c r="R757" s="15">
        <v>0.25736015803004503</v>
      </c>
      <c r="S757">
        <v>4.6862334612220002E-2</v>
      </c>
      <c r="T757">
        <v>-1.0198207718833801</v>
      </c>
      <c r="U757">
        <v>1.0198207718833801</v>
      </c>
      <c r="V757">
        <v>0.40244374077190198</v>
      </c>
      <c r="W757">
        <v>-3.07</v>
      </c>
      <c r="X757">
        <v>8.9700000000000006</v>
      </c>
      <c r="Y757">
        <v>18407</v>
      </c>
      <c r="Z757">
        <v>1150</v>
      </c>
      <c r="AA757">
        <v>-0.17</v>
      </c>
      <c r="AB757">
        <v>16</v>
      </c>
      <c r="AC757">
        <v>9</v>
      </c>
      <c r="AD757">
        <v>7</v>
      </c>
      <c r="AE757">
        <v>56.25</v>
      </c>
      <c r="AF757">
        <v>12</v>
      </c>
      <c r="AG757">
        <v>6</v>
      </c>
      <c r="AH757">
        <v>5</v>
      </c>
      <c r="AI757">
        <v>5</v>
      </c>
    </row>
    <row r="758" spans="1:35" x14ac:dyDescent="0.2">
      <c r="A758" s="102">
        <v>1128</v>
      </c>
      <c r="B758">
        <v>5444</v>
      </c>
      <c r="C758" t="s">
        <v>2207</v>
      </c>
      <c r="D758" t="s">
        <v>1735</v>
      </c>
      <c r="E758">
        <v>2577</v>
      </c>
      <c r="F758">
        <v>2564</v>
      </c>
      <c r="G758">
        <v>400</v>
      </c>
      <c r="H758" t="s">
        <v>1682</v>
      </c>
      <c r="I758">
        <v>6013</v>
      </c>
      <c r="J758" t="s">
        <v>2197</v>
      </c>
      <c r="K758" t="s">
        <v>1692</v>
      </c>
      <c r="L758">
        <v>1232</v>
      </c>
      <c r="M758">
        <v>1229</v>
      </c>
      <c r="N758">
        <v>800</v>
      </c>
      <c r="O758" t="s">
        <v>1679</v>
      </c>
      <c r="P758">
        <v>0.71822346504073198</v>
      </c>
      <c r="Q758">
        <v>0.809347237989271</v>
      </c>
      <c r="R758">
        <v>0.25175221320389302</v>
      </c>
      <c r="S758">
        <v>5.5561064757527603E-2</v>
      </c>
      <c r="T758">
        <v>-1.2302285044088901</v>
      </c>
      <c r="U758">
        <v>1.2302285044088901</v>
      </c>
      <c r="V758">
        <v>1.0030133102579599</v>
      </c>
      <c r="W758">
        <v>-2.93</v>
      </c>
      <c r="X758">
        <v>4.13</v>
      </c>
      <c r="Y758">
        <v>18251</v>
      </c>
      <c r="Z758">
        <v>1074</v>
      </c>
      <c r="AA758">
        <v>0.12</v>
      </c>
      <c r="AB758">
        <v>17</v>
      </c>
      <c r="AC758">
        <v>8</v>
      </c>
      <c r="AD758">
        <v>9</v>
      </c>
      <c r="AE758">
        <v>47.06</v>
      </c>
      <c r="AF758">
        <v>12</v>
      </c>
      <c r="AG758">
        <v>8</v>
      </c>
      <c r="AH758">
        <v>6</v>
      </c>
      <c r="AI758">
        <v>3</v>
      </c>
    </row>
    <row r="759" spans="1:35" x14ac:dyDescent="0.2">
      <c r="A759" s="102">
        <v>861</v>
      </c>
      <c r="B759">
        <v>3880</v>
      </c>
      <c r="C759" t="s">
        <v>1609</v>
      </c>
      <c r="D759" t="s">
        <v>1916</v>
      </c>
      <c r="E759">
        <v>1450</v>
      </c>
      <c r="F759">
        <v>1447</v>
      </c>
      <c r="G759">
        <v>600</v>
      </c>
      <c r="H759" t="s">
        <v>1679</v>
      </c>
      <c r="I759">
        <v>6592</v>
      </c>
      <c r="J759" t="s">
        <v>1927</v>
      </c>
      <c r="K759" t="s">
        <v>1684</v>
      </c>
      <c r="L759">
        <v>3985</v>
      </c>
      <c r="M759">
        <v>4125</v>
      </c>
      <c r="N759">
        <v>200</v>
      </c>
      <c r="O759" t="s">
        <v>1682</v>
      </c>
      <c r="P759">
        <v>0.56896356185012598</v>
      </c>
      <c r="Q759">
        <v>0.84979988025502995</v>
      </c>
      <c r="R759" s="15">
        <v>7.53268318750972E-2</v>
      </c>
      <c r="S759">
        <v>3.3096840195309101E-3</v>
      </c>
      <c r="T759">
        <v>7.6969226107770294E-2</v>
      </c>
      <c r="U759">
        <v>7.6969226107770294E-2</v>
      </c>
      <c r="V759">
        <v>1.7166484649740701</v>
      </c>
      <c r="W759">
        <v>0.28999999999999998</v>
      </c>
      <c r="X759">
        <v>5.24</v>
      </c>
      <c r="Y759">
        <v>17773</v>
      </c>
      <c r="Z759">
        <v>1111</v>
      </c>
      <c r="AA759">
        <v>7.0000000000000007E-2</v>
      </c>
      <c r="AB759">
        <v>16</v>
      </c>
      <c r="AC759">
        <v>9</v>
      </c>
      <c r="AD759">
        <v>7</v>
      </c>
      <c r="AE759">
        <v>56.25</v>
      </c>
      <c r="AF759">
        <v>10</v>
      </c>
      <c r="AG759">
        <v>5</v>
      </c>
      <c r="AH759">
        <v>5</v>
      </c>
      <c r="AI759">
        <v>6</v>
      </c>
    </row>
    <row r="760" spans="1:35" x14ac:dyDescent="0.2">
      <c r="A760" s="102">
        <v>408</v>
      </c>
      <c r="B760">
        <v>4502</v>
      </c>
      <c r="C760" t="s">
        <v>1975</v>
      </c>
      <c r="D760" t="s">
        <v>1702</v>
      </c>
      <c r="E760">
        <v>4287</v>
      </c>
      <c r="F760">
        <v>4298</v>
      </c>
      <c r="G760">
        <v>200</v>
      </c>
      <c r="H760" t="s">
        <v>1679</v>
      </c>
      <c r="I760">
        <v>5463</v>
      </c>
      <c r="J760" t="s">
        <v>66</v>
      </c>
      <c r="K760" t="s">
        <v>1735</v>
      </c>
      <c r="L760">
        <v>2853</v>
      </c>
      <c r="M760">
        <v>2881</v>
      </c>
      <c r="N760">
        <v>300</v>
      </c>
      <c r="O760" t="s">
        <v>1682</v>
      </c>
      <c r="P760">
        <v>0.80873886595202005</v>
      </c>
      <c r="Q760">
        <v>0.89990048137128198</v>
      </c>
      <c r="R760">
        <v>1.1346714978750101E-2</v>
      </c>
      <c r="S760">
        <v>3.1746264445524301E-2</v>
      </c>
      <c r="T760">
        <v>2.49918248252686</v>
      </c>
      <c r="U760">
        <v>2.49918248252686</v>
      </c>
      <c r="V760">
        <v>3.2510304478388599</v>
      </c>
      <c r="W760">
        <v>6.13</v>
      </c>
      <c r="X760">
        <v>0.55000000000000004</v>
      </c>
      <c r="Y760">
        <v>17245</v>
      </c>
      <c r="Z760">
        <v>1437</v>
      </c>
      <c r="AA760">
        <v>0.01</v>
      </c>
      <c r="AB760">
        <v>12</v>
      </c>
      <c r="AC760">
        <v>8</v>
      </c>
      <c r="AD760">
        <v>4</v>
      </c>
      <c r="AE760">
        <v>66.67</v>
      </c>
      <c r="AF760">
        <v>9</v>
      </c>
      <c r="AG760">
        <v>5</v>
      </c>
      <c r="AH760">
        <v>4</v>
      </c>
      <c r="AI760">
        <v>3</v>
      </c>
    </row>
    <row r="761" spans="1:35" x14ac:dyDescent="0.2">
      <c r="A761" s="102">
        <v>48</v>
      </c>
      <c r="B761">
        <v>7729</v>
      </c>
      <c r="C761" t="s">
        <v>580</v>
      </c>
      <c r="D761" t="s">
        <v>1688</v>
      </c>
      <c r="E761">
        <v>4060</v>
      </c>
      <c r="F761">
        <v>4040</v>
      </c>
      <c r="G761">
        <v>200</v>
      </c>
      <c r="H761" t="s">
        <v>1682</v>
      </c>
      <c r="I761">
        <v>8604</v>
      </c>
      <c r="J761" t="s">
        <v>469</v>
      </c>
      <c r="K761" t="s">
        <v>1891</v>
      </c>
      <c r="L761">
        <v>561.20000000000005</v>
      </c>
      <c r="M761">
        <v>562</v>
      </c>
      <c r="N761">
        <v>1400</v>
      </c>
      <c r="O761" t="s">
        <v>1679</v>
      </c>
      <c r="P761">
        <v>0.62367538592303795</v>
      </c>
      <c r="Q761">
        <v>0.95052262545240596</v>
      </c>
      <c r="R761">
        <v>0.11545134279128599</v>
      </c>
      <c r="S761">
        <v>6.6518948576158199E-2</v>
      </c>
      <c r="T761">
        <v>-0.24866415162896499</v>
      </c>
      <c r="U761">
        <v>0.24866415162896499</v>
      </c>
      <c r="V761">
        <v>3.5618253661591798E-2</v>
      </c>
      <c r="W761">
        <v>-0.89</v>
      </c>
      <c r="X761">
        <v>2.62</v>
      </c>
      <c r="Y761">
        <v>17223</v>
      </c>
      <c r="Z761">
        <v>957</v>
      </c>
      <c r="AA761">
        <v>-0.05</v>
      </c>
      <c r="AB761">
        <v>18</v>
      </c>
      <c r="AC761">
        <v>9</v>
      </c>
      <c r="AD761">
        <v>9</v>
      </c>
      <c r="AE761">
        <v>50</v>
      </c>
      <c r="AF761">
        <v>11</v>
      </c>
      <c r="AG761">
        <v>6</v>
      </c>
      <c r="AH761">
        <v>5</v>
      </c>
      <c r="AI761">
        <v>7</v>
      </c>
    </row>
    <row r="762" spans="1:35" x14ac:dyDescent="0.2">
      <c r="A762" s="102">
        <v>727</v>
      </c>
      <c r="B762">
        <v>4114</v>
      </c>
      <c r="C762" t="s">
        <v>1848</v>
      </c>
      <c r="D762" t="s">
        <v>1704</v>
      </c>
      <c r="E762">
        <v>6130</v>
      </c>
      <c r="F762">
        <v>6200</v>
      </c>
      <c r="G762">
        <v>100</v>
      </c>
      <c r="H762" t="s">
        <v>1679</v>
      </c>
      <c r="I762">
        <v>7327</v>
      </c>
      <c r="J762" t="s">
        <v>1950</v>
      </c>
      <c r="K762" t="s">
        <v>1737</v>
      </c>
      <c r="L762">
        <v>2632</v>
      </c>
      <c r="M762">
        <v>2645</v>
      </c>
      <c r="N762">
        <v>200</v>
      </c>
      <c r="O762" t="s">
        <v>1682</v>
      </c>
      <c r="P762">
        <v>0.80832798152817198</v>
      </c>
      <c r="Q762">
        <v>0.86567495671186701</v>
      </c>
      <c r="R762" s="15">
        <v>0.15069656224307099</v>
      </c>
      <c r="S762">
        <v>8.2029995121128796E-2</v>
      </c>
      <c r="T762">
        <v>0.55082432815838001</v>
      </c>
      <c r="U762">
        <v>0.55082432815838001</v>
      </c>
      <c r="V762">
        <v>0.528874895118435</v>
      </c>
      <c r="W762">
        <v>1.78</v>
      </c>
      <c r="X762">
        <v>14.68</v>
      </c>
      <c r="Y762">
        <v>17062</v>
      </c>
      <c r="Z762">
        <v>8531</v>
      </c>
      <c r="AA762">
        <v>0.73</v>
      </c>
      <c r="AB762">
        <v>2</v>
      </c>
      <c r="AC762">
        <v>1</v>
      </c>
      <c r="AD762">
        <v>1</v>
      </c>
      <c r="AE762">
        <v>50</v>
      </c>
      <c r="AF762">
        <v>11</v>
      </c>
      <c r="AG762">
        <v>1</v>
      </c>
      <c r="AH762">
        <v>0</v>
      </c>
      <c r="AI762">
        <v>1</v>
      </c>
    </row>
    <row r="763" spans="1:35" x14ac:dyDescent="0.2">
      <c r="A763" s="102">
        <v>347</v>
      </c>
      <c r="B763">
        <v>1414</v>
      </c>
      <c r="C763" t="s">
        <v>1880</v>
      </c>
      <c r="D763" t="s">
        <v>1689</v>
      </c>
      <c r="E763">
        <v>4555</v>
      </c>
      <c r="F763">
        <v>4550</v>
      </c>
      <c r="G763">
        <v>200</v>
      </c>
      <c r="H763" t="s">
        <v>1682</v>
      </c>
      <c r="I763">
        <v>4689</v>
      </c>
      <c r="J763" t="s">
        <v>1878</v>
      </c>
      <c r="K763" t="s">
        <v>1681</v>
      </c>
      <c r="L763">
        <v>452</v>
      </c>
      <c r="M763">
        <v>452</v>
      </c>
      <c r="N763">
        <v>2000</v>
      </c>
      <c r="O763" t="s">
        <v>1679</v>
      </c>
      <c r="P763">
        <v>0.74808734232003105</v>
      </c>
      <c r="Q763">
        <v>0.90553661663225005</v>
      </c>
      <c r="R763">
        <v>0.43963418313342201</v>
      </c>
      <c r="S763">
        <v>1.6431066630709701E-2</v>
      </c>
      <c r="T763">
        <v>-1.0165276972920101</v>
      </c>
      <c r="U763">
        <v>1.0165276972920101</v>
      </c>
      <c r="V763">
        <v>0.91925394698903995</v>
      </c>
      <c r="W763">
        <v>-8.26</v>
      </c>
      <c r="X763">
        <v>0.66</v>
      </c>
      <c r="Y763">
        <v>16821</v>
      </c>
      <c r="Z763">
        <v>765</v>
      </c>
      <c r="AA763">
        <v>0.03</v>
      </c>
      <c r="AB763">
        <v>22</v>
      </c>
      <c r="AC763">
        <v>12</v>
      </c>
      <c r="AD763">
        <v>10</v>
      </c>
      <c r="AE763">
        <v>54.55</v>
      </c>
      <c r="AF763">
        <v>10</v>
      </c>
      <c r="AG763">
        <v>9</v>
      </c>
      <c r="AH763">
        <v>8</v>
      </c>
      <c r="AI763">
        <v>5</v>
      </c>
    </row>
    <row r="764" spans="1:35" x14ac:dyDescent="0.2">
      <c r="A764" s="102">
        <v>421</v>
      </c>
      <c r="B764">
        <v>4523</v>
      </c>
      <c r="C764" t="s">
        <v>1890</v>
      </c>
      <c r="D764" t="s">
        <v>1702</v>
      </c>
      <c r="E764">
        <v>9056</v>
      </c>
      <c r="F764">
        <v>8951</v>
      </c>
      <c r="G764">
        <v>100</v>
      </c>
      <c r="H764" t="s">
        <v>1679</v>
      </c>
      <c r="I764">
        <v>8304</v>
      </c>
      <c r="J764" t="s">
        <v>2040</v>
      </c>
      <c r="K764" t="s">
        <v>1737</v>
      </c>
      <c r="L764">
        <v>3055</v>
      </c>
      <c r="M764">
        <v>3075</v>
      </c>
      <c r="N764">
        <v>300</v>
      </c>
      <c r="O764" t="s">
        <v>1682</v>
      </c>
      <c r="P764">
        <v>0.87191337390466905</v>
      </c>
      <c r="Q764">
        <v>0.89819974378874901</v>
      </c>
      <c r="R764">
        <v>0.18104757606220701</v>
      </c>
      <c r="S764" s="15">
        <v>2.84763010502509E-2</v>
      </c>
      <c r="T764">
        <v>0.88775116089676498</v>
      </c>
      <c r="U764">
        <v>0.88775116089676498</v>
      </c>
      <c r="V764">
        <v>1.26782677613383</v>
      </c>
      <c r="W764">
        <v>3.15</v>
      </c>
      <c r="X764">
        <v>3.06</v>
      </c>
      <c r="Y764">
        <v>16293</v>
      </c>
      <c r="Z764">
        <v>2037</v>
      </c>
      <c r="AA764">
        <v>0.28000000000000003</v>
      </c>
      <c r="AB764">
        <v>8</v>
      </c>
      <c r="AC764">
        <v>3</v>
      </c>
      <c r="AD764">
        <v>5</v>
      </c>
      <c r="AE764">
        <v>37.5</v>
      </c>
      <c r="AF764">
        <v>11</v>
      </c>
      <c r="AG764">
        <v>3</v>
      </c>
      <c r="AH764">
        <v>2</v>
      </c>
      <c r="AI764">
        <v>3</v>
      </c>
    </row>
    <row r="765" spans="1:35" x14ac:dyDescent="0.2">
      <c r="A765" s="102">
        <v>457</v>
      </c>
      <c r="B765">
        <v>2206</v>
      </c>
      <c r="C765" t="s">
        <v>619</v>
      </c>
      <c r="D765" t="s">
        <v>1707</v>
      </c>
      <c r="E765">
        <v>4690</v>
      </c>
      <c r="F765">
        <v>4705</v>
      </c>
      <c r="G765">
        <v>200</v>
      </c>
      <c r="H765" t="s">
        <v>1679</v>
      </c>
      <c r="I765">
        <v>9003</v>
      </c>
      <c r="J765" t="s">
        <v>1933</v>
      </c>
      <c r="K765" t="s">
        <v>1815</v>
      </c>
      <c r="L765">
        <v>2808</v>
      </c>
      <c r="M765">
        <v>2790</v>
      </c>
      <c r="N765">
        <v>300</v>
      </c>
      <c r="O765" t="s">
        <v>1682</v>
      </c>
      <c r="P765">
        <v>0.73560706468089698</v>
      </c>
      <c r="Q765">
        <v>0.89508174313282296</v>
      </c>
      <c r="R765" s="15">
        <v>1.44446192406507E-2</v>
      </c>
      <c r="S765">
        <v>1.11109702802512E-2</v>
      </c>
      <c r="T765">
        <v>0.67901125827960596</v>
      </c>
      <c r="U765">
        <v>0.67901125827960596</v>
      </c>
      <c r="V765">
        <v>0.25154696649763397</v>
      </c>
      <c r="W765">
        <v>1.45</v>
      </c>
      <c r="X765">
        <v>11.05</v>
      </c>
      <c r="Y765">
        <v>15910</v>
      </c>
      <c r="Z765">
        <v>1768</v>
      </c>
      <c r="AA765">
        <v>0.43</v>
      </c>
      <c r="AB765">
        <v>9</v>
      </c>
      <c r="AC765">
        <v>7</v>
      </c>
      <c r="AD765">
        <v>2</v>
      </c>
      <c r="AE765">
        <v>77.78</v>
      </c>
      <c r="AF765">
        <v>14</v>
      </c>
      <c r="AG765">
        <v>3</v>
      </c>
      <c r="AH765">
        <v>2</v>
      </c>
      <c r="AI765">
        <v>4</v>
      </c>
    </row>
    <row r="766" spans="1:35" x14ac:dyDescent="0.2">
      <c r="A766" s="102">
        <v>483</v>
      </c>
      <c r="B766">
        <v>7272</v>
      </c>
      <c r="C766" t="s">
        <v>1906</v>
      </c>
      <c r="D766" t="s">
        <v>1697</v>
      </c>
      <c r="E766">
        <v>1927</v>
      </c>
      <c r="F766">
        <v>1953</v>
      </c>
      <c r="G766">
        <v>500</v>
      </c>
      <c r="H766" t="s">
        <v>1682</v>
      </c>
      <c r="I766">
        <v>8358</v>
      </c>
      <c r="J766" t="s">
        <v>1976</v>
      </c>
      <c r="K766" t="s">
        <v>1737</v>
      </c>
      <c r="L766">
        <v>435</v>
      </c>
      <c r="M766">
        <v>446</v>
      </c>
      <c r="N766">
        <v>2200</v>
      </c>
      <c r="O766" t="s">
        <v>1679</v>
      </c>
      <c r="P766">
        <v>0.89150056827077895</v>
      </c>
      <c r="Q766">
        <v>0.89160556578319705</v>
      </c>
      <c r="R766">
        <v>5.3917018143509301E-3</v>
      </c>
      <c r="S766">
        <v>6.6445094748198196E-3</v>
      </c>
      <c r="T766">
        <v>-0.42502531227636198</v>
      </c>
      <c r="U766">
        <v>0.42502531227636198</v>
      </c>
      <c r="V766">
        <v>1.2982404997107899E-2</v>
      </c>
      <c r="W766">
        <v>-2.5099999999999998</v>
      </c>
      <c r="X766">
        <v>0.48</v>
      </c>
      <c r="Y766">
        <v>15893</v>
      </c>
      <c r="Z766">
        <v>795</v>
      </c>
      <c r="AA766">
        <v>-0.06</v>
      </c>
      <c r="AB766">
        <v>20</v>
      </c>
      <c r="AC766">
        <v>10</v>
      </c>
      <c r="AD766">
        <v>10</v>
      </c>
      <c r="AE766">
        <v>50</v>
      </c>
      <c r="AF766">
        <v>10</v>
      </c>
      <c r="AG766">
        <v>9</v>
      </c>
      <c r="AH766">
        <v>6</v>
      </c>
      <c r="AI766">
        <v>5</v>
      </c>
    </row>
    <row r="767" spans="1:35" x14ac:dyDescent="0.2">
      <c r="A767" s="102">
        <v>39</v>
      </c>
      <c r="B767">
        <v>1928</v>
      </c>
      <c r="C767" t="s">
        <v>219</v>
      </c>
      <c r="D767" t="s">
        <v>1689</v>
      </c>
      <c r="E767">
        <v>2456</v>
      </c>
      <c r="F767">
        <v>2407</v>
      </c>
      <c r="G767">
        <v>400</v>
      </c>
      <c r="H767" t="s">
        <v>1682</v>
      </c>
      <c r="I767">
        <v>8585</v>
      </c>
      <c r="J767" t="s">
        <v>2204</v>
      </c>
      <c r="K767" t="s">
        <v>1685</v>
      </c>
      <c r="L767">
        <v>170</v>
      </c>
      <c r="M767">
        <v>170</v>
      </c>
      <c r="N767">
        <v>5700</v>
      </c>
      <c r="O767" t="s">
        <v>1679</v>
      </c>
      <c r="P767">
        <v>0.53424651574638304</v>
      </c>
      <c r="Q767">
        <v>0.95342360007447702</v>
      </c>
      <c r="R767" s="106">
        <v>6.0784844980072202E-2</v>
      </c>
      <c r="S767" s="106">
        <v>5.8108549518031599E-2</v>
      </c>
      <c r="T767">
        <v>-0.75053173834892195</v>
      </c>
      <c r="U767">
        <v>0.75053173834892195</v>
      </c>
      <c r="V767">
        <v>0.55871758061367005</v>
      </c>
      <c r="W767">
        <v>-2.84</v>
      </c>
      <c r="X767">
        <v>0.64</v>
      </c>
      <c r="Y767">
        <v>15215</v>
      </c>
      <c r="Z767">
        <v>801</v>
      </c>
      <c r="AA767">
        <v>0.1</v>
      </c>
      <c r="AB767">
        <v>19</v>
      </c>
      <c r="AC767">
        <v>9</v>
      </c>
      <c r="AD767">
        <v>10</v>
      </c>
      <c r="AE767">
        <v>47.37</v>
      </c>
      <c r="AF767">
        <v>13</v>
      </c>
      <c r="AG767">
        <v>8</v>
      </c>
      <c r="AH767">
        <v>5</v>
      </c>
      <c r="AI767">
        <v>6</v>
      </c>
    </row>
    <row r="768" spans="1:35" x14ac:dyDescent="0.2">
      <c r="A768" s="102">
        <v>469</v>
      </c>
      <c r="B768">
        <v>1812</v>
      </c>
      <c r="C768" t="s">
        <v>1789</v>
      </c>
      <c r="D768" t="s">
        <v>1689</v>
      </c>
      <c r="E768">
        <v>1314</v>
      </c>
      <c r="F768">
        <v>1316</v>
      </c>
      <c r="G768">
        <v>800</v>
      </c>
      <c r="H768" t="s">
        <v>1679</v>
      </c>
      <c r="I768">
        <v>7189</v>
      </c>
      <c r="J768" t="s">
        <v>44</v>
      </c>
      <c r="K768" t="s">
        <v>1737</v>
      </c>
      <c r="L768">
        <v>691</v>
      </c>
      <c r="M768">
        <v>698</v>
      </c>
      <c r="N768">
        <v>1500</v>
      </c>
      <c r="O768" t="s">
        <v>1682</v>
      </c>
      <c r="P768">
        <v>0.77264796067654695</v>
      </c>
      <c r="Q768">
        <v>0.89399832516782196</v>
      </c>
      <c r="R768" s="15">
        <v>1.7612757151134799E-2</v>
      </c>
      <c r="S768">
        <v>6.5414579126286398E-2</v>
      </c>
      <c r="T768">
        <v>1.0694254038651101</v>
      </c>
      <c r="U768">
        <v>1.0694254038651101</v>
      </c>
      <c r="V768">
        <v>1.2704730057467399</v>
      </c>
      <c r="W768">
        <v>5.28</v>
      </c>
      <c r="X768">
        <v>0.55000000000000004</v>
      </c>
      <c r="Y768">
        <v>14608</v>
      </c>
      <c r="Z768">
        <v>812</v>
      </c>
      <c r="AA768">
        <v>0.08</v>
      </c>
      <c r="AB768">
        <v>18</v>
      </c>
      <c r="AC768">
        <v>9</v>
      </c>
      <c r="AD768">
        <v>9</v>
      </c>
      <c r="AE768">
        <v>50</v>
      </c>
      <c r="AF768">
        <v>12</v>
      </c>
      <c r="AG768">
        <v>8</v>
      </c>
      <c r="AH768">
        <v>5</v>
      </c>
      <c r="AI768">
        <v>5</v>
      </c>
    </row>
    <row r="769" spans="1:35" x14ac:dyDescent="0.2">
      <c r="A769" s="102">
        <v>947</v>
      </c>
      <c r="B769">
        <v>7272</v>
      </c>
      <c r="C769" t="s">
        <v>1906</v>
      </c>
      <c r="D769" t="s">
        <v>1697</v>
      </c>
      <c r="E769">
        <v>1927</v>
      </c>
      <c r="F769">
        <v>1953</v>
      </c>
      <c r="G769">
        <v>300</v>
      </c>
      <c r="H769" t="s">
        <v>1682</v>
      </c>
      <c r="I769">
        <v>9062</v>
      </c>
      <c r="J769" t="s">
        <v>1643</v>
      </c>
      <c r="K769" t="s">
        <v>1815</v>
      </c>
      <c r="L769">
        <v>5910</v>
      </c>
      <c r="M769">
        <v>5910</v>
      </c>
      <c r="N769">
        <v>100</v>
      </c>
      <c r="O769" t="s">
        <v>1679</v>
      </c>
      <c r="P769">
        <v>0.85053241680337499</v>
      </c>
      <c r="Q769">
        <v>0.83820398240048</v>
      </c>
      <c r="R769">
        <v>0.148343082819063</v>
      </c>
      <c r="S769" s="106">
        <v>8.0445689343189894E-2</v>
      </c>
      <c r="T769">
        <v>-0.82984095994010199</v>
      </c>
      <c r="U769">
        <v>0.82984095994010199</v>
      </c>
      <c r="V769">
        <v>1.3000076581526701</v>
      </c>
      <c r="W769">
        <v>-2.94</v>
      </c>
      <c r="X769">
        <v>0.86</v>
      </c>
      <c r="Y769">
        <v>14060</v>
      </c>
      <c r="Z769">
        <v>1172</v>
      </c>
      <c r="AA769">
        <v>0.19</v>
      </c>
      <c r="AB769">
        <v>12</v>
      </c>
      <c r="AC769">
        <v>6</v>
      </c>
      <c r="AD769">
        <v>6</v>
      </c>
      <c r="AE769">
        <v>50</v>
      </c>
      <c r="AF769">
        <v>10</v>
      </c>
      <c r="AG769">
        <v>5</v>
      </c>
      <c r="AH769">
        <v>3</v>
      </c>
      <c r="AI769">
        <v>4</v>
      </c>
    </row>
    <row r="770" spans="1:35" x14ac:dyDescent="0.2">
      <c r="A770" s="102">
        <v>794</v>
      </c>
      <c r="B770">
        <v>2127</v>
      </c>
      <c r="C770" t="s">
        <v>1882</v>
      </c>
      <c r="D770" t="s">
        <v>1694</v>
      </c>
      <c r="E770">
        <v>3945</v>
      </c>
      <c r="F770">
        <v>3930</v>
      </c>
      <c r="G770">
        <v>200</v>
      </c>
      <c r="H770" t="s">
        <v>1682</v>
      </c>
      <c r="I770">
        <v>6967</v>
      </c>
      <c r="J770" t="s">
        <v>828</v>
      </c>
      <c r="K770" t="s">
        <v>1684</v>
      </c>
      <c r="L770">
        <v>1388</v>
      </c>
      <c r="M770">
        <v>1379</v>
      </c>
      <c r="N770">
        <v>600</v>
      </c>
      <c r="O770" t="s">
        <v>1679</v>
      </c>
      <c r="P770">
        <v>0.61114027190503395</v>
      </c>
      <c r="Q770">
        <v>0.85753098137576</v>
      </c>
      <c r="R770">
        <v>4.2170098578710402E-2</v>
      </c>
      <c r="S770">
        <v>3.8798008708784998E-2</v>
      </c>
      <c r="T770">
        <v>-0.80624819000154802</v>
      </c>
      <c r="U770">
        <v>0.80624819000154802</v>
      </c>
      <c r="V770">
        <v>0.83659497664133098</v>
      </c>
      <c r="W770">
        <v>-5.75</v>
      </c>
      <c r="X770">
        <v>5.27</v>
      </c>
      <c r="Y770">
        <v>13769</v>
      </c>
      <c r="Z770">
        <v>656</v>
      </c>
      <c r="AA770">
        <v>7.0000000000000007E-2</v>
      </c>
      <c r="AB770">
        <v>21</v>
      </c>
      <c r="AC770">
        <v>10</v>
      </c>
      <c r="AD770">
        <v>11</v>
      </c>
      <c r="AE770">
        <v>47.62</v>
      </c>
      <c r="AF770">
        <v>9</v>
      </c>
      <c r="AG770">
        <v>9</v>
      </c>
      <c r="AH770">
        <v>9</v>
      </c>
      <c r="AI770">
        <v>3</v>
      </c>
    </row>
    <row r="771" spans="1:35" x14ac:dyDescent="0.2">
      <c r="A771" s="102">
        <v>980</v>
      </c>
      <c r="B771">
        <v>6301</v>
      </c>
      <c r="C771" t="s">
        <v>55</v>
      </c>
      <c r="D771" t="s">
        <v>1692</v>
      </c>
      <c r="E771">
        <v>2320</v>
      </c>
      <c r="F771">
        <v>2336.5</v>
      </c>
      <c r="G771">
        <v>300</v>
      </c>
      <c r="H771" t="s">
        <v>1682</v>
      </c>
      <c r="I771">
        <v>8316</v>
      </c>
      <c r="J771" t="s">
        <v>1918</v>
      </c>
      <c r="K771" t="s">
        <v>1737</v>
      </c>
      <c r="L771">
        <v>3859</v>
      </c>
      <c r="M771">
        <v>3867</v>
      </c>
      <c r="N771">
        <v>200</v>
      </c>
      <c r="O771" t="s">
        <v>1679</v>
      </c>
      <c r="P771">
        <v>0.69578607973761197</v>
      </c>
      <c r="Q771">
        <v>0.83437053902484903</v>
      </c>
      <c r="R771" s="106">
        <v>0.186452919308458</v>
      </c>
      <c r="S771" s="15">
        <v>1.3223121910029599E-2</v>
      </c>
      <c r="T771">
        <v>-2.5157795365482598</v>
      </c>
      <c r="U771">
        <v>2.5157795365482598</v>
      </c>
      <c r="V771">
        <v>2.9783021360231099</v>
      </c>
      <c r="W771">
        <v>-7.9</v>
      </c>
      <c r="X771">
        <v>9.3699999999999992</v>
      </c>
      <c r="Y771">
        <v>13595</v>
      </c>
      <c r="Z771">
        <v>2719</v>
      </c>
      <c r="AA771">
        <v>0.18</v>
      </c>
      <c r="AB771">
        <v>5</v>
      </c>
      <c r="AC771">
        <v>3</v>
      </c>
      <c r="AD771">
        <v>2</v>
      </c>
      <c r="AE771">
        <v>60</v>
      </c>
      <c r="AF771">
        <v>12</v>
      </c>
      <c r="AG771">
        <v>2</v>
      </c>
      <c r="AH771">
        <v>1</v>
      </c>
      <c r="AI771">
        <v>2</v>
      </c>
    </row>
    <row r="772" spans="1:35" x14ac:dyDescent="0.2">
      <c r="A772" s="102">
        <v>280</v>
      </c>
      <c r="B772">
        <v>3387</v>
      </c>
      <c r="C772" t="s">
        <v>675</v>
      </c>
      <c r="D772" t="s">
        <v>1705</v>
      </c>
      <c r="E772">
        <v>2366</v>
      </c>
      <c r="F772">
        <v>2363</v>
      </c>
      <c r="G772">
        <v>400</v>
      </c>
      <c r="H772" t="s">
        <v>1679</v>
      </c>
      <c r="I772">
        <v>8585</v>
      </c>
      <c r="J772" t="s">
        <v>2204</v>
      </c>
      <c r="K772" t="s">
        <v>1685</v>
      </c>
      <c r="L772">
        <v>170</v>
      </c>
      <c r="M772">
        <v>170</v>
      </c>
      <c r="N772">
        <v>5600</v>
      </c>
      <c r="O772" t="s">
        <v>1682</v>
      </c>
      <c r="P772">
        <v>0.73494442256692405</v>
      </c>
      <c r="Q772">
        <v>0.91222845468175695</v>
      </c>
      <c r="R772">
        <v>0.28516611538439302</v>
      </c>
      <c r="S772" s="15">
        <v>6.5083933436300104E-2</v>
      </c>
      <c r="T772">
        <v>1.7048769293908901</v>
      </c>
      <c r="U772">
        <v>1.7048769293908901</v>
      </c>
      <c r="V772">
        <v>1.6193670550575301</v>
      </c>
      <c r="W772">
        <v>12.3</v>
      </c>
      <c r="X772">
        <v>0.72</v>
      </c>
      <c r="Y772">
        <v>13173</v>
      </c>
      <c r="Z772">
        <v>573</v>
      </c>
      <c r="AA772">
        <v>7.0000000000000007E-2</v>
      </c>
      <c r="AB772">
        <v>23</v>
      </c>
      <c r="AC772">
        <v>10</v>
      </c>
      <c r="AD772">
        <v>13</v>
      </c>
      <c r="AE772">
        <v>43.48</v>
      </c>
      <c r="AF772">
        <v>13</v>
      </c>
      <c r="AG772">
        <v>7</v>
      </c>
      <c r="AH772">
        <v>6</v>
      </c>
      <c r="AI772">
        <v>10</v>
      </c>
    </row>
    <row r="773" spans="1:35" x14ac:dyDescent="0.2">
      <c r="A773" s="102">
        <v>1061</v>
      </c>
      <c r="B773">
        <v>5334</v>
      </c>
      <c r="C773" t="s">
        <v>1945</v>
      </c>
      <c r="D773" t="s">
        <v>1678</v>
      </c>
      <c r="E773">
        <v>1902</v>
      </c>
      <c r="F773">
        <v>1920</v>
      </c>
      <c r="G773">
        <v>500</v>
      </c>
      <c r="H773" t="s">
        <v>1679</v>
      </c>
      <c r="I773">
        <v>7453</v>
      </c>
      <c r="J773" t="s">
        <v>53</v>
      </c>
      <c r="K773" t="s">
        <v>1705</v>
      </c>
      <c r="L773">
        <v>1842</v>
      </c>
      <c r="M773">
        <v>1828</v>
      </c>
      <c r="N773">
        <v>500</v>
      </c>
      <c r="O773" t="s">
        <v>1682</v>
      </c>
      <c r="P773">
        <v>0.86811993639113305</v>
      </c>
      <c r="Q773">
        <v>0.82210921799336001</v>
      </c>
      <c r="R773">
        <v>0.167490630771125</v>
      </c>
      <c r="S773" s="15">
        <v>6.2734739865405302E-4</v>
      </c>
      <c r="T773">
        <v>1.5844265341616399</v>
      </c>
      <c r="U773">
        <v>1.5844265341616399</v>
      </c>
      <c r="V773">
        <v>1.3994015899202701</v>
      </c>
      <c r="W773">
        <v>12.01</v>
      </c>
      <c r="X773">
        <v>4.79</v>
      </c>
      <c r="Y773">
        <v>12741</v>
      </c>
      <c r="Z773">
        <v>1062</v>
      </c>
      <c r="AA773">
        <v>0.03</v>
      </c>
      <c r="AB773">
        <v>12</v>
      </c>
      <c r="AC773">
        <v>6</v>
      </c>
      <c r="AD773">
        <v>6</v>
      </c>
      <c r="AE773">
        <v>50</v>
      </c>
      <c r="AF773">
        <v>8</v>
      </c>
      <c r="AG773">
        <v>6</v>
      </c>
      <c r="AH773">
        <v>4</v>
      </c>
      <c r="AI773">
        <v>2</v>
      </c>
    </row>
    <row r="774" spans="1:35" x14ac:dyDescent="0.2">
      <c r="A774" s="102">
        <v>742</v>
      </c>
      <c r="B774">
        <v>2267</v>
      </c>
      <c r="C774" t="s">
        <v>1944</v>
      </c>
      <c r="D774" t="s">
        <v>1707</v>
      </c>
      <c r="E774">
        <v>5450</v>
      </c>
      <c r="F774">
        <v>5370</v>
      </c>
      <c r="G774">
        <v>200</v>
      </c>
      <c r="H774" t="s">
        <v>1682</v>
      </c>
      <c r="I774">
        <v>9716</v>
      </c>
      <c r="J774" t="s">
        <v>1901</v>
      </c>
      <c r="K774" t="s">
        <v>1694</v>
      </c>
      <c r="L774">
        <v>1284</v>
      </c>
      <c r="M774">
        <v>1276</v>
      </c>
      <c r="N774">
        <v>800</v>
      </c>
      <c r="O774" t="s">
        <v>1679</v>
      </c>
      <c r="P774">
        <v>0.73978302382950001</v>
      </c>
      <c r="Q774">
        <v>0.86326709884980701</v>
      </c>
      <c r="R774">
        <v>0.19593766576218899</v>
      </c>
      <c r="S774">
        <v>1.0172892124440801E-2</v>
      </c>
      <c r="T774">
        <v>-1.2030651493620901</v>
      </c>
      <c r="U774">
        <v>1.2030651493620901</v>
      </c>
      <c r="V774">
        <v>1.0147982442711301</v>
      </c>
      <c r="W774">
        <v>-4.7</v>
      </c>
      <c r="X774">
        <v>4.95</v>
      </c>
      <c r="Y774">
        <v>12515</v>
      </c>
      <c r="Z774">
        <v>659</v>
      </c>
      <c r="AA774">
        <v>0.16</v>
      </c>
      <c r="AB774">
        <v>19</v>
      </c>
      <c r="AC774">
        <v>10</v>
      </c>
      <c r="AD774">
        <v>9</v>
      </c>
      <c r="AE774">
        <v>52.63</v>
      </c>
      <c r="AF774">
        <v>11</v>
      </c>
      <c r="AG774">
        <v>7</v>
      </c>
      <c r="AH774">
        <v>5</v>
      </c>
      <c r="AI774">
        <v>7</v>
      </c>
    </row>
    <row r="775" spans="1:35" x14ac:dyDescent="0.2">
      <c r="A775" s="102">
        <v>700</v>
      </c>
      <c r="B775">
        <v>8309</v>
      </c>
      <c r="C775" t="s">
        <v>928</v>
      </c>
      <c r="D775" t="s">
        <v>1737</v>
      </c>
      <c r="E775">
        <v>4008</v>
      </c>
      <c r="F775">
        <v>4023</v>
      </c>
      <c r="G775">
        <v>200</v>
      </c>
      <c r="H775" t="s">
        <v>1679</v>
      </c>
      <c r="I775">
        <v>9810</v>
      </c>
      <c r="J775" t="s">
        <v>1646</v>
      </c>
      <c r="K775" t="s">
        <v>1686</v>
      </c>
      <c r="L775">
        <v>4675</v>
      </c>
      <c r="M775">
        <v>4665</v>
      </c>
      <c r="N775">
        <v>200</v>
      </c>
      <c r="O775" t="s">
        <v>1682</v>
      </c>
      <c r="P775">
        <v>0.780114189484716</v>
      </c>
      <c r="Q775">
        <v>0.869143244205419</v>
      </c>
      <c r="R775">
        <v>0.17794489139438799</v>
      </c>
      <c r="S775">
        <v>4.63800635284611E-2</v>
      </c>
      <c r="T775">
        <v>1.1825398039823301</v>
      </c>
      <c r="U775">
        <v>1.1825398039823301</v>
      </c>
      <c r="V775">
        <v>1.04222834475308</v>
      </c>
      <c r="W775">
        <v>3.2</v>
      </c>
      <c r="X775">
        <v>13.76</v>
      </c>
      <c r="Y775">
        <v>12465</v>
      </c>
      <c r="Z775">
        <v>4155</v>
      </c>
      <c r="AA775">
        <v>0.05</v>
      </c>
      <c r="AB775">
        <v>3</v>
      </c>
      <c r="AC775">
        <v>1</v>
      </c>
      <c r="AD775">
        <v>2</v>
      </c>
      <c r="AE775">
        <v>33.33</v>
      </c>
      <c r="AF775">
        <v>16</v>
      </c>
      <c r="AG775">
        <v>0</v>
      </c>
      <c r="AH775">
        <v>0</v>
      </c>
      <c r="AI775">
        <v>3</v>
      </c>
    </row>
    <row r="776" spans="1:35" x14ac:dyDescent="0.2">
      <c r="A776" s="102">
        <v>958</v>
      </c>
      <c r="B776">
        <v>1662</v>
      </c>
      <c r="C776" t="s">
        <v>601</v>
      </c>
      <c r="D776" t="s">
        <v>1912</v>
      </c>
      <c r="E776">
        <v>2958</v>
      </c>
      <c r="F776">
        <v>2921</v>
      </c>
      <c r="G776">
        <v>300</v>
      </c>
      <c r="H776" t="s">
        <v>1679</v>
      </c>
      <c r="I776">
        <v>6501</v>
      </c>
      <c r="J776" t="s">
        <v>1888</v>
      </c>
      <c r="K776" t="s">
        <v>1684</v>
      </c>
      <c r="L776">
        <v>4171</v>
      </c>
      <c r="M776">
        <v>4164</v>
      </c>
      <c r="N776">
        <v>200</v>
      </c>
      <c r="O776" t="s">
        <v>1682</v>
      </c>
      <c r="P776">
        <v>0.66122475499175204</v>
      </c>
      <c r="Q776">
        <v>0.83707251820313699</v>
      </c>
      <c r="R776" s="15">
        <v>0.37478752885801098</v>
      </c>
      <c r="S776" s="15">
        <v>3.4309651098976601E-2</v>
      </c>
      <c r="T776">
        <v>1.10513808775102</v>
      </c>
      <c r="U776">
        <v>1.10513808775102</v>
      </c>
      <c r="V776">
        <v>1.2837137159815799</v>
      </c>
      <c r="W776">
        <v>3.75</v>
      </c>
      <c r="X776">
        <v>5.22</v>
      </c>
      <c r="Y776">
        <v>11931</v>
      </c>
      <c r="Z776">
        <v>1193</v>
      </c>
      <c r="AA776">
        <v>0.09</v>
      </c>
      <c r="AB776">
        <v>10</v>
      </c>
      <c r="AC776">
        <v>5</v>
      </c>
      <c r="AD776">
        <v>5</v>
      </c>
      <c r="AE776">
        <v>50</v>
      </c>
      <c r="AF776">
        <v>10</v>
      </c>
      <c r="AG776">
        <v>4</v>
      </c>
      <c r="AH776">
        <v>3</v>
      </c>
      <c r="AI776">
        <v>3</v>
      </c>
    </row>
    <row r="777" spans="1:35" x14ac:dyDescent="0.2">
      <c r="A777" s="102">
        <v>93</v>
      </c>
      <c r="B777">
        <v>7202</v>
      </c>
      <c r="C777" t="s">
        <v>837</v>
      </c>
      <c r="D777" t="s">
        <v>1697</v>
      </c>
      <c r="E777">
        <v>1131</v>
      </c>
      <c r="F777">
        <v>1138</v>
      </c>
      <c r="G777">
        <v>900</v>
      </c>
      <c r="H777" t="s">
        <v>1682</v>
      </c>
      <c r="I777">
        <v>7327</v>
      </c>
      <c r="J777" t="s">
        <v>1950</v>
      </c>
      <c r="K777" t="s">
        <v>1737</v>
      </c>
      <c r="L777">
        <v>2632</v>
      </c>
      <c r="M777">
        <v>2645</v>
      </c>
      <c r="N777">
        <v>400</v>
      </c>
      <c r="O777" t="s">
        <v>1679</v>
      </c>
      <c r="P777">
        <v>0.92073178061899796</v>
      </c>
      <c r="Q777">
        <v>0.93917787346826698</v>
      </c>
      <c r="R777">
        <v>0.13532978730765899</v>
      </c>
      <c r="S777" s="106">
        <v>1.9540448292821302E-3</v>
      </c>
      <c r="T777">
        <v>-0.114018272897958</v>
      </c>
      <c r="U777">
        <v>0.114018272897958</v>
      </c>
      <c r="V777">
        <v>0.20734939397886501</v>
      </c>
      <c r="W777">
        <v>-0.42</v>
      </c>
      <c r="X777">
        <v>3.19</v>
      </c>
      <c r="Y777">
        <v>11814</v>
      </c>
      <c r="Z777">
        <v>1969</v>
      </c>
      <c r="AA777">
        <v>0.31</v>
      </c>
      <c r="AB777">
        <v>6</v>
      </c>
      <c r="AC777">
        <v>3</v>
      </c>
      <c r="AD777">
        <v>3</v>
      </c>
      <c r="AE777">
        <v>50</v>
      </c>
      <c r="AF777">
        <v>11</v>
      </c>
      <c r="AG777">
        <v>3</v>
      </c>
      <c r="AH777">
        <v>1</v>
      </c>
      <c r="AI777">
        <v>2</v>
      </c>
    </row>
    <row r="778" spans="1:35" x14ac:dyDescent="0.2">
      <c r="A778" s="102">
        <v>481</v>
      </c>
      <c r="B778">
        <v>5201</v>
      </c>
      <c r="C778" t="s">
        <v>2136</v>
      </c>
      <c r="D778" t="s">
        <v>1678</v>
      </c>
      <c r="E778">
        <v>3485</v>
      </c>
      <c r="F778">
        <v>3500</v>
      </c>
      <c r="G778">
        <v>300</v>
      </c>
      <c r="H778" t="s">
        <v>1682</v>
      </c>
      <c r="I778">
        <v>9072</v>
      </c>
      <c r="J778" t="s">
        <v>1814</v>
      </c>
      <c r="K778" t="s">
        <v>1815</v>
      </c>
      <c r="L778">
        <v>2480</v>
      </c>
      <c r="M778">
        <v>2485</v>
      </c>
      <c r="N778">
        <v>400</v>
      </c>
      <c r="O778" t="s">
        <v>1679</v>
      </c>
      <c r="P778">
        <v>0.84055853895164701</v>
      </c>
      <c r="Q778">
        <v>0.89171304465017998</v>
      </c>
      <c r="R778">
        <v>0.183434569285048</v>
      </c>
      <c r="S778">
        <v>3.7208234616039702E-3</v>
      </c>
      <c r="T778">
        <v>-1.1860072453622701</v>
      </c>
      <c r="U778">
        <v>1.1860072453622701</v>
      </c>
      <c r="V778">
        <v>1.1989671754639699</v>
      </c>
      <c r="W778">
        <v>-2.98</v>
      </c>
      <c r="X778">
        <v>5.33</v>
      </c>
      <c r="Y778">
        <v>10958</v>
      </c>
      <c r="Z778">
        <v>913</v>
      </c>
      <c r="AA778">
        <v>0.09</v>
      </c>
      <c r="AB778">
        <v>12</v>
      </c>
      <c r="AC778">
        <v>7</v>
      </c>
      <c r="AD778">
        <v>5</v>
      </c>
      <c r="AE778">
        <v>58.33</v>
      </c>
      <c r="AF778">
        <v>16</v>
      </c>
      <c r="AG778">
        <v>2</v>
      </c>
      <c r="AH778">
        <v>2</v>
      </c>
      <c r="AI778">
        <v>8</v>
      </c>
    </row>
    <row r="779" spans="1:35" x14ac:dyDescent="0.2">
      <c r="A779" s="102">
        <v>547</v>
      </c>
      <c r="B779">
        <v>4996</v>
      </c>
      <c r="C779" t="s">
        <v>1977</v>
      </c>
      <c r="D779" t="s">
        <v>1704</v>
      </c>
      <c r="E779">
        <v>857</v>
      </c>
      <c r="F779">
        <v>861</v>
      </c>
      <c r="G779">
        <v>600</v>
      </c>
      <c r="H779" t="s">
        <v>1682</v>
      </c>
      <c r="I779">
        <v>7649</v>
      </c>
      <c r="J779" t="s">
        <v>1929</v>
      </c>
      <c r="K779" t="s">
        <v>1705</v>
      </c>
      <c r="L779">
        <v>5560</v>
      </c>
      <c r="M779">
        <v>5550</v>
      </c>
      <c r="N779">
        <v>100</v>
      </c>
      <c r="O779" t="s">
        <v>1679</v>
      </c>
      <c r="P779">
        <v>0.83830698555062699</v>
      </c>
      <c r="Q779">
        <v>0.88536376521632998</v>
      </c>
      <c r="R779">
        <v>0.14704115497492501</v>
      </c>
      <c r="S779">
        <v>2.2976305691589299E-2</v>
      </c>
      <c r="T779">
        <v>-1.7482005467050901</v>
      </c>
      <c r="U779">
        <v>1.7482005467050901</v>
      </c>
      <c r="V779">
        <v>1.8401831354366001</v>
      </c>
      <c r="W779">
        <v>-6.36</v>
      </c>
      <c r="X779">
        <v>6.92</v>
      </c>
      <c r="Y779">
        <v>10327</v>
      </c>
      <c r="Z779">
        <v>492</v>
      </c>
      <c r="AA779">
        <v>-0.3</v>
      </c>
      <c r="AB779">
        <v>21</v>
      </c>
      <c r="AC779">
        <v>13</v>
      </c>
      <c r="AD779">
        <v>8</v>
      </c>
      <c r="AE779">
        <v>61.9</v>
      </c>
      <c r="AF779">
        <v>10</v>
      </c>
      <c r="AG779">
        <v>9</v>
      </c>
      <c r="AH779">
        <v>8</v>
      </c>
      <c r="AI779">
        <v>4</v>
      </c>
    </row>
    <row r="780" spans="1:35" x14ac:dyDescent="0.2">
      <c r="A780" s="102">
        <v>493</v>
      </c>
      <c r="B780">
        <v>3865</v>
      </c>
      <c r="C780" t="s">
        <v>1626</v>
      </c>
      <c r="D780" t="s">
        <v>1916</v>
      </c>
      <c r="E780">
        <v>513</v>
      </c>
      <c r="F780">
        <v>504</v>
      </c>
      <c r="G780">
        <v>2100</v>
      </c>
      <c r="H780" t="s">
        <v>1682</v>
      </c>
      <c r="I780">
        <v>9506</v>
      </c>
      <c r="J780" t="s">
        <v>1738</v>
      </c>
      <c r="K780" t="s">
        <v>1739</v>
      </c>
      <c r="L780">
        <v>1032</v>
      </c>
      <c r="M780">
        <v>1042</v>
      </c>
      <c r="N780">
        <v>1000</v>
      </c>
      <c r="O780" t="s">
        <v>1679</v>
      </c>
      <c r="P780">
        <v>0.76499769529009798</v>
      </c>
      <c r="Q780">
        <v>0.89096937524073805</v>
      </c>
      <c r="R780" s="15">
        <v>9.3601130152123999E-2</v>
      </c>
      <c r="S780">
        <v>2.0029207109859299E-3</v>
      </c>
      <c r="T780">
        <v>-2.24779416623642</v>
      </c>
      <c r="U780">
        <v>2.24779416623642</v>
      </c>
      <c r="V780">
        <v>1.1238075785338499</v>
      </c>
      <c r="W780">
        <v>-6.76</v>
      </c>
      <c r="X780">
        <v>1.57</v>
      </c>
      <c r="Y780">
        <v>10243</v>
      </c>
      <c r="Z780">
        <v>603</v>
      </c>
      <c r="AA780">
        <v>0.02</v>
      </c>
      <c r="AB780">
        <v>17</v>
      </c>
      <c r="AC780">
        <v>9</v>
      </c>
      <c r="AD780">
        <v>8</v>
      </c>
      <c r="AE780">
        <v>52.94</v>
      </c>
      <c r="AF780">
        <v>13</v>
      </c>
      <c r="AG780">
        <v>6</v>
      </c>
      <c r="AH780">
        <v>4</v>
      </c>
      <c r="AI780">
        <v>7</v>
      </c>
    </row>
    <row r="781" spans="1:35" x14ac:dyDescent="0.2">
      <c r="A781" s="102">
        <v>821</v>
      </c>
      <c r="B781">
        <v>2001</v>
      </c>
      <c r="C781" t="s">
        <v>1579</v>
      </c>
      <c r="D781" t="s">
        <v>1707</v>
      </c>
      <c r="E781">
        <v>1663</v>
      </c>
      <c r="F781">
        <v>1661</v>
      </c>
      <c r="G781">
        <v>600</v>
      </c>
      <c r="H781" t="s">
        <v>1679</v>
      </c>
      <c r="I781">
        <v>7276</v>
      </c>
      <c r="J781" t="s">
        <v>1733</v>
      </c>
      <c r="K781" t="s">
        <v>1684</v>
      </c>
      <c r="L781">
        <v>4690</v>
      </c>
      <c r="M781">
        <v>4770</v>
      </c>
      <c r="N781">
        <v>200</v>
      </c>
      <c r="O781" t="s">
        <v>1682</v>
      </c>
      <c r="P781">
        <v>0.85237330411088097</v>
      </c>
      <c r="Q781">
        <v>0.85409841993883995</v>
      </c>
      <c r="R781">
        <v>2.4737685078877799E-2</v>
      </c>
      <c r="S781" s="106">
        <v>6.8211889179281296E-2</v>
      </c>
      <c r="T781">
        <v>1.64145577057568</v>
      </c>
      <c r="U781">
        <v>1.64145577057568</v>
      </c>
      <c r="V781">
        <v>1.94180253183199</v>
      </c>
      <c r="W781">
        <v>8.11</v>
      </c>
      <c r="X781">
        <v>4.47</v>
      </c>
      <c r="Y781">
        <v>10200</v>
      </c>
      <c r="Z781">
        <v>567</v>
      </c>
      <c r="AA781">
        <v>-0.2</v>
      </c>
      <c r="AB781">
        <v>18</v>
      </c>
      <c r="AC781">
        <v>9</v>
      </c>
      <c r="AD781">
        <v>9</v>
      </c>
      <c r="AE781">
        <v>50</v>
      </c>
      <c r="AF781">
        <v>13</v>
      </c>
      <c r="AG781">
        <v>5</v>
      </c>
      <c r="AH781">
        <v>4</v>
      </c>
      <c r="AI781">
        <v>9</v>
      </c>
    </row>
    <row r="782" spans="1:35" x14ac:dyDescent="0.2">
      <c r="A782" s="102">
        <v>302</v>
      </c>
      <c r="B782">
        <v>3635</v>
      </c>
      <c r="C782" t="s">
        <v>46</v>
      </c>
      <c r="D782" t="s">
        <v>1681</v>
      </c>
      <c r="E782">
        <v>3170</v>
      </c>
      <c r="F782">
        <v>3190</v>
      </c>
      <c r="G782">
        <v>200</v>
      </c>
      <c r="H782" t="s">
        <v>1679</v>
      </c>
      <c r="I782">
        <v>6857</v>
      </c>
      <c r="J782" t="s">
        <v>1892</v>
      </c>
      <c r="K782" t="s">
        <v>1684</v>
      </c>
      <c r="L782">
        <v>5780</v>
      </c>
      <c r="M782">
        <v>5890</v>
      </c>
      <c r="N782">
        <v>100</v>
      </c>
      <c r="O782" t="s">
        <v>1682</v>
      </c>
      <c r="P782">
        <v>0.57333684017583997</v>
      </c>
      <c r="Q782">
        <v>0.91029768542963396</v>
      </c>
      <c r="R782">
        <v>0.43786615420081099</v>
      </c>
      <c r="S782">
        <v>3.5928001251996203E-2</v>
      </c>
      <c r="T782">
        <v>2.0798435662635</v>
      </c>
      <c r="U782">
        <v>2.0798435662635</v>
      </c>
      <c r="V782">
        <v>2.40241697931455</v>
      </c>
      <c r="W782">
        <v>11.23</v>
      </c>
      <c r="X782">
        <v>8.32</v>
      </c>
      <c r="Y782">
        <v>9697</v>
      </c>
      <c r="Z782">
        <v>646</v>
      </c>
      <c r="AA782">
        <v>-0.01</v>
      </c>
      <c r="AB782">
        <v>15</v>
      </c>
      <c r="AC782">
        <v>7</v>
      </c>
      <c r="AD782">
        <v>8</v>
      </c>
      <c r="AE782">
        <v>46.67</v>
      </c>
      <c r="AF782">
        <v>9</v>
      </c>
      <c r="AG782">
        <v>6</v>
      </c>
      <c r="AH782">
        <v>7</v>
      </c>
      <c r="AI782">
        <v>2</v>
      </c>
    </row>
    <row r="783" spans="1:35" x14ac:dyDescent="0.2">
      <c r="A783" s="102">
        <v>143</v>
      </c>
      <c r="B783">
        <v>4534</v>
      </c>
      <c r="C783" t="s">
        <v>1954</v>
      </c>
      <c r="D783" t="s">
        <v>1702</v>
      </c>
      <c r="E783">
        <v>4235</v>
      </c>
      <c r="F783">
        <v>4305</v>
      </c>
      <c r="G783">
        <v>200</v>
      </c>
      <c r="H783" t="s">
        <v>1679</v>
      </c>
      <c r="I783">
        <v>9201</v>
      </c>
      <c r="J783" t="s">
        <v>1960</v>
      </c>
      <c r="K783" t="s">
        <v>1961</v>
      </c>
      <c r="L783">
        <v>3105</v>
      </c>
      <c r="M783">
        <v>3099</v>
      </c>
      <c r="N783">
        <v>300</v>
      </c>
      <c r="O783" t="s">
        <v>1682</v>
      </c>
      <c r="P783">
        <v>0.81171123233383602</v>
      </c>
      <c r="Q783">
        <v>0.93031869175426796</v>
      </c>
      <c r="R783">
        <v>0.22070686659341901</v>
      </c>
      <c r="S783">
        <v>5.77270740047914E-2</v>
      </c>
      <c r="T783">
        <v>2.1625705142515699</v>
      </c>
      <c r="U783">
        <v>2.1625705142515699</v>
      </c>
      <c r="V783">
        <v>1.2317082693971799</v>
      </c>
      <c r="W783">
        <v>5</v>
      </c>
      <c r="X783">
        <v>7.98</v>
      </c>
      <c r="Y783">
        <v>9268</v>
      </c>
      <c r="Z783">
        <v>1545</v>
      </c>
      <c r="AA783">
        <v>7.0000000000000007E-2</v>
      </c>
      <c r="AB783">
        <v>6</v>
      </c>
      <c r="AC783">
        <v>3</v>
      </c>
      <c r="AD783">
        <v>3</v>
      </c>
      <c r="AE783">
        <v>50</v>
      </c>
      <c r="AF783">
        <v>17</v>
      </c>
      <c r="AG783">
        <v>0</v>
      </c>
      <c r="AH783">
        <v>0</v>
      </c>
      <c r="AI783">
        <v>6</v>
      </c>
    </row>
    <row r="784" spans="1:35" x14ac:dyDescent="0.2">
      <c r="A784" s="102">
        <v>405</v>
      </c>
      <c r="B784">
        <v>2001</v>
      </c>
      <c r="C784" t="s">
        <v>1579</v>
      </c>
      <c r="D784" t="s">
        <v>1707</v>
      </c>
      <c r="E784">
        <v>1663</v>
      </c>
      <c r="F784">
        <v>1661</v>
      </c>
      <c r="G784">
        <v>600</v>
      </c>
      <c r="H784" t="s">
        <v>1679</v>
      </c>
      <c r="I784">
        <v>3865</v>
      </c>
      <c r="J784" t="s">
        <v>1626</v>
      </c>
      <c r="K784" t="s">
        <v>1916</v>
      </c>
      <c r="L784">
        <v>513</v>
      </c>
      <c r="M784">
        <v>504</v>
      </c>
      <c r="N784">
        <v>2000</v>
      </c>
      <c r="O784" t="s">
        <v>1682</v>
      </c>
      <c r="P784">
        <v>0.78951969113655496</v>
      </c>
      <c r="Q784">
        <v>0.90019016887293102</v>
      </c>
      <c r="R784">
        <v>0.275938322191568</v>
      </c>
      <c r="S784">
        <v>8.0308393514388794E-3</v>
      </c>
      <c r="T784">
        <v>2.4271146686910399</v>
      </c>
      <c r="U784">
        <v>2.4271146686910399</v>
      </c>
      <c r="V784">
        <v>1.8311652233451601</v>
      </c>
      <c r="W784">
        <v>6.5</v>
      </c>
      <c r="X784">
        <v>1.1399999999999999</v>
      </c>
      <c r="Y784">
        <v>8693</v>
      </c>
      <c r="Z784">
        <v>395</v>
      </c>
      <c r="AA784">
        <v>0.11</v>
      </c>
      <c r="AB784">
        <v>22</v>
      </c>
      <c r="AC784">
        <v>11</v>
      </c>
      <c r="AD784">
        <v>11</v>
      </c>
      <c r="AE784">
        <v>50</v>
      </c>
      <c r="AF784">
        <v>12</v>
      </c>
      <c r="AG784">
        <v>7</v>
      </c>
      <c r="AH784">
        <v>7</v>
      </c>
      <c r="AI784">
        <v>8</v>
      </c>
    </row>
    <row r="785" spans="1:35" x14ac:dyDescent="0.2">
      <c r="A785" s="102">
        <v>345</v>
      </c>
      <c r="B785">
        <v>4205</v>
      </c>
      <c r="C785" t="s">
        <v>1849</v>
      </c>
      <c r="D785" t="s">
        <v>1704</v>
      </c>
      <c r="E785">
        <v>1200</v>
      </c>
      <c r="F785">
        <v>1214</v>
      </c>
      <c r="G785">
        <v>900</v>
      </c>
      <c r="H785" t="s">
        <v>1679</v>
      </c>
      <c r="I785">
        <v>4996</v>
      </c>
      <c r="J785" t="s">
        <v>1977</v>
      </c>
      <c r="K785" t="s">
        <v>1704</v>
      </c>
      <c r="L785">
        <v>857</v>
      </c>
      <c r="M785">
        <v>861</v>
      </c>
      <c r="N785">
        <v>1300</v>
      </c>
      <c r="O785" t="s">
        <v>1682</v>
      </c>
      <c r="P785">
        <v>0.94644068798546799</v>
      </c>
      <c r="Q785">
        <v>0.90574428254073702</v>
      </c>
      <c r="R785">
        <v>5.6400961081080697E-2</v>
      </c>
      <c r="S785">
        <v>2.0142701023806001E-2</v>
      </c>
      <c r="T785">
        <v>0.98860727986078401</v>
      </c>
      <c r="U785">
        <v>0.98860727986078401</v>
      </c>
      <c r="V785">
        <v>1.10941973958284</v>
      </c>
      <c r="W785">
        <v>2.58</v>
      </c>
      <c r="X785">
        <v>2.44</v>
      </c>
      <c r="Y785">
        <v>7544</v>
      </c>
      <c r="Z785">
        <v>503</v>
      </c>
      <c r="AA785">
        <v>0.05</v>
      </c>
      <c r="AB785">
        <v>15</v>
      </c>
      <c r="AC785">
        <v>7</v>
      </c>
      <c r="AD785">
        <v>8</v>
      </c>
      <c r="AE785">
        <v>46.67</v>
      </c>
      <c r="AF785">
        <v>10</v>
      </c>
      <c r="AG785">
        <v>6</v>
      </c>
      <c r="AH785">
        <v>5</v>
      </c>
      <c r="AI785">
        <v>4</v>
      </c>
    </row>
    <row r="786" spans="1:35" x14ac:dyDescent="0.2">
      <c r="A786" s="102">
        <v>1023</v>
      </c>
      <c r="B786">
        <v>5214</v>
      </c>
      <c r="C786" t="s">
        <v>1982</v>
      </c>
      <c r="D786" t="s">
        <v>1678</v>
      </c>
      <c r="E786">
        <v>2066</v>
      </c>
      <c r="F786">
        <v>2094</v>
      </c>
      <c r="G786">
        <v>500</v>
      </c>
      <c r="H786" t="s">
        <v>1682</v>
      </c>
      <c r="I786">
        <v>9716</v>
      </c>
      <c r="J786" t="s">
        <v>1901</v>
      </c>
      <c r="K786" t="s">
        <v>1694</v>
      </c>
      <c r="L786">
        <v>1284</v>
      </c>
      <c r="M786">
        <v>1276</v>
      </c>
      <c r="N786">
        <v>800</v>
      </c>
      <c r="O786" t="s">
        <v>1679</v>
      </c>
      <c r="P786">
        <v>0.81227276740396703</v>
      </c>
      <c r="Q786">
        <v>0.82693043228011998</v>
      </c>
      <c r="R786" s="106">
        <v>0.23180189420903499</v>
      </c>
      <c r="S786">
        <v>5.7596477068439497E-2</v>
      </c>
      <c r="T786">
        <v>-1.0968003279190099</v>
      </c>
      <c r="U786">
        <v>1.0968003279190099</v>
      </c>
      <c r="V786">
        <v>1.57625324271721</v>
      </c>
      <c r="W786">
        <v>-4.3499999999999996</v>
      </c>
      <c r="X786">
        <v>2.5</v>
      </c>
      <c r="Y786">
        <v>7471</v>
      </c>
      <c r="Z786">
        <v>498</v>
      </c>
      <c r="AA786">
        <v>0</v>
      </c>
      <c r="AB786">
        <v>15</v>
      </c>
      <c r="AC786">
        <v>7</v>
      </c>
      <c r="AD786">
        <v>8</v>
      </c>
      <c r="AE786">
        <v>46.67</v>
      </c>
      <c r="AF786">
        <v>12</v>
      </c>
      <c r="AG786">
        <v>4</v>
      </c>
      <c r="AH786">
        <v>5</v>
      </c>
      <c r="AI786">
        <v>6</v>
      </c>
    </row>
    <row r="787" spans="1:35" x14ac:dyDescent="0.2">
      <c r="A787" s="102">
        <v>198</v>
      </c>
      <c r="B787">
        <v>2127</v>
      </c>
      <c r="C787" t="s">
        <v>1882</v>
      </c>
      <c r="D787" t="s">
        <v>1694</v>
      </c>
      <c r="E787">
        <v>3945</v>
      </c>
      <c r="F787">
        <v>3930</v>
      </c>
      <c r="G787">
        <v>200</v>
      </c>
      <c r="H787" t="s">
        <v>1679</v>
      </c>
      <c r="I787">
        <v>6952</v>
      </c>
      <c r="J787" t="s">
        <v>468</v>
      </c>
      <c r="K787" t="s">
        <v>1684</v>
      </c>
      <c r="L787">
        <v>2050</v>
      </c>
      <c r="M787">
        <v>2055</v>
      </c>
      <c r="N787">
        <v>400</v>
      </c>
      <c r="O787" t="s">
        <v>1682</v>
      </c>
      <c r="P787">
        <v>0.678283856994082</v>
      </c>
      <c r="Q787">
        <v>0.92315488878683605</v>
      </c>
      <c r="R787" s="15">
        <v>1.33595640728871E-2</v>
      </c>
      <c r="S787" s="15">
        <v>1.5138850283833299E-3</v>
      </c>
      <c r="T787">
        <v>1.9433276366343</v>
      </c>
      <c r="U787">
        <v>1.9433276366343</v>
      </c>
      <c r="V787">
        <v>2.2090009484226201</v>
      </c>
      <c r="W787">
        <v>7.99</v>
      </c>
      <c r="X787">
        <v>4.58</v>
      </c>
      <c r="Y787">
        <v>7382</v>
      </c>
      <c r="Z787">
        <v>308</v>
      </c>
      <c r="AA787">
        <v>0.06</v>
      </c>
      <c r="AB787">
        <v>24</v>
      </c>
      <c r="AC787">
        <v>12</v>
      </c>
      <c r="AD787">
        <v>12</v>
      </c>
      <c r="AE787">
        <v>50</v>
      </c>
      <c r="AF787">
        <v>9</v>
      </c>
      <c r="AG787">
        <v>11</v>
      </c>
      <c r="AH787">
        <v>11</v>
      </c>
      <c r="AI787">
        <v>2</v>
      </c>
    </row>
    <row r="788" spans="1:35" x14ac:dyDescent="0.2">
      <c r="A788" s="102">
        <v>149</v>
      </c>
      <c r="B788">
        <v>2267</v>
      </c>
      <c r="C788" t="s">
        <v>1944</v>
      </c>
      <c r="D788" t="s">
        <v>1707</v>
      </c>
      <c r="E788">
        <v>5450</v>
      </c>
      <c r="F788">
        <v>5370</v>
      </c>
      <c r="G788">
        <v>200</v>
      </c>
      <c r="H788" t="s">
        <v>1682</v>
      </c>
      <c r="I788">
        <v>9506</v>
      </c>
      <c r="J788" t="s">
        <v>1738</v>
      </c>
      <c r="K788" t="s">
        <v>1739</v>
      </c>
      <c r="L788">
        <v>1032</v>
      </c>
      <c r="M788">
        <v>1042</v>
      </c>
      <c r="N788">
        <v>1000</v>
      </c>
      <c r="O788" t="s">
        <v>1679</v>
      </c>
      <c r="P788">
        <v>0.579004555232005</v>
      </c>
      <c r="Q788">
        <v>0.92950561463952097</v>
      </c>
      <c r="R788" s="15">
        <v>0.146458698841686</v>
      </c>
      <c r="S788" s="106">
        <v>3.11627761724759E-3</v>
      </c>
      <c r="T788">
        <v>-2.49384478085183</v>
      </c>
      <c r="U788">
        <v>2.49384478085183</v>
      </c>
      <c r="V788">
        <v>1.6601523386330901</v>
      </c>
      <c r="W788">
        <v>-9.73</v>
      </c>
      <c r="X788">
        <v>2.98</v>
      </c>
      <c r="Y788">
        <v>6203</v>
      </c>
      <c r="Z788">
        <v>270</v>
      </c>
      <c r="AA788">
        <v>0.01</v>
      </c>
      <c r="AB788">
        <v>23</v>
      </c>
      <c r="AC788">
        <v>12</v>
      </c>
      <c r="AD788">
        <v>11</v>
      </c>
      <c r="AE788">
        <v>52.17</v>
      </c>
      <c r="AF788">
        <v>11</v>
      </c>
      <c r="AG788">
        <v>8</v>
      </c>
      <c r="AH788">
        <v>7</v>
      </c>
      <c r="AI788">
        <v>8</v>
      </c>
    </row>
    <row r="789" spans="1:35" x14ac:dyDescent="0.2">
      <c r="A789" s="102">
        <v>340</v>
      </c>
      <c r="B789">
        <v>9003</v>
      </c>
      <c r="C789" t="s">
        <v>1933</v>
      </c>
      <c r="D789" t="s">
        <v>1815</v>
      </c>
      <c r="E789">
        <v>2808</v>
      </c>
      <c r="F789">
        <v>2790</v>
      </c>
      <c r="G789">
        <v>300</v>
      </c>
      <c r="H789" t="s">
        <v>1682</v>
      </c>
      <c r="I789">
        <v>9506</v>
      </c>
      <c r="J789" t="s">
        <v>1738</v>
      </c>
      <c r="K789" t="s">
        <v>1739</v>
      </c>
      <c r="L789">
        <v>1032</v>
      </c>
      <c r="M789">
        <v>1042</v>
      </c>
      <c r="N789">
        <v>800</v>
      </c>
      <c r="O789" t="s">
        <v>1679</v>
      </c>
      <c r="P789">
        <v>0.56457451929775104</v>
      </c>
      <c r="Q789">
        <v>0.90653978567675797</v>
      </c>
      <c r="R789">
        <v>7.8018641592480301E-3</v>
      </c>
      <c r="S789">
        <v>6.9039894494931198E-2</v>
      </c>
      <c r="T789">
        <v>-0.91055478152515401</v>
      </c>
      <c r="U789">
        <v>0.91055478152515401</v>
      </c>
      <c r="V789">
        <v>0.13637519968703299</v>
      </c>
      <c r="W789">
        <v>-3.44</v>
      </c>
      <c r="X789">
        <v>0.41</v>
      </c>
      <c r="Y789">
        <v>4939</v>
      </c>
      <c r="Z789">
        <v>190</v>
      </c>
      <c r="AA789">
        <v>0</v>
      </c>
      <c r="AB789">
        <v>26</v>
      </c>
      <c r="AC789">
        <v>18</v>
      </c>
      <c r="AD789">
        <v>8</v>
      </c>
      <c r="AE789">
        <v>69.23</v>
      </c>
      <c r="AF789">
        <v>15</v>
      </c>
      <c r="AG789">
        <v>2</v>
      </c>
      <c r="AH789">
        <v>3</v>
      </c>
      <c r="AI789">
        <v>21</v>
      </c>
    </row>
    <row r="790" spans="1:35" x14ac:dyDescent="0.2">
      <c r="A790" s="102">
        <v>699</v>
      </c>
      <c r="B790">
        <v>1951</v>
      </c>
      <c r="C790" t="s">
        <v>2183</v>
      </c>
      <c r="D790" t="s">
        <v>1689</v>
      </c>
      <c r="E790">
        <v>2669</v>
      </c>
      <c r="F790">
        <v>2670</v>
      </c>
      <c r="G790">
        <v>300</v>
      </c>
      <c r="H790" t="s">
        <v>1679</v>
      </c>
      <c r="I790">
        <v>5463</v>
      </c>
      <c r="J790" t="s">
        <v>66</v>
      </c>
      <c r="K790" t="s">
        <v>1735</v>
      </c>
      <c r="L790">
        <v>2853</v>
      </c>
      <c r="M790">
        <v>2881</v>
      </c>
      <c r="N790">
        <v>300</v>
      </c>
      <c r="O790" t="s">
        <v>1682</v>
      </c>
      <c r="P790">
        <v>0.75725248620012298</v>
      </c>
      <c r="Q790">
        <v>0.86925150886786695</v>
      </c>
      <c r="R790">
        <v>1.06447599710405E-2</v>
      </c>
      <c r="S790">
        <v>2.2709441947779199E-2</v>
      </c>
      <c r="T790">
        <v>1.2010083114487899</v>
      </c>
      <c r="U790">
        <v>1.2010083114487899</v>
      </c>
      <c r="V790">
        <v>2.0359825591253902</v>
      </c>
      <c r="W790">
        <v>2.25</v>
      </c>
      <c r="X790">
        <v>7.32</v>
      </c>
      <c r="Y790">
        <v>4501</v>
      </c>
      <c r="Z790">
        <v>346</v>
      </c>
      <c r="AA790">
        <v>0.12</v>
      </c>
      <c r="AB790">
        <v>13</v>
      </c>
      <c r="AC790">
        <v>7</v>
      </c>
      <c r="AD790">
        <v>6</v>
      </c>
      <c r="AE790">
        <v>53.85</v>
      </c>
      <c r="AF790">
        <v>14</v>
      </c>
      <c r="AG790">
        <v>5</v>
      </c>
      <c r="AH790">
        <v>3</v>
      </c>
      <c r="AI790">
        <v>5</v>
      </c>
    </row>
    <row r="791" spans="1:35" x14ac:dyDescent="0.2">
      <c r="A791" s="102">
        <v>453</v>
      </c>
      <c r="B791">
        <v>4114</v>
      </c>
      <c r="C791" t="s">
        <v>1848</v>
      </c>
      <c r="D791" t="s">
        <v>1704</v>
      </c>
      <c r="E791">
        <v>6130</v>
      </c>
      <c r="F791">
        <v>6200</v>
      </c>
      <c r="G791">
        <v>100</v>
      </c>
      <c r="H791" t="s">
        <v>1679</v>
      </c>
      <c r="I791">
        <v>7012</v>
      </c>
      <c r="J791" t="s">
        <v>1921</v>
      </c>
      <c r="K791" t="s">
        <v>1697</v>
      </c>
      <c r="L791">
        <v>2203</v>
      </c>
      <c r="M791">
        <v>2236</v>
      </c>
      <c r="N791">
        <v>300</v>
      </c>
      <c r="O791" t="s">
        <v>1682</v>
      </c>
      <c r="P791">
        <v>0.83851036606742402</v>
      </c>
      <c r="Q791">
        <v>0.89591743855250505</v>
      </c>
      <c r="R791" s="106">
        <v>3.0631562956446701E-2</v>
      </c>
      <c r="S791" s="106">
        <v>8.0906339860099402E-3</v>
      </c>
      <c r="T791">
        <v>0.295947545912361</v>
      </c>
      <c r="U791">
        <v>0.295947545912361</v>
      </c>
      <c r="V791">
        <v>0.25989134803161301</v>
      </c>
      <c r="W791">
        <v>1.01</v>
      </c>
      <c r="X791">
        <v>8.19</v>
      </c>
      <c r="Y791">
        <v>4371</v>
      </c>
      <c r="Z791">
        <v>397</v>
      </c>
      <c r="AA791">
        <v>0.02</v>
      </c>
      <c r="AB791">
        <v>11</v>
      </c>
      <c r="AC791">
        <v>6</v>
      </c>
      <c r="AD791">
        <v>5</v>
      </c>
      <c r="AE791">
        <v>54.55</v>
      </c>
      <c r="AF791">
        <v>12</v>
      </c>
      <c r="AG791">
        <v>4</v>
      </c>
      <c r="AH791">
        <v>3</v>
      </c>
      <c r="AI791">
        <v>4</v>
      </c>
    </row>
    <row r="792" spans="1:35" x14ac:dyDescent="0.2">
      <c r="A792" s="102">
        <v>115</v>
      </c>
      <c r="B792">
        <v>5233</v>
      </c>
      <c r="C792" t="s">
        <v>1900</v>
      </c>
      <c r="D792" t="s">
        <v>1678</v>
      </c>
      <c r="E792">
        <v>2950</v>
      </c>
      <c r="F792">
        <v>2990</v>
      </c>
      <c r="G792">
        <v>300</v>
      </c>
      <c r="H792" t="s">
        <v>1679</v>
      </c>
      <c r="I792">
        <v>7327</v>
      </c>
      <c r="J792" t="s">
        <v>1950</v>
      </c>
      <c r="K792" t="s">
        <v>1737</v>
      </c>
      <c r="L792">
        <v>2632</v>
      </c>
      <c r="M792">
        <v>2645</v>
      </c>
      <c r="N792">
        <v>300</v>
      </c>
      <c r="O792" t="s">
        <v>1682</v>
      </c>
      <c r="P792">
        <v>0.862100370655423</v>
      </c>
      <c r="Q792">
        <v>0.93440219782485301</v>
      </c>
      <c r="R792" s="15">
        <v>8.5317834501660306E-2</v>
      </c>
      <c r="S792" s="15">
        <v>8.7695591014598107E-3</v>
      </c>
      <c r="T792">
        <v>1.24356112815349</v>
      </c>
      <c r="U792">
        <v>1.24356112815349</v>
      </c>
      <c r="V792">
        <v>0.89560905897717902</v>
      </c>
      <c r="W792">
        <v>2.91</v>
      </c>
      <c r="X792">
        <v>11.54</v>
      </c>
      <c r="Y792">
        <v>4195</v>
      </c>
      <c r="Z792">
        <v>2098</v>
      </c>
      <c r="AA792">
        <v>-0.01</v>
      </c>
      <c r="AB792">
        <v>2</v>
      </c>
      <c r="AC792">
        <v>1</v>
      </c>
      <c r="AD792">
        <v>1</v>
      </c>
      <c r="AE792">
        <v>50</v>
      </c>
      <c r="AF792">
        <v>10</v>
      </c>
      <c r="AG792">
        <v>1</v>
      </c>
      <c r="AH792">
        <v>1</v>
      </c>
      <c r="AI792">
        <v>0</v>
      </c>
    </row>
    <row r="793" spans="1:35" x14ac:dyDescent="0.2">
      <c r="A793" s="102">
        <v>798</v>
      </c>
      <c r="B793">
        <v>7762</v>
      </c>
      <c r="C793" t="s">
        <v>1907</v>
      </c>
      <c r="D793" t="s">
        <v>1688</v>
      </c>
      <c r="E793">
        <v>490</v>
      </c>
      <c r="F793">
        <v>493</v>
      </c>
      <c r="G793">
        <v>2200</v>
      </c>
      <c r="H793" t="s">
        <v>1682</v>
      </c>
      <c r="I793">
        <v>8358</v>
      </c>
      <c r="J793" t="s">
        <v>1976</v>
      </c>
      <c r="K793" t="s">
        <v>1737</v>
      </c>
      <c r="L793">
        <v>435</v>
      </c>
      <c r="M793">
        <v>446</v>
      </c>
      <c r="N793">
        <v>2400</v>
      </c>
      <c r="O793" t="s">
        <v>1679</v>
      </c>
      <c r="P793">
        <v>0.79907741115268205</v>
      </c>
      <c r="Q793">
        <v>0.85709765320735998</v>
      </c>
      <c r="R793">
        <v>2.1709051552868602E-2</v>
      </c>
      <c r="S793">
        <v>2.5456403383393202E-2</v>
      </c>
      <c r="T793">
        <v>-1.1731865034056801</v>
      </c>
      <c r="U793">
        <v>1.1731865034056801</v>
      </c>
      <c r="V793">
        <v>0.78826813802368401</v>
      </c>
      <c r="W793">
        <v>-7.8</v>
      </c>
      <c r="X793">
        <v>1.31</v>
      </c>
      <c r="Y793">
        <v>4103</v>
      </c>
      <c r="Z793">
        <v>141</v>
      </c>
      <c r="AA793">
        <v>0.05</v>
      </c>
      <c r="AB793">
        <v>29</v>
      </c>
      <c r="AC793">
        <v>17</v>
      </c>
      <c r="AD793">
        <v>12</v>
      </c>
      <c r="AE793">
        <v>58.62</v>
      </c>
      <c r="AF793">
        <v>9</v>
      </c>
      <c r="AG793">
        <v>15</v>
      </c>
      <c r="AH793">
        <v>11</v>
      </c>
      <c r="AI793">
        <v>3</v>
      </c>
    </row>
    <row r="794" spans="1:35" x14ac:dyDescent="0.2">
      <c r="A794" s="102">
        <v>148</v>
      </c>
      <c r="B794">
        <v>8002</v>
      </c>
      <c r="C794" t="s">
        <v>29</v>
      </c>
      <c r="D794" t="s">
        <v>1686</v>
      </c>
      <c r="E794">
        <v>787.3</v>
      </c>
      <c r="F794">
        <v>790.8</v>
      </c>
      <c r="G794">
        <v>1200</v>
      </c>
      <c r="H794" t="s">
        <v>1679</v>
      </c>
      <c r="I794">
        <v>9810</v>
      </c>
      <c r="J794" t="s">
        <v>1646</v>
      </c>
      <c r="K794" t="s">
        <v>1686</v>
      </c>
      <c r="L794">
        <v>4675</v>
      </c>
      <c r="M794">
        <v>4665</v>
      </c>
      <c r="N794">
        <v>200</v>
      </c>
      <c r="O794" t="s">
        <v>1682</v>
      </c>
      <c r="P794">
        <v>0.70766011776235105</v>
      </c>
      <c r="Q794">
        <v>0.92978269662555202</v>
      </c>
      <c r="R794">
        <v>4.9082526790551903E-2</v>
      </c>
      <c r="S794">
        <v>3.3546168355845798E-2</v>
      </c>
      <c r="T794">
        <v>1.96362222519854</v>
      </c>
      <c r="U794">
        <v>1.96362222519854</v>
      </c>
      <c r="V794">
        <v>1.9669395617561201</v>
      </c>
      <c r="W794">
        <v>5.04</v>
      </c>
      <c r="X794">
        <v>1.71</v>
      </c>
      <c r="Y794">
        <v>3470</v>
      </c>
      <c r="Z794">
        <v>165</v>
      </c>
      <c r="AA794">
        <v>0.1</v>
      </c>
      <c r="AB794">
        <v>21</v>
      </c>
      <c r="AC794">
        <v>10</v>
      </c>
      <c r="AD794">
        <v>11</v>
      </c>
      <c r="AE794">
        <v>47.62</v>
      </c>
      <c r="AF794">
        <v>14</v>
      </c>
      <c r="AG794">
        <v>6</v>
      </c>
      <c r="AH794">
        <v>4</v>
      </c>
      <c r="AI794">
        <v>11</v>
      </c>
    </row>
    <row r="795" spans="1:35" x14ac:dyDescent="0.2">
      <c r="A795" s="102">
        <v>351</v>
      </c>
      <c r="B795">
        <v>3086</v>
      </c>
      <c r="C795" t="s">
        <v>657</v>
      </c>
      <c r="D795" t="s">
        <v>1705</v>
      </c>
      <c r="E795">
        <v>1379</v>
      </c>
      <c r="F795">
        <v>1357</v>
      </c>
      <c r="G795">
        <v>700</v>
      </c>
      <c r="H795" t="s">
        <v>1682</v>
      </c>
      <c r="I795">
        <v>6807</v>
      </c>
      <c r="J795" t="s">
        <v>238</v>
      </c>
      <c r="K795" t="s">
        <v>1684</v>
      </c>
      <c r="L795">
        <v>2029</v>
      </c>
      <c r="M795">
        <v>2035</v>
      </c>
      <c r="N795">
        <v>500</v>
      </c>
      <c r="O795" t="s">
        <v>1679</v>
      </c>
      <c r="P795">
        <v>0.79605303001365502</v>
      </c>
      <c r="Q795">
        <v>0.90521822319024703</v>
      </c>
      <c r="R795" s="106">
        <v>0.46559813641662301</v>
      </c>
      <c r="S795">
        <v>2.4919887389690299E-2</v>
      </c>
      <c r="T795">
        <v>-0.26965649926070701</v>
      </c>
      <c r="U795">
        <v>0.26965649926070701</v>
      </c>
      <c r="V795">
        <v>0.104575207620254</v>
      </c>
      <c r="W795">
        <v>-1.42</v>
      </c>
      <c r="X795">
        <v>6.64</v>
      </c>
      <c r="Y795">
        <v>3008</v>
      </c>
      <c r="Z795">
        <v>131</v>
      </c>
      <c r="AA795">
        <v>0.02</v>
      </c>
      <c r="AB795">
        <v>23</v>
      </c>
      <c r="AC795">
        <v>15</v>
      </c>
      <c r="AD795">
        <v>8</v>
      </c>
      <c r="AE795">
        <v>65.22</v>
      </c>
      <c r="AF795">
        <v>11</v>
      </c>
      <c r="AG795">
        <v>9</v>
      </c>
      <c r="AH795">
        <v>7</v>
      </c>
      <c r="AI795">
        <v>7</v>
      </c>
    </row>
    <row r="796" spans="1:35" x14ac:dyDescent="0.2">
      <c r="A796" s="102">
        <v>899</v>
      </c>
      <c r="B796">
        <v>5201</v>
      </c>
      <c r="C796" t="s">
        <v>2136</v>
      </c>
      <c r="D796" t="s">
        <v>1678</v>
      </c>
      <c r="E796">
        <v>3485</v>
      </c>
      <c r="F796">
        <v>3500</v>
      </c>
      <c r="G796">
        <v>200</v>
      </c>
      <c r="H796" t="s">
        <v>1682</v>
      </c>
      <c r="I796">
        <v>7951</v>
      </c>
      <c r="J796" t="s">
        <v>2039</v>
      </c>
      <c r="K796" t="s">
        <v>1703</v>
      </c>
      <c r="L796">
        <v>5710</v>
      </c>
      <c r="M796">
        <v>5760</v>
      </c>
      <c r="N796">
        <v>100</v>
      </c>
      <c r="O796" t="s">
        <v>1679</v>
      </c>
      <c r="P796">
        <v>0.76910908695899505</v>
      </c>
      <c r="Q796">
        <v>0.84468279097231502</v>
      </c>
      <c r="R796" s="15">
        <v>3.77303634742025E-2</v>
      </c>
      <c r="S796">
        <v>4.63311867991777E-2</v>
      </c>
      <c r="T796">
        <v>-1.74362338151166</v>
      </c>
      <c r="U796">
        <v>1.74362338151166</v>
      </c>
      <c r="V796">
        <v>1.7321582837615299</v>
      </c>
      <c r="W796">
        <v>-8.61</v>
      </c>
      <c r="X796">
        <v>21.53</v>
      </c>
      <c r="Y796">
        <v>2890</v>
      </c>
      <c r="Z796">
        <v>361</v>
      </c>
      <c r="AA796">
        <v>-0.13</v>
      </c>
      <c r="AB796">
        <v>8</v>
      </c>
      <c r="AC796">
        <v>3</v>
      </c>
      <c r="AD796">
        <v>5</v>
      </c>
      <c r="AE796">
        <v>37.5</v>
      </c>
      <c r="AF796">
        <v>15</v>
      </c>
      <c r="AG796">
        <v>2</v>
      </c>
      <c r="AH796">
        <v>1</v>
      </c>
      <c r="AI796">
        <v>5</v>
      </c>
    </row>
    <row r="797" spans="1:35" x14ac:dyDescent="0.2">
      <c r="A797" s="102">
        <v>842</v>
      </c>
      <c r="B797">
        <v>4005</v>
      </c>
      <c r="C797" t="s">
        <v>1942</v>
      </c>
      <c r="D797" t="s">
        <v>1704</v>
      </c>
      <c r="E797">
        <v>455</v>
      </c>
      <c r="F797">
        <v>454</v>
      </c>
      <c r="G797">
        <v>2300</v>
      </c>
      <c r="H797" t="s">
        <v>1682</v>
      </c>
      <c r="I797">
        <v>7182</v>
      </c>
      <c r="J797" t="s">
        <v>1810</v>
      </c>
      <c r="K797" t="s">
        <v>1737</v>
      </c>
      <c r="L797">
        <v>1028</v>
      </c>
      <c r="M797">
        <v>1027</v>
      </c>
      <c r="N797">
        <v>1000</v>
      </c>
      <c r="O797" t="s">
        <v>1679</v>
      </c>
      <c r="P797">
        <v>0.73686858858001902</v>
      </c>
      <c r="Q797">
        <v>0.85138020185186203</v>
      </c>
      <c r="R797">
        <v>0.105184232139389</v>
      </c>
      <c r="S797">
        <v>4.78508684452379E-2</v>
      </c>
      <c r="T797">
        <v>-2.2266495133778799</v>
      </c>
      <c r="U797">
        <v>2.2266495133778799</v>
      </c>
      <c r="V797">
        <v>1.76066319033063</v>
      </c>
      <c r="W797">
        <v>-5.85</v>
      </c>
      <c r="X797">
        <v>1.67</v>
      </c>
      <c r="Y797">
        <v>2851</v>
      </c>
      <c r="Z797">
        <v>143</v>
      </c>
      <c r="AA797">
        <v>0</v>
      </c>
      <c r="AB797">
        <v>20</v>
      </c>
      <c r="AC797">
        <v>10</v>
      </c>
      <c r="AD797">
        <v>10</v>
      </c>
      <c r="AE797">
        <v>50</v>
      </c>
      <c r="AF797">
        <v>13</v>
      </c>
      <c r="AG797">
        <v>6</v>
      </c>
      <c r="AH797">
        <v>4</v>
      </c>
      <c r="AI797">
        <v>10</v>
      </c>
    </row>
    <row r="798" spans="1:35" x14ac:dyDescent="0.2">
      <c r="A798" s="102">
        <v>108</v>
      </c>
      <c r="B798">
        <v>4208</v>
      </c>
      <c r="C798" t="s">
        <v>1893</v>
      </c>
      <c r="D798" t="s">
        <v>1704</v>
      </c>
      <c r="E798">
        <v>2206</v>
      </c>
      <c r="F798">
        <v>2218</v>
      </c>
      <c r="G798">
        <v>400</v>
      </c>
      <c r="H798" t="s">
        <v>1682</v>
      </c>
      <c r="I798">
        <v>5991</v>
      </c>
      <c r="J798" t="s">
        <v>1163</v>
      </c>
      <c r="K798" t="s">
        <v>1899</v>
      </c>
      <c r="L798">
        <v>916</v>
      </c>
      <c r="M798">
        <v>925</v>
      </c>
      <c r="N798">
        <v>1000</v>
      </c>
      <c r="O798" t="s">
        <v>1679</v>
      </c>
      <c r="P798">
        <v>0.90069880337181796</v>
      </c>
      <c r="Q798">
        <v>0.93610035734719299</v>
      </c>
      <c r="R798">
        <v>0.13902344727209101</v>
      </c>
      <c r="S798" s="106">
        <v>1.2736178308399499E-2</v>
      </c>
      <c r="T798">
        <v>-0.47704515379117601</v>
      </c>
      <c r="U798">
        <v>0.47704515379117601</v>
      </c>
      <c r="V798">
        <v>0.46989240597874199</v>
      </c>
      <c r="W798">
        <v>-1.54</v>
      </c>
      <c r="X798">
        <v>4.26</v>
      </c>
      <c r="Y798">
        <v>2690</v>
      </c>
      <c r="Z798">
        <v>168</v>
      </c>
      <c r="AA798">
        <v>-0.05</v>
      </c>
      <c r="AB798">
        <v>16</v>
      </c>
      <c r="AC798">
        <v>8</v>
      </c>
      <c r="AD798">
        <v>8</v>
      </c>
      <c r="AE798">
        <v>50</v>
      </c>
      <c r="AF798">
        <v>12</v>
      </c>
      <c r="AG798">
        <v>6</v>
      </c>
      <c r="AH798">
        <v>4</v>
      </c>
      <c r="AI798">
        <v>6</v>
      </c>
    </row>
    <row r="799" spans="1:35" x14ac:dyDescent="0.2">
      <c r="A799" s="102">
        <v>396</v>
      </c>
      <c r="B799">
        <v>3774</v>
      </c>
      <c r="C799" t="s">
        <v>698</v>
      </c>
      <c r="D799" t="s">
        <v>1681</v>
      </c>
      <c r="E799">
        <v>3365</v>
      </c>
      <c r="F799">
        <v>3340</v>
      </c>
      <c r="G799">
        <v>300</v>
      </c>
      <c r="H799" t="s">
        <v>1679</v>
      </c>
      <c r="I799">
        <v>3938</v>
      </c>
      <c r="J799" t="s">
        <v>1970</v>
      </c>
      <c r="K799" t="s">
        <v>1681</v>
      </c>
      <c r="L799">
        <v>5370</v>
      </c>
      <c r="M799">
        <v>5370</v>
      </c>
      <c r="N799">
        <v>200</v>
      </c>
      <c r="O799" t="s">
        <v>1682</v>
      </c>
      <c r="P799">
        <v>0.89758279822630005</v>
      </c>
      <c r="Q799">
        <v>0.90099390266355495</v>
      </c>
      <c r="R799">
        <v>7.1708960941887695E-2</v>
      </c>
      <c r="S799">
        <v>1.03774093187156E-2</v>
      </c>
      <c r="T799">
        <v>1.41168633873342</v>
      </c>
      <c r="U799">
        <v>1.41168633873342</v>
      </c>
      <c r="V799">
        <v>1.4971568705143601</v>
      </c>
      <c r="W799">
        <v>10.82</v>
      </c>
      <c r="X799">
        <v>6.7</v>
      </c>
      <c r="Y799">
        <v>2314</v>
      </c>
      <c r="Z799">
        <v>165</v>
      </c>
      <c r="AA799">
        <v>0.03</v>
      </c>
      <c r="AB799">
        <v>14</v>
      </c>
      <c r="AC799">
        <v>7</v>
      </c>
      <c r="AD799">
        <v>7</v>
      </c>
      <c r="AE799">
        <v>50</v>
      </c>
      <c r="AF799">
        <v>14</v>
      </c>
      <c r="AG799">
        <v>3</v>
      </c>
      <c r="AH799">
        <v>5</v>
      </c>
      <c r="AI799">
        <v>6</v>
      </c>
    </row>
    <row r="800" spans="1:35" x14ac:dyDescent="0.2">
      <c r="A800" s="102">
        <v>206</v>
      </c>
      <c r="B800">
        <v>4217</v>
      </c>
      <c r="C800" t="s">
        <v>1195</v>
      </c>
      <c r="D800" t="s">
        <v>1704</v>
      </c>
      <c r="E800">
        <v>4610</v>
      </c>
      <c r="F800">
        <v>4610</v>
      </c>
      <c r="G800">
        <v>200</v>
      </c>
      <c r="H800" t="s">
        <v>1679</v>
      </c>
      <c r="I800">
        <v>4290</v>
      </c>
      <c r="J800" t="s">
        <v>1736</v>
      </c>
      <c r="K800" t="s">
        <v>1694</v>
      </c>
      <c r="L800">
        <v>1022</v>
      </c>
      <c r="M800">
        <v>1013</v>
      </c>
      <c r="N800">
        <v>900</v>
      </c>
      <c r="O800" t="s">
        <v>1682</v>
      </c>
      <c r="P800">
        <v>0.78776489076872103</v>
      </c>
      <c r="Q800">
        <v>0.92217550782577795</v>
      </c>
      <c r="R800" s="106">
        <v>0.200933128267831</v>
      </c>
      <c r="S800">
        <v>2.8053280298295399E-2</v>
      </c>
      <c r="T800">
        <v>0.70294364460557401</v>
      </c>
      <c r="U800">
        <v>0.70294364460557401</v>
      </c>
      <c r="V800">
        <v>0.53848392125314404</v>
      </c>
      <c r="W800">
        <v>5.09</v>
      </c>
      <c r="X800">
        <v>1.1200000000000001</v>
      </c>
      <c r="Y800">
        <v>1095</v>
      </c>
      <c r="Z800">
        <v>68</v>
      </c>
      <c r="AA800">
        <v>0.01</v>
      </c>
      <c r="AB800">
        <v>16</v>
      </c>
      <c r="AC800">
        <v>9</v>
      </c>
      <c r="AD800">
        <v>7</v>
      </c>
      <c r="AE800">
        <v>56.25</v>
      </c>
      <c r="AF800">
        <v>13</v>
      </c>
      <c r="AG800">
        <v>5</v>
      </c>
      <c r="AH800">
        <v>4</v>
      </c>
      <c r="AI800">
        <v>7</v>
      </c>
    </row>
    <row r="801" spans="1:35" x14ac:dyDescent="0.2">
      <c r="A801" s="102">
        <v>425</v>
      </c>
      <c r="B801">
        <v>7278</v>
      </c>
      <c r="C801" t="s">
        <v>45</v>
      </c>
      <c r="D801" t="s">
        <v>1697</v>
      </c>
      <c r="E801">
        <v>2261</v>
      </c>
      <c r="F801">
        <v>2255</v>
      </c>
      <c r="G801">
        <v>300</v>
      </c>
      <c r="H801" t="s">
        <v>1682</v>
      </c>
      <c r="I801">
        <v>8316</v>
      </c>
      <c r="J801" t="s">
        <v>1918</v>
      </c>
      <c r="K801" t="s">
        <v>1737</v>
      </c>
      <c r="L801">
        <v>3859</v>
      </c>
      <c r="M801">
        <v>3867</v>
      </c>
      <c r="N801">
        <v>200</v>
      </c>
      <c r="O801" t="s">
        <v>1679</v>
      </c>
      <c r="P801">
        <v>0.84891080368748595</v>
      </c>
      <c r="Q801">
        <v>0.89805479349130501</v>
      </c>
      <c r="R801">
        <v>0.227292295551865</v>
      </c>
      <c r="S801">
        <v>3.3217855777737101E-2</v>
      </c>
      <c r="T801">
        <v>-1.28910499192659</v>
      </c>
      <c r="U801">
        <v>1.28910499192659</v>
      </c>
      <c r="V801">
        <v>1.4811277934554601</v>
      </c>
      <c r="W801">
        <v>-4.3099999999999996</v>
      </c>
      <c r="X801">
        <v>12.53</v>
      </c>
      <c r="Y801">
        <v>19</v>
      </c>
      <c r="Z801">
        <v>2</v>
      </c>
      <c r="AA801">
        <v>-0.11</v>
      </c>
      <c r="AB801">
        <v>9</v>
      </c>
      <c r="AC801">
        <v>4</v>
      </c>
      <c r="AD801">
        <v>5</v>
      </c>
      <c r="AE801">
        <v>44.44</v>
      </c>
      <c r="AF801">
        <v>15</v>
      </c>
      <c r="AG801">
        <v>3</v>
      </c>
      <c r="AH801">
        <v>2</v>
      </c>
      <c r="AI801">
        <v>4</v>
      </c>
    </row>
    <row r="802" spans="1:35" x14ac:dyDescent="0.2">
      <c r="A802" s="102">
        <v>1053</v>
      </c>
      <c r="B802">
        <v>7259</v>
      </c>
      <c r="C802" t="s">
        <v>27</v>
      </c>
      <c r="D802" t="s">
        <v>1697</v>
      </c>
      <c r="E802">
        <v>3675</v>
      </c>
      <c r="F802">
        <v>3705</v>
      </c>
      <c r="G802">
        <v>200</v>
      </c>
      <c r="H802" t="s">
        <v>1679</v>
      </c>
      <c r="I802">
        <v>9062</v>
      </c>
      <c r="J802" t="s">
        <v>1643</v>
      </c>
      <c r="K802" t="s">
        <v>1815</v>
      </c>
      <c r="L802">
        <v>5910</v>
      </c>
      <c r="M802">
        <v>5910</v>
      </c>
      <c r="N802">
        <v>100</v>
      </c>
      <c r="O802" t="s">
        <v>1682</v>
      </c>
      <c r="P802">
        <v>0.808015219020218</v>
      </c>
      <c r="Q802">
        <v>0.82344424543119399</v>
      </c>
      <c r="R802" s="106">
        <v>0.21640351636284699</v>
      </c>
      <c r="S802" s="106">
        <v>8.9290196832725904E-2</v>
      </c>
      <c r="T802">
        <v>0.11398334170346699</v>
      </c>
      <c r="U802">
        <v>0.11398334170346699</v>
      </c>
      <c r="V802">
        <v>0.261787289357645</v>
      </c>
      <c r="W802">
        <v>0.44</v>
      </c>
      <c r="X802">
        <v>25.38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</row>
    <row r="803" spans="1:35" x14ac:dyDescent="0.2">
      <c r="A803" s="102">
        <v>324</v>
      </c>
      <c r="B803">
        <v>2267</v>
      </c>
      <c r="C803" t="s">
        <v>1944</v>
      </c>
      <c r="D803" t="s">
        <v>1707</v>
      </c>
      <c r="E803">
        <v>5450</v>
      </c>
      <c r="F803">
        <v>5370</v>
      </c>
      <c r="G803">
        <v>200</v>
      </c>
      <c r="H803" t="s">
        <v>1682</v>
      </c>
      <c r="I803">
        <v>5214</v>
      </c>
      <c r="J803" t="s">
        <v>1982</v>
      </c>
      <c r="K803" t="s">
        <v>1678</v>
      </c>
      <c r="L803">
        <v>2066</v>
      </c>
      <c r="M803">
        <v>2094</v>
      </c>
      <c r="N803">
        <v>500</v>
      </c>
      <c r="O803" t="s">
        <v>1679</v>
      </c>
      <c r="P803">
        <v>0.69352775930456401</v>
      </c>
      <c r="Q803">
        <v>0.90835839852909905</v>
      </c>
      <c r="R803" s="106">
        <v>5.4661698433648001E-2</v>
      </c>
      <c r="S803">
        <v>7.0225177138361294E-2</v>
      </c>
      <c r="T803">
        <v>-0.11600104447080101</v>
      </c>
      <c r="U803">
        <v>0.11600104447080101</v>
      </c>
      <c r="V803">
        <v>0.71057769447453001</v>
      </c>
      <c r="W803">
        <v>-0.39</v>
      </c>
      <c r="X803">
        <v>2.5099999999999998</v>
      </c>
      <c r="Y803">
        <v>-296</v>
      </c>
      <c r="Z803">
        <v>-37</v>
      </c>
      <c r="AA803">
        <v>0.06</v>
      </c>
      <c r="AB803">
        <v>8</v>
      </c>
      <c r="AC803">
        <v>3</v>
      </c>
      <c r="AD803">
        <v>5</v>
      </c>
      <c r="AE803">
        <v>37.5</v>
      </c>
      <c r="AF803">
        <v>12</v>
      </c>
      <c r="AG803">
        <v>2</v>
      </c>
      <c r="AH803">
        <v>1</v>
      </c>
      <c r="AI803">
        <v>5</v>
      </c>
    </row>
    <row r="804" spans="1:35" x14ac:dyDescent="0.2">
      <c r="A804" s="102">
        <v>1166</v>
      </c>
      <c r="B804">
        <v>5713</v>
      </c>
      <c r="C804" t="s">
        <v>1978</v>
      </c>
      <c r="D804" t="s">
        <v>1695</v>
      </c>
      <c r="E804">
        <v>3190</v>
      </c>
      <c r="F804">
        <v>3172</v>
      </c>
      <c r="G804">
        <v>200</v>
      </c>
      <c r="H804" t="s">
        <v>1682</v>
      </c>
      <c r="I804">
        <v>6506</v>
      </c>
      <c r="J804" t="s">
        <v>1859</v>
      </c>
      <c r="K804" t="s">
        <v>1684</v>
      </c>
      <c r="L804">
        <v>3895</v>
      </c>
      <c r="M804">
        <v>3890</v>
      </c>
      <c r="N804">
        <v>200</v>
      </c>
      <c r="O804" t="s">
        <v>1679</v>
      </c>
      <c r="P804">
        <v>0.89058867541931797</v>
      </c>
      <c r="Q804">
        <v>0.801489094656616</v>
      </c>
      <c r="R804">
        <v>8.2338072295865206E-2</v>
      </c>
      <c r="S804">
        <v>3.2302014001361297E-2</v>
      </c>
      <c r="T804">
        <v>-0.80197190004953001</v>
      </c>
      <c r="U804">
        <v>0.80197190004953001</v>
      </c>
      <c r="V804">
        <v>0.69093884957834795</v>
      </c>
      <c r="W804">
        <v>-1.74</v>
      </c>
      <c r="X804">
        <v>18.46</v>
      </c>
      <c r="Y804">
        <v>-873</v>
      </c>
      <c r="Z804">
        <v>-87</v>
      </c>
      <c r="AA804">
        <v>-0.03</v>
      </c>
      <c r="AB804">
        <v>10</v>
      </c>
      <c r="AC804">
        <v>5</v>
      </c>
      <c r="AD804">
        <v>5</v>
      </c>
      <c r="AE804">
        <v>50</v>
      </c>
      <c r="AF804">
        <v>8</v>
      </c>
      <c r="AG804">
        <v>5</v>
      </c>
      <c r="AH804">
        <v>4</v>
      </c>
      <c r="AI804">
        <v>1</v>
      </c>
    </row>
    <row r="805" spans="1:35" x14ac:dyDescent="0.2">
      <c r="A805" s="102">
        <v>378</v>
      </c>
      <c r="B805">
        <v>3865</v>
      </c>
      <c r="C805" t="s">
        <v>1626</v>
      </c>
      <c r="D805" t="s">
        <v>1916</v>
      </c>
      <c r="E805">
        <v>513</v>
      </c>
      <c r="F805">
        <v>504</v>
      </c>
      <c r="G805">
        <v>2200</v>
      </c>
      <c r="H805" t="s">
        <v>1682</v>
      </c>
      <c r="I805">
        <v>4004</v>
      </c>
      <c r="J805" t="s">
        <v>1894</v>
      </c>
      <c r="K805" t="s">
        <v>1704</v>
      </c>
      <c r="L805">
        <v>2664</v>
      </c>
      <c r="M805">
        <v>2737</v>
      </c>
      <c r="N805">
        <v>400</v>
      </c>
      <c r="O805" t="s">
        <v>1679</v>
      </c>
      <c r="P805">
        <v>0.78288306315191902</v>
      </c>
      <c r="Q805">
        <v>0.90315614805673705</v>
      </c>
      <c r="R805">
        <v>0.47973223736744403</v>
      </c>
      <c r="S805">
        <v>4.0256888856176102E-4</v>
      </c>
      <c r="T805">
        <v>-0.83250092146714305</v>
      </c>
      <c r="U805">
        <v>0.83250092146714305</v>
      </c>
      <c r="V805">
        <v>0.46017613720892703</v>
      </c>
      <c r="W805">
        <v>-3.17</v>
      </c>
      <c r="X805">
        <v>1.28</v>
      </c>
      <c r="Y805">
        <v>-1077</v>
      </c>
      <c r="Z805">
        <v>-54</v>
      </c>
      <c r="AA805">
        <v>-0.12</v>
      </c>
      <c r="AB805">
        <v>20</v>
      </c>
      <c r="AC805">
        <v>11</v>
      </c>
      <c r="AD805">
        <v>9</v>
      </c>
      <c r="AE805">
        <v>55</v>
      </c>
      <c r="AF805">
        <v>8</v>
      </c>
      <c r="AG805">
        <v>10</v>
      </c>
      <c r="AH805">
        <v>9</v>
      </c>
      <c r="AI805">
        <v>1</v>
      </c>
    </row>
    <row r="806" spans="1:35" x14ac:dyDescent="0.2">
      <c r="A806" s="102">
        <v>81</v>
      </c>
      <c r="B806">
        <v>1808</v>
      </c>
      <c r="C806" t="s">
        <v>604</v>
      </c>
      <c r="D806" t="s">
        <v>1689</v>
      </c>
      <c r="E806">
        <v>1448</v>
      </c>
      <c r="F806">
        <v>1459</v>
      </c>
      <c r="G806">
        <v>700</v>
      </c>
      <c r="H806" t="s">
        <v>1682</v>
      </c>
      <c r="I806">
        <v>1860</v>
      </c>
      <c r="J806" t="s">
        <v>56</v>
      </c>
      <c r="K806" t="s">
        <v>1689</v>
      </c>
      <c r="L806">
        <v>744</v>
      </c>
      <c r="M806">
        <v>737</v>
      </c>
      <c r="N806">
        <v>1400</v>
      </c>
      <c r="O806" t="s">
        <v>1679</v>
      </c>
      <c r="P806">
        <v>0.81676984935378405</v>
      </c>
      <c r="Q806">
        <v>0.94144535513452299</v>
      </c>
      <c r="R806">
        <v>0.131829754643915</v>
      </c>
      <c r="S806">
        <v>4.1970294521492799E-2</v>
      </c>
      <c r="T806">
        <v>-1.56787922490031</v>
      </c>
      <c r="U806">
        <v>1.56787922490031</v>
      </c>
      <c r="V806">
        <v>2.57371101201992</v>
      </c>
      <c r="W806">
        <v>-3</v>
      </c>
      <c r="X806">
        <v>1.03</v>
      </c>
      <c r="Y806">
        <v>-1537</v>
      </c>
      <c r="Z806">
        <v>-96</v>
      </c>
      <c r="AA806">
        <v>-0.05</v>
      </c>
      <c r="AB806">
        <v>16</v>
      </c>
      <c r="AC806">
        <v>8</v>
      </c>
      <c r="AD806">
        <v>8</v>
      </c>
      <c r="AE806">
        <v>50</v>
      </c>
      <c r="AF806">
        <v>12</v>
      </c>
      <c r="AG806">
        <v>5</v>
      </c>
      <c r="AH806">
        <v>3</v>
      </c>
      <c r="AI806">
        <v>8</v>
      </c>
    </row>
    <row r="807" spans="1:35" x14ac:dyDescent="0.2">
      <c r="A807" s="102">
        <v>715</v>
      </c>
      <c r="B807">
        <v>5334</v>
      </c>
      <c r="C807" t="s">
        <v>1945</v>
      </c>
      <c r="D807" t="s">
        <v>1678</v>
      </c>
      <c r="E807">
        <v>1902</v>
      </c>
      <c r="F807">
        <v>1920</v>
      </c>
      <c r="G807">
        <v>500</v>
      </c>
      <c r="H807" t="s">
        <v>1679</v>
      </c>
      <c r="I807">
        <v>7272</v>
      </c>
      <c r="J807" t="s">
        <v>1906</v>
      </c>
      <c r="K807" t="s">
        <v>1697</v>
      </c>
      <c r="L807">
        <v>1927</v>
      </c>
      <c r="M807">
        <v>1953</v>
      </c>
      <c r="N807">
        <v>500</v>
      </c>
      <c r="O807" t="s">
        <v>1682</v>
      </c>
      <c r="P807">
        <v>0.92073612156366003</v>
      </c>
      <c r="Q807">
        <v>0.86692173944106399</v>
      </c>
      <c r="R807">
        <v>0.176808789057319</v>
      </c>
      <c r="S807">
        <v>8.5667518450204094E-2</v>
      </c>
      <c r="T807">
        <v>0.463171791566303</v>
      </c>
      <c r="U807">
        <v>0.463171791566303</v>
      </c>
      <c r="V807">
        <v>0.490295085741765</v>
      </c>
      <c r="W807">
        <v>1.44</v>
      </c>
      <c r="X807">
        <v>1.69</v>
      </c>
      <c r="Y807">
        <v>-1863</v>
      </c>
      <c r="Z807">
        <v>-133</v>
      </c>
      <c r="AA807">
        <v>-0.14000000000000001</v>
      </c>
      <c r="AB807">
        <v>14</v>
      </c>
      <c r="AC807">
        <v>7</v>
      </c>
      <c r="AD807">
        <v>7</v>
      </c>
      <c r="AE807">
        <v>50</v>
      </c>
      <c r="AF807">
        <v>15</v>
      </c>
      <c r="AG807">
        <v>3</v>
      </c>
      <c r="AH807">
        <v>3</v>
      </c>
      <c r="AI807">
        <v>8</v>
      </c>
    </row>
    <row r="808" spans="1:35" x14ac:dyDescent="0.2">
      <c r="A808" s="102">
        <v>953</v>
      </c>
      <c r="B808">
        <v>3086</v>
      </c>
      <c r="C808" t="s">
        <v>657</v>
      </c>
      <c r="D808" t="s">
        <v>1705</v>
      </c>
      <c r="E808">
        <v>1379</v>
      </c>
      <c r="F808">
        <v>1357</v>
      </c>
      <c r="G808">
        <v>600</v>
      </c>
      <c r="H808" t="s">
        <v>1682</v>
      </c>
      <c r="I808">
        <v>6506</v>
      </c>
      <c r="J808" t="s">
        <v>1859</v>
      </c>
      <c r="K808" t="s">
        <v>1684</v>
      </c>
      <c r="L808">
        <v>3895</v>
      </c>
      <c r="M808">
        <v>3890</v>
      </c>
      <c r="N808">
        <v>200</v>
      </c>
      <c r="O808" t="s">
        <v>1679</v>
      </c>
      <c r="P808">
        <v>0.75270736178837705</v>
      </c>
      <c r="Q808">
        <v>0.83757230057630006</v>
      </c>
      <c r="R808" s="106">
        <v>5.9688520010628E-2</v>
      </c>
      <c r="S808">
        <v>3.6838562422541903E-2</v>
      </c>
      <c r="T808">
        <v>-9.5709181352265804E-2</v>
      </c>
      <c r="U808">
        <v>9.5709181352265804E-2</v>
      </c>
      <c r="V808">
        <v>4.1655150475168302E-2</v>
      </c>
      <c r="W808">
        <v>-0.36</v>
      </c>
      <c r="X808">
        <v>4.6500000000000004</v>
      </c>
      <c r="Y808">
        <v>-2065</v>
      </c>
      <c r="Z808">
        <v>-90</v>
      </c>
      <c r="AA808">
        <v>0.01</v>
      </c>
      <c r="AB808">
        <v>23</v>
      </c>
      <c r="AC808">
        <v>12</v>
      </c>
      <c r="AD808">
        <v>11</v>
      </c>
      <c r="AE808">
        <v>52.17</v>
      </c>
      <c r="AF808">
        <v>9</v>
      </c>
      <c r="AG808">
        <v>9</v>
      </c>
      <c r="AH808">
        <v>9</v>
      </c>
      <c r="AI808">
        <v>5</v>
      </c>
    </row>
    <row r="809" spans="1:35" x14ac:dyDescent="0.2">
      <c r="A809" s="102">
        <v>54</v>
      </c>
      <c r="B809">
        <v>5214</v>
      </c>
      <c r="C809" t="s">
        <v>1982</v>
      </c>
      <c r="D809" t="s">
        <v>1678</v>
      </c>
      <c r="E809">
        <v>2066</v>
      </c>
      <c r="F809">
        <v>2094</v>
      </c>
      <c r="G809">
        <v>500</v>
      </c>
      <c r="H809" t="s">
        <v>1679</v>
      </c>
      <c r="I809">
        <v>6302</v>
      </c>
      <c r="J809" t="s">
        <v>1959</v>
      </c>
      <c r="K809" t="s">
        <v>1692</v>
      </c>
      <c r="L809">
        <v>2754</v>
      </c>
      <c r="M809">
        <v>2726</v>
      </c>
      <c r="N809">
        <v>400</v>
      </c>
      <c r="O809" t="s">
        <v>1682</v>
      </c>
      <c r="P809">
        <v>0.91440991445936004</v>
      </c>
      <c r="Q809">
        <v>0.94860941038503699</v>
      </c>
      <c r="R809" s="15">
        <v>0.12475536842914201</v>
      </c>
      <c r="S809" s="15">
        <v>4.5570357862990497E-2</v>
      </c>
      <c r="T809">
        <v>0.71305687939597295</v>
      </c>
      <c r="U809">
        <v>0.71305687939597295</v>
      </c>
      <c r="V809">
        <v>0.38997376885581297</v>
      </c>
      <c r="W809">
        <v>1.8</v>
      </c>
      <c r="X809">
        <v>3.98</v>
      </c>
      <c r="Y809">
        <v>-2098</v>
      </c>
      <c r="Z809">
        <v>-262</v>
      </c>
      <c r="AA809">
        <v>-0.17</v>
      </c>
      <c r="AB809">
        <v>8</v>
      </c>
      <c r="AC809">
        <v>3</v>
      </c>
      <c r="AD809">
        <v>5</v>
      </c>
      <c r="AE809">
        <v>37.5</v>
      </c>
      <c r="AF809">
        <v>13</v>
      </c>
      <c r="AG809">
        <v>1</v>
      </c>
      <c r="AH809">
        <v>1</v>
      </c>
      <c r="AI809">
        <v>6</v>
      </c>
    </row>
    <row r="810" spans="1:35" x14ac:dyDescent="0.2">
      <c r="A810" s="102">
        <v>44</v>
      </c>
      <c r="B810">
        <v>1893</v>
      </c>
      <c r="C810" t="s">
        <v>2171</v>
      </c>
      <c r="D810" t="s">
        <v>1689</v>
      </c>
      <c r="E810">
        <v>677</v>
      </c>
      <c r="F810">
        <v>679</v>
      </c>
      <c r="G810">
        <v>1500</v>
      </c>
      <c r="H810" t="s">
        <v>1682</v>
      </c>
      <c r="I810">
        <v>8425</v>
      </c>
      <c r="J810" t="s">
        <v>1879</v>
      </c>
      <c r="K810" t="s">
        <v>1685</v>
      </c>
      <c r="L810">
        <v>3350</v>
      </c>
      <c r="M810">
        <v>3360</v>
      </c>
      <c r="N810">
        <v>300</v>
      </c>
      <c r="O810" t="s">
        <v>1679</v>
      </c>
      <c r="P810">
        <v>0.75605233023735197</v>
      </c>
      <c r="Q810">
        <v>0.95204129721741504</v>
      </c>
      <c r="R810">
        <v>0.247795301130951</v>
      </c>
      <c r="S810">
        <v>2.0453618994786999E-2</v>
      </c>
      <c r="T810">
        <v>-0.16568285597048299</v>
      </c>
      <c r="U810">
        <v>0.16568285597048299</v>
      </c>
      <c r="V810">
        <v>0.27116813500661802</v>
      </c>
      <c r="W810">
        <v>-0.54</v>
      </c>
      <c r="X810">
        <v>1.04</v>
      </c>
      <c r="Y810">
        <v>-2389</v>
      </c>
      <c r="Z810">
        <v>-159</v>
      </c>
      <c r="AA810">
        <v>0.01</v>
      </c>
      <c r="AB810">
        <v>15</v>
      </c>
      <c r="AC810">
        <v>9</v>
      </c>
      <c r="AD810">
        <v>6</v>
      </c>
      <c r="AE810">
        <v>60</v>
      </c>
      <c r="AF810">
        <v>12</v>
      </c>
      <c r="AG810">
        <v>5</v>
      </c>
      <c r="AH810">
        <v>5</v>
      </c>
      <c r="AI810">
        <v>5</v>
      </c>
    </row>
    <row r="811" spans="1:35" x14ac:dyDescent="0.2">
      <c r="A811" s="102">
        <v>831</v>
      </c>
      <c r="B811">
        <v>4186</v>
      </c>
      <c r="C811" t="s">
        <v>707</v>
      </c>
      <c r="D811" t="s">
        <v>1704</v>
      </c>
      <c r="E811">
        <v>4915</v>
      </c>
      <c r="F811">
        <v>4840</v>
      </c>
      <c r="G811">
        <v>200</v>
      </c>
      <c r="H811" t="s">
        <v>1679</v>
      </c>
      <c r="I811">
        <v>4739</v>
      </c>
      <c r="J811" t="s">
        <v>1734</v>
      </c>
      <c r="K811" t="s">
        <v>1681</v>
      </c>
      <c r="L811">
        <v>3390</v>
      </c>
      <c r="M811">
        <v>3365</v>
      </c>
      <c r="N811">
        <v>300</v>
      </c>
      <c r="O811" t="s">
        <v>1682</v>
      </c>
      <c r="P811">
        <v>0.90309433138137196</v>
      </c>
      <c r="Q811">
        <v>0.85293390334626795</v>
      </c>
      <c r="R811" s="15">
        <v>7.0362263071254497E-2</v>
      </c>
      <c r="S811" s="15">
        <v>3.76525406025571E-2</v>
      </c>
      <c r="T811">
        <v>0.66470741677359602</v>
      </c>
      <c r="U811">
        <v>0.66470741677359602</v>
      </c>
      <c r="V811">
        <v>0.59997962151262296</v>
      </c>
      <c r="W811">
        <v>2.5299999999999998</v>
      </c>
      <c r="X811">
        <v>4.29</v>
      </c>
      <c r="Y811">
        <v>-3389</v>
      </c>
      <c r="Z811">
        <v>-261</v>
      </c>
      <c r="AA811">
        <v>0.2</v>
      </c>
      <c r="AB811">
        <v>13</v>
      </c>
      <c r="AC811">
        <v>7</v>
      </c>
      <c r="AD811">
        <v>6</v>
      </c>
      <c r="AE811">
        <v>53.85</v>
      </c>
      <c r="AF811">
        <v>10</v>
      </c>
      <c r="AG811">
        <v>7</v>
      </c>
      <c r="AH811">
        <v>6</v>
      </c>
      <c r="AI811">
        <v>0</v>
      </c>
    </row>
    <row r="812" spans="1:35" x14ac:dyDescent="0.2">
      <c r="A812" s="102">
        <v>722</v>
      </c>
      <c r="B812">
        <v>5803</v>
      </c>
      <c r="C812" t="s">
        <v>26</v>
      </c>
      <c r="D812" t="s">
        <v>1695</v>
      </c>
      <c r="E812">
        <v>384</v>
      </c>
      <c r="F812">
        <v>387</v>
      </c>
      <c r="G812">
        <v>1900</v>
      </c>
      <c r="H812" t="s">
        <v>1682</v>
      </c>
      <c r="I812">
        <v>7259</v>
      </c>
      <c r="J812" t="s">
        <v>27</v>
      </c>
      <c r="K812" t="s">
        <v>1697</v>
      </c>
      <c r="L812">
        <v>3675</v>
      </c>
      <c r="M812">
        <v>3705</v>
      </c>
      <c r="N812">
        <v>200</v>
      </c>
      <c r="O812" t="s">
        <v>1679</v>
      </c>
      <c r="P812">
        <v>0.90537145182364198</v>
      </c>
      <c r="Q812">
        <v>0.86600648433903304</v>
      </c>
      <c r="R812" s="106">
        <v>3.45568336138595E-3</v>
      </c>
      <c r="S812">
        <v>5.7220769104310301E-2</v>
      </c>
      <c r="T812">
        <v>-1.4564436997194501</v>
      </c>
      <c r="U812">
        <v>1.4564436997194501</v>
      </c>
      <c r="V812">
        <v>1.6799558636505501</v>
      </c>
      <c r="W812">
        <v>-7.69</v>
      </c>
      <c r="X812">
        <v>0.77</v>
      </c>
      <c r="Y812">
        <v>-4482</v>
      </c>
      <c r="Z812">
        <v>-204</v>
      </c>
      <c r="AA812">
        <v>0.23</v>
      </c>
      <c r="AB812">
        <v>22</v>
      </c>
      <c r="AC812">
        <v>12</v>
      </c>
      <c r="AD812">
        <v>10</v>
      </c>
      <c r="AE812">
        <v>54.55</v>
      </c>
      <c r="AF812">
        <v>13</v>
      </c>
      <c r="AG812">
        <v>9</v>
      </c>
      <c r="AH812">
        <v>5</v>
      </c>
      <c r="AI812">
        <v>8</v>
      </c>
    </row>
    <row r="813" spans="1:35" x14ac:dyDescent="0.2">
      <c r="A813" s="102">
        <v>915</v>
      </c>
      <c r="B813">
        <v>5334</v>
      </c>
      <c r="C813" t="s">
        <v>1945</v>
      </c>
      <c r="D813" t="s">
        <v>1678</v>
      </c>
      <c r="E813">
        <v>1902</v>
      </c>
      <c r="F813">
        <v>1920</v>
      </c>
      <c r="G813">
        <v>500</v>
      </c>
      <c r="H813" t="s">
        <v>1682</v>
      </c>
      <c r="I813">
        <v>9072</v>
      </c>
      <c r="J813" t="s">
        <v>1814</v>
      </c>
      <c r="K813" t="s">
        <v>1815</v>
      </c>
      <c r="L813">
        <v>2480</v>
      </c>
      <c r="M813">
        <v>2485</v>
      </c>
      <c r="N813">
        <v>400</v>
      </c>
      <c r="O813" t="s">
        <v>1679</v>
      </c>
      <c r="P813">
        <v>0.88790125503583095</v>
      </c>
      <c r="Q813">
        <v>0.84248424410367195</v>
      </c>
      <c r="R813">
        <v>0.11596452745554101</v>
      </c>
      <c r="S813">
        <v>1.32466560204339E-2</v>
      </c>
      <c r="T813">
        <v>-0.79025609377479999</v>
      </c>
      <c r="U813">
        <v>0.79025609377479999</v>
      </c>
      <c r="V813">
        <v>0.90090547532348797</v>
      </c>
      <c r="W813">
        <v>-2.75</v>
      </c>
      <c r="X813">
        <v>3.42</v>
      </c>
      <c r="Y813">
        <v>-5696</v>
      </c>
      <c r="Z813">
        <v>-335</v>
      </c>
      <c r="AA813">
        <v>-0.16</v>
      </c>
      <c r="AB813">
        <v>17</v>
      </c>
      <c r="AC813">
        <v>8</v>
      </c>
      <c r="AD813">
        <v>9</v>
      </c>
      <c r="AE813">
        <v>47.06</v>
      </c>
      <c r="AF813">
        <v>12</v>
      </c>
      <c r="AG813">
        <v>7</v>
      </c>
      <c r="AH813">
        <v>3</v>
      </c>
      <c r="AI813">
        <v>7</v>
      </c>
    </row>
    <row r="814" spans="1:35" x14ac:dyDescent="0.2">
      <c r="A814" s="102">
        <v>358</v>
      </c>
      <c r="B814">
        <v>1812</v>
      </c>
      <c r="C814" t="s">
        <v>1789</v>
      </c>
      <c r="D814" t="s">
        <v>1689</v>
      </c>
      <c r="E814">
        <v>1314</v>
      </c>
      <c r="F814">
        <v>1316</v>
      </c>
      <c r="G814">
        <v>800</v>
      </c>
      <c r="H814" t="s">
        <v>1682</v>
      </c>
      <c r="I814">
        <v>8377</v>
      </c>
      <c r="J814" t="s">
        <v>1816</v>
      </c>
      <c r="K814" t="s">
        <v>1737</v>
      </c>
      <c r="L814">
        <v>1050</v>
      </c>
      <c r="M814">
        <v>1057</v>
      </c>
      <c r="N814">
        <v>1000</v>
      </c>
      <c r="O814" t="s">
        <v>1679</v>
      </c>
      <c r="P814">
        <v>0.76608358315120295</v>
      </c>
      <c r="Q814">
        <v>0.90480395223672705</v>
      </c>
      <c r="R814">
        <v>0.17806681555833201</v>
      </c>
      <c r="S814">
        <v>5.3156265666313603E-3</v>
      </c>
      <c r="T814">
        <v>-1.73106629234607</v>
      </c>
      <c r="U814">
        <v>1.73106629234607</v>
      </c>
      <c r="V814">
        <v>1.2932219057287899</v>
      </c>
      <c r="W814">
        <v>-5.34</v>
      </c>
      <c r="X814">
        <v>0.4</v>
      </c>
      <c r="Y814">
        <v>-5928</v>
      </c>
      <c r="Z814">
        <v>-312</v>
      </c>
      <c r="AA814">
        <v>-0.04</v>
      </c>
      <c r="AB814">
        <v>19</v>
      </c>
      <c r="AC814">
        <v>10</v>
      </c>
      <c r="AD814">
        <v>9</v>
      </c>
      <c r="AE814">
        <v>52.63</v>
      </c>
      <c r="AF814">
        <v>11</v>
      </c>
      <c r="AG814">
        <v>6</v>
      </c>
      <c r="AH814">
        <v>5</v>
      </c>
      <c r="AI814">
        <v>8</v>
      </c>
    </row>
    <row r="815" spans="1:35" x14ac:dyDescent="0.2">
      <c r="A815" s="102">
        <v>205</v>
      </c>
      <c r="B815">
        <v>2602</v>
      </c>
      <c r="C815" t="s">
        <v>587</v>
      </c>
      <c r="D815" t="s">
        <v>1707</v>
      </c>
      <c r="E815">
        <v>3670</v>
      </c>
      <c r="F815">
        <v>3725</v>
      </c>
      <c r="G815">
        <v>200</v>
      </c>
      <c r="H815" t="s">
        <v>1682</v>
      </c>
      <c r="I815">
        <v>3880</v>
      </c>
      <c r="J815" t="s">
        <v>1609</v>
      </c>
      <c r="K815" t="s">
        <v>1916</v>
      </c>
      <c r="L815">
        <v>1450</v>
      </c>
      <c r="M815">
        <v>1447</v>
      </c>
      <c r="N815">
        <v>500</v>
      </c>
      <c r="O815" t="s">
        <v>1679</v>
      </c>
      <c r="P815">
        <v>0.66527521889433405</v>
      </c>
      <c r="Q815">
        <v>0.922186887021063</v>
      </c>
      <c r="R815">
        <v>0.13960513336156799</v>
      </c>
      <c r="S815">
        <v>1.88714983067115E-2</v>
      </c>
      <c r="T815">
        <v>-0.17572456958229299</v>
      </c>
      <c r="U815">
        <v>0.17572456958229299</v>
      </c>
      <c r="V815">
        <v>1.53148404102076</v>
      </c>
      <c r="W815">
        <v>-0.44</v>
      </c>
      <c r="X815">
        <v>2.89</v>
      </c>
      <c r="Y815">
        <v>-6079</v>
      </c>
      <c r="Z815">
        <v>-338</v>
      </c>
      <c r="AA815">
        <v>-0.04</v>
      </c>
      <c r="AB815">
        <v>18</v>
      </c>
      <c r="AC815">
        <v>8</v>
      </c>
      <c r="AD815">
        <v>10</v>
      </c>
      <c r="AE815">
        <v>44.44</v>
      </c>
      <c r="AF815">
        <v>10</v>
      </c>
      <c r="AG815">
        <v>7</v>
      </c>
      <c r="AH815">
        <v>5</v>
      </c>
      <c r="AI815">
        <v>6</v>
      </c>
    </row>
    <row r="816" spans="1:35" x14ac:dyDescent="0.2">
      <c r="A816" s="102">
        <v>1032</v>
      </c>
      <c r="B816">
        <v>4043</v>
      </c>
      <c r="C816" t="s">
        <v>1981</v>
      </c>
      <c r="D816" t="s">
        <v>1704</v>
      </c>
      <c r="E816">
        <v>2735</v>
      </c>
      <c r="F816">
        <v>2791</v>
      </c>
      <c r="G816">
        <v>300</v>
      </c>
      <c r="H816" t="s">
        <v>1682</v>
      </c>
      <c r="I816">
        <v>7186</v>
      </c>
      <c r="J816" t="s">
        <v>579</v>
      </c>
      <c r="K816" t="s">
        <v>1737</v>
      </c>
      <c r="L816">
        <v>430</v>
      </c>
      <c r="M816">
        <v>434</v>
      </c>
      <c r="N816">
        <v>1900</v>
      </c>
      <c r="O816" t="s">
        <v>1679</v>
      </c>
      <c r="P816">
        <v>0.79166303233072999</v>
      </c>
      <c r="Q816">
        <v>0.825525665234767</v>
      </c>
      <c r="R816" s="15">
        <v>0.166653080478435</v>
      </c>
      <c r="S816">
        <v>1.99096197240137E-2</v>
      </c>
      <c r="T816">
        <v>-0.64420571891309497</v>
      </c>
      <c r="U816">
        <v>0.64420571891309497</v>
      </c>
      <c r="V816">
        <v>0.90976752030521002</v>
      </c>
      <c r="W816">
        <v>-1.6</v>
      </c>
      <c r="X816">
        <v>1.52</v>
      </c>
      <c r="Y816">
        <v>-6264</v>
      </c>
      <c r="Z816">
        <v>-368</v>
      </c>
      <c r="AA816">
        <v>0</v>
      </c>
      <c r="AB816">
        <v>17</v>
      </c>
      <c r="AC816">
        <v>8</v>
      </c>
      <c r="AD816">
        <v>9</v>
      </c>
      <c r="AE816">
        <v>47.06</v>
      </c>
      <c r="AF816">
        <v>10</v>
      </c>
      <c r="AG816">
        <v>7</v>
      </c>
      <c r="AH816">
        <v>6</v>
      </c>
      <c r="AI816">
        <v>4</v>
      </c>
    </row>
    <row r="817" spans="1:35" x14ac:dyDescent="0.2">
      <c r="A817" s="102">
        <v>738</v>
      </c>
      <c r="B817">
        <v>2127</v>
      </c>
      <c r="C817" t="s">
        <v>1882</v>
      </c>
      <c r="D817" t="s">
        <v>1694</v>
      </c>
      <c r="E817">
        <v>3945</v>
      </c>
      <c r="F817">
        <v>3930</v>
      </c>
      <c r="G817">
        <v>200</v>
      </c>
      <c r="H817" t="s">
        <v>1679</v>
      </c>
      <c r="I817">
        <v>5393</v>
      </c>
      <c r="J817" t="s">
        <v>236</v>
      </c>
      <c r="K817" t="s">
        <v>1678</v>
      </c>
      <c r="L817">
        <v>2524</v>
      </c>
      <c r="M817">
        <v>2547</v>
      </c>
      <c r="N817">
        <v>300</v>
      </c>
      <c r="O817" t="s">
        <v>1682</v>
      </c>
      <c r="P817">
        <v>0.51012045268232198</v>
      </c>
      <c r="Q817">
        <v>0.86409053667716895</v>
      </c>
      <c r="R817">
        <v>1.7501431055387501E-2</v>
      </c>
      <c r="S817" s="15">
        <v>3.8568657724595702E-2</v>
      </c>
      <c r="T817">
        <v>2.4252548722368399</v>
      </c>
      <c r="U817">
        <v>2.4252548722368399</v>
      </c>
      <c r="V817">
        <v>2.9561812337944802</v>
      </c>
      <c r="W817">
        <v>9.6</v>
      </c>
      <c r="X817">
        <v>2.79</v>
      </c>
      <c r="Y817">
        <v>-6952</v>
      </c>
      <c r="Z817">
        <v>-331</v>
      </c>
      <c r="AA817">
        <v>-0.01</v>
      </c>
      <c r="AB817">
        <v>21</v>
      </c>
      <c r="AC817">
        <v>11</v>
      </c>
      <c r="AD817">
        <v>10</v>
      </c>
      <c r="AE817">
        <v>52.38</v>
      </c>
      <c r="AF817">
        <v>9</v>
      </c>
      <c r="AG817">
        <v>11</v>
      </c>
      <c r="AH817">
        <v>8</v>
      </c>
      <c r="AI817">
        <v>2</v>
      </c>
    </row>
    <row r="818" spans="1:35" x14ac:dyDescent="0.2">
      <c r="A818" s="102">
        <v>281</v>
      </c>
      <c r="B818">
        <v>3148</v>
      </c>
      <c r="C818" t="s">
        <v>660</v>
      </c>
      <c r="D818" t="s">
        <v>1705</v>
      </c>
      <c r="E818">
        <v>2873</v>
      </c>
      <c r="F818">
        <v>2858</v>
      </c>
      <c r="G818">
        <v>200</v>
      </c>
      <c r="H818" t="s">
        <v>1682</v>
      </c>
      <c r="I818">
        <v>4530</v>
      </c>
      <c r="J818" t="s">
        <v>1108</v>
      </c>
      <c r="K818" t="s">
        <v>1702</v>
      </c>
      <c r="L818">
        <v>5710</v>
      </c>
      <c r="M818">
        <v>5730</v>
      </c>
      <c r="N818">
        <v>100</v>
      </c>
      <c r="O818" t="s">
        <v>1679</v>
      </c>
      <c r="P818">
        <v>0.84466404682849605</v>
      </c>
      <c r="Q818">
        <v>0.91220103211550396</v>
      </c>
      <c r="R818" s="15">
        <v>6.4170212771630306E-2</v>
      </c>
      <c r="S818" s="106">
        <v>4.8478306113727797E-2</v>
      </c>
      <c r="T818">
        <v>-0.70445163786046905</v>
      </c>
      <c r="U818">
        <v>0.70445163786046905</v>
      </c>
      <c r="V818">
        <v>0.48041837310017799</v>
      </c>
      <c r="W818">
        <v>-2.69</v>
      </c>
      <c r="X818">
        <v>0.24</v>
      </c>
      <c r="Y818">
        <v>-7009</v>
      </c>
      <c r="Z818">
        <v>-637</v>
      </c>
      <c r="AA818">
        <v>-0.13</v>
      </c>
      <c r="AB818">
        <v>11</v>
      </c>
      <c r="AC818">
        <v>4</v>
      </c>
      <c r="AD818">
        <v>7</v>
      </c>
      <c r="AE818">
        <v>36.36</v>
      </c>
      <c r="AF818">
        <v>12</v>
      </c>
      <c r="AG818">
        <v>2</v>
      </c>
      <c r="AH818">
        <v>2</v>
      </c>
      <c r="AI818">
        <v>7</v>
      </c>
    </row>
    <row r="819" spans="1:35" x14ac:dyDescent="0.2">
      <c r="A819" s="102">
        <v>568</v>
      </c>
      <c r="B819">
        <v>4061</v>
      </c>
      <c r="C819" t="s">
        <v>1936</v>
      </c>
      <c r="D819" t="s">
        <v>1704</v>
      </c>
      <c r="E819">
        <v>3045</v>
      </c>
      <c r="F819">
        <v>3035</v>
      </c>
      <c r="G819">
        <v>300</v>
      </c>
      <c r="H819" t="s">
        <v>1679</v>
      </c>
      <c r="I819">
        <v>7167</v>
      </c>
      <c r="J819" t="s">
        <v>1768</v>
      </c>
      <c r="K819" t="s">
        <v>1737</v>
      </c>
      <c r="L819">
        <v>246</v>
      </c>
      <c r="M819">
        <v>248</v>
      </c>
      <c r="N819">
        <v>3700</v>
      </c>
      <c r="O819" t="s">
        <v>1682</v>
      </c>
      <c r="P819">
        <v>0.93145579775905196</v>
      </c>
      <c r="Q819">
        <v>0.88308466635131699</v>
      </c>
      <c r="R819" s="106">
        <v>9.9255523026415202E-2</v>
      </c>
      <c r="S819">
        <v>1.1368830708924501E-2</v>
      </c>
      <c r="T819">
        <v>1.2133840702421399</v>
      </c>
      <c r="U819">
        <v>1.2133840702421399</v>
      </c>
      <c r="V819">
        <v>1.3608870259843999</v>
      </c>
      <c r="W819">
        <v>3.53</v>
      </c>
      <c r="X819">
        <v>0.78</v>
      </c>
      <c r="Y819">
        <v>-7908</v>
      </c>
      <c r="Z819">
        <v>-377</v>
      </c>
      <c r="AA819">
        <v>-0.01</v>
      </c>
      <c r="AB819">
        <v>21</v>
      </c>
      <c r="AC819">
        <v>10</v>
      </c>
      <c r="AD819">
        <v>11</v>
      </c>
      <c r="AE819">
        <v>47.62</v>
      </c>
      <c r="AF819">
        <v>15</v>
      </c>
      <c r="AG819">
        <v>5</v>
      </c>
      <c r="AH819">
        <v>5</v>
      </c>
      <c r="AI819">
        <v>11</v>
      </c>
    </row>
    <row r="820" spans="1:35" x14ac:dyDescent="0.2">
      <c r="A820" s="102">
        <v>676</v>
      </c>
      <c r="B820">
        <v>7458</v>
      </c>
      <c r="C820" t="s">
        <v>2196</v>
      </c>
      <c r="D820" t="s">
        <v>1686</v>
      </c>
      <c r="E820">
        <v>5050</v>
      </c>
      <c r="F820">
        <v>5060</v>
      </c>
      <c r="G820">
        <v>200</v>
      </c>
      <c r="H820" t="s">
        <v>1682</v>
      </c>
      <c r="I820">
        <v>9787</v>
      </c>
      <c r="J820" t="s">
        <v>2180</v>
      </c>
      <c r="K820" t="s">
        <v>1694</v>
      </c>
      <c r="L820">
        <v>3790</v>
      </c>
      <c r="M820">
        <v>3745</v>
      </c>
      <c r="N820">
        <v>300</v>
      </c>
      <c r="O820" t="s">
        <v>1679</v>
      </c>
      <c r="P820">
        <v>0.60491290673634801</v>
      </c>
      <c r="Q820">
        <v>0.871814331524565</v>
      </c>
      <c r="R820">
        <v>0.203514860200983</v>
      </c>
      <c r="S820">
        <v>6.6370098267662797E-2</v>
      </c>
      <c r="T820">
        <v>-1.7517807077526399</v>
      </c>
      <c r="U820">
        <v>1.7517807077526399</v>
      </c>
      <c r="V820">
        <v>1.7139926694457801</v>
      </c>
      <c r="W820">
        <v>-4.51</v>
      </c>
      <c r="X820">
        <v>11.02</v>
      </c>
      <c r="Y820">
        <v>-9165</v>
      </c>
      <c r="Z820">
        <v>-1146</v>
      </c>
      <c r="AA820">
        <v>-0.04</v>
      </c>
      <c r="AB820">
        <v>8</v>
      </c>
      <c r="AC820">
        <v>5</v>
      </c>
      <c r="AD820">
        <v>3</v>
      </c>
      <c r="AE820">
        <v>62.5</v>
      </c>
      <c r="AF820">
        <v>14</v>
      </c>
      <c r="AG820">
        <v>2</v>
      </c>
      <c r="AH820">
        <v>2</v>
      </c>
      <c r="AI820">
        <v>4</v>
      </c>
    </row>
    <row r="821" spans="1:35" x14ac:dyDescent="0.2">
      <c r="A821" s="102">
        <v>354</v>
      </c>
      <c r="B821">
        <v>2331</v>
      </c>
      <c r="C821" t="s">
        <v>1843</v>
      </c>
      <c r="D821" t="s">
        <v>1694</v>
      </c>
      <c r="E821">
        <v>5790</v>
      </c>
      <c r="F821">
        <v>5790</v>
      </c>
      <c r="G821">
        <v>100</v>
      </c>
      <c r="H821" t="s">
        <v>1679</v>
      </c>
      <c r="I821">
        <v>4686</v>
      </c>
      <c r="J821" t="s">
        <v>1700</v>
      </c>
      <c r="K821" t="s">
        <v>1681</v>
      </c>
      <c r="L821">
        <v>5570</v>
      </c>
      <c r="M821">
        <v>5340</v>
      </c>
      <c r="N821">
        <v>100</v>
      </c>
      <c r="O821" t="s">
        <v>1682</v>
      </c>
      <c r="P821">
        <v>0.77159314131011902</v>
      </c>
      <c r="Q821">
        <v>0.90489774470083695</v>
      </c>
      <c r="R821">
        <v>1.44064068058772E-2</v>
      </c>
      <c r="S821" s="15">
        <v>7.73306327796245E-2</v>
      </c>
      <c r="T821">
        <v>0.51354846188042402</v>
      </c>
      <c r="U821">
        <v>0.51354846188042402</v>
      </c>
      <c r="V821">
        <v>0.178008965676062</v>
      </c>
      <c r="W821">
        <v>5.34</v>
      </c>
      <c r="X821">
        <v>7.77</v>
      </c>
      <c r="Y821">
        <v>-9227</v>
      </c>
      <c r="Z821">
        <v>-615</v>
      </c>
      <c r="AA821">
        <v>0.02</v>
      </c>
      <c r="AB821">
        <v>15</v>
      </c>
      <c r="AC821">
        <v>8</v>
      </c>
      <c r="AD821">
        <v>7</v>
      </c>
      <c r="AE821">
        <v>53.33</v>
      </c>
      <c r="AF821">
        <v>11</v>
      </c>
      <c r="AG821">
        <v>4</v>
      </c>
      <c r="AH821">
        <v>6</v>
      </c>
      <c r="AI821">
        <v>5</v>
      </c>
    </row>
    <row r="822" spans="1:35" x14ac:dyDescent="0.2">
      <c r="A822" s="102">
        <v>67</v>
      </c>
      <c r="B822">
        <v>4739</v>
      </c>
      <c r="C822" t="s">
        <v>1734</v>
      </c>
      <c r="D822" t="s">
        <v>1681</v>
      </c>
      <c r="E822">
        <v>3390</v>
      </c>
      <c r="F822">
        <v>3365</v>
      </c>
      <c r="G822">
        <v>200</v>
      </c>
      <c r="H822" t="s">
        <v>1679</v>
      </c>
      <c r="I822">
        <v>6758</v>
      </c>
      <c r="J822" t="s">
        <v>1696</v>
      </c>
      <c r="K822" t="s">
        <v>1684</v>
      </c>
      <c r="L822">
        <v>7620</v>
      </c>
      <c r="M822">
        <v>7622</v>
      </c>
      <c r="N822">
        <v>100</v>
      </c>
      <c r="O822" t="s">
        <v>1682</v>
      </c>
      <c r="P822">
        <v>0.90076935848137096</v>
      </c>
      <c r="Q822">
        <v>0.94461421174867899</v>
      </c>
      <c r="R822" s="15">
        <v>6.4331036222279897E-2</v>
      </c>
      <c r="S822" s="15">
        <v>5.7764658130505E-5</v>
      </c>
      <c r="T822">
        <v>1.2033381173465101</v>
      </c>
      <c r="U822">
        <v>1.2033381173465101</v>
      </c>
      <c r="V822">
        <v>1.1530710345006101</v>
      </c>
      <c r="W822">
        <v>3.41</v>
      </c>
      <c r="X822">
        <v>11.7</v>
      </c>
      <c r="Y822">
        <v>-9507</v>
      </c>
      <c r="Z822">
        <v>-679</v>
      </c>
      <c r="AA822">
        <v>0.28999999999999998</v>
      </c>
      <c r="AB822">
        <v>14</v>
      </c>
      <c r="AC822">
        <v>7</v>
      </c>
      <c r="AD822">
        <v>7</v>
      </c>
      <c r="AE822">
        <v>50</v>
      </c>
      <c r="AF822">
        <v>11</v>
      </c>
      <c r="AG822">
        <v>5</v>
      </c>
      <c r="AH822">
        <v>3</v>
      </c>
      <c r="AI822">
        <v>6</v>
      </c>
    </row>
    <row r="823" spans="1:35" x14ac:dyDescent="0.2">
      <c r="A823" s="102">
        <v>454</v>
      </c>
      <c r="B823">
        <v>8591</v>
      </c>
      <c r="C823" t="s">
        <v>1869</v>
      </c>
      <c r="D823" t="s">
        <v>1685</v>
      </c>
      <c r="E823">
        <v>1924</v>
      </c>
      <c r="F823">
        <v>1918</v>
      </c>
      <c r="G823">
        <v>500</v>
      </c>
      <c r="H823" t="s">
        <v>1682</v>
      </c>
      <c r="I823">
        <v>8804</v>
      </c>
      <c r="J823" t="s">
        <v>969</v>
      </c>
      <c r="K823" t="s">
        <v>1701</v>
      </c>
      <c r="L823">
        <v>1798</v>
      </c>
      <c r="M823">
        <v>1797</v>
      </c>
      <c r="N823">
        <v>500</v>
      </c>
      <c r="O823" t="s">
        <v>1679</v>
      </c>
      <c r="P823">
        <v>0.80660184058320195</v>
      </c>
      <c r="Q823">
        <v>0.89586347827518997</v>
      </c>
      <c r="R823">
        <v>9.8780005049790204E-2</v>
      </c>
      <c r="S823">
        <v>7.0776741437976007E-2</v>
      </c>
      <c r="T823">
        <v>-0.69227132079681097</v>
      </c>
      <c r="U823">
        <v>0.69227132079681097</v>
      </c>
      <c r="V823">
        <v>0.50829938321646095</v>
      </c>
      <c r="W823">
        <v>-2.14</v>
      </c>
      <c r="X823">
        <v>6.31</v>
      </c>
      <c r="Y823">
        <v>-9645</v>
      </c>
      <c r="Z823">
        <v>-603</v>
      </c>
      <c r="AA823">
        <v>0.01</v>
      </c>
      <c r="AB823">
        <v>16</v>
      </c>
      <c r="AC823">
        <v>7</v>
      </c>
      <c r="AD823">
        <v>9</v>
      </c>
      <c r="AE823">
        <v>43.75</v>
      </c>
      <c r="AF823">
        <v>15</v>
      </c>
      <c r="AG823">
        <v>3</v>
      </c>
      <c r="AH823">
        <v>3</v>
      </c>
      <c r="AI823">
        <v>10</v>
      </c>
    </row>
    <row r="824" spans="1:35" x14ac:dyDescent="0.2">
      <c r="A824" s="102">
        <v>207</v>
      </c>
      <c r="B824">
        <v>6479</v>
      </c>
      <c r="C824" t="s">
        <v>584</v>
      </c>
      <c r="D824" t="s">
        <v>1684</v>
      </c>
      <c r="E824">
        <v>2200</v>
      </c>
      <c r="F824">
        <v>2200</v>
      </c>
      <c r="G824">
        <v>400</v>
      </c>
      <c r="H824" t="s">
        <v>1682</v>
      </c>
      <c r="I824">
        <v>6588</v>
      </c>
      <c r="J824" t="s">
        <v>467</v>
      </c>
      <c r="K824" t="s">
        <v>1684</v>
      </c>
      <c r="L824">
        <v>4340</v>
      </c>
      <c r="M824">
        <v>4400</v>
      </c>
      <c r="N824">
        <v>200</v>
      </c>
      <c r="O824" t="s">
        <v>1679</v>
      </c>
      <c r="P824">
        <v>0.72855130382042599</v>
      </c>
      <c r="Q824">
        <v>0.92210117717357498</v>
      </c>
      <c r="R824" s="15">
        <v>0.43753222966684002</v>
      </c>
      <c r="S824" s="106">
        <v>9.1357771097315393E-3</v>
      </c>
      <c r="T824">
        <v>-0.48514758160707599</v>
      </c>
      <c r="U824">
        <v>0.48514758160707599</v>
      </c>
      <c r="V824">
        <v>0.15988718838587701</v>
      </c>
      <c r="W824">
        <v>-1.52</v>
      </c>
      <c r="X824">
        <v>0</v>
      </c>
      <c r="Y824">
        <v>-10026</v>
      </c>
      <c r="Z824">
        <v>-528</v>
      </c>
      <c r="AA824">
        <v>-0.06</v>
      </c>
      <c r="AB824">
        <v>19</v>
      </c>
      <c r="AC824">
        <v>9</v>
      </c>
      <c r="AD824">
        <v>10</v>
      </c>
      <c r="AE824">
        <v>47.37</v>
      </c>
      <c r="AF824">
        <v>11</v>
      </c>
      <c r="AG824">
        <v>7</v>
      </c>
      <c r="AH824">
        <v>8</v>
      </c>
      <c r="AI824">
        <v>4</v>
      </c>
    </row>
    <row r="825" spans="1:35" x14ac:dyDescent="0.2">
      <c r="A825" s="102">
        <v>400</v>
      </c>
      <c r="B825">
        <v>5947</v>
      </c>
      <c r="C825" t="s">
        <v>230</v>
      </c>
      <c r="D825" t="s">
        <v>1899</v>
      </c>
      <c r="E825">
        <v>8230</v>
      </c>
      <c r="F825">
        <v>8100</v>
      </c>
      <c r="G825">
        <v>100</v>
      </c>
      <c r="H825" t="s">
        <v>1679</v>
      </c>
      <c r="I825">
        <v>6995</v>
      </c>
      <c r="J825" t="s">
        <v>50</v>
      </c>
      <c r="K825" t="s">
        <v>1697</v>
      </c>
      <c r="L825">
        <v>1855</v>
      </c>
      <c r="M825">
        <v>1855</v>
      </c>
      <c r="N825">
        <v>400</v>
      </c>
      <c r="O825" t="s">
        <v>1682</v>
      </c>
      <c r="P825">
        <v>0.86684967199875895</v>
      </c>
      <c r="Q825">
        <v>0.90038255152928404</v>
      </c>
      <c r="R825" s="15">
        <v>2.91841356512641E-3</v>
      </c>
      <c r="S825" s="15">
        <v>7.2251697701888606E-2</v>
      </c>
      <c r="T825">
        <v>2.80486279778642</v>
      </c>
      <c r="U825">
        <v>2.80486279778642</v>
      </c>
      <c r="V825">
        <v>3.7844051918022199</v>
      </c>
      <c r="W825">
        <v>8.23</v>
      </c>
      <c r="X825">
        <v>8.4</v>
      </c>
      <c r="Y825">
        <v>-10394</v>
      </c>
      <c r="Z825">
        <v>-693</v>
      </c>
      <c r="AA825">
        <v>0.09</v>
      </c>
      <c r="AB825">
        <v>15</v>
      </c>
      <c r="AC825">
        <v>7</v>
      </c>
      <c r="AD825">
        <v>8</v>
      </c>
      <c r="AE825">
        <v>46.67</v>
      </c>
      <c r="AF825">
        <v>14</v>
      </c>
      <c r="AG825">
        <v>5</v>
      </c>
      <c r="AH825">
        <v>3</v>
      </c>
      <c r="AI825">
        <v>7</v>
      </c>
    </row>
    <row r="826" spans="1:35" x14ac:dyDescent="0.2">
      <c r="A826" s="102">
        <v>548</v>
      </c>
      <c r="B826">
        <v>2607</v>
      </c>
      <c r="C826" t="s">
        <v>1708</v>
      </c>
      <c r="D826" t="s">
        <v>1707</v>
      </c>
      <c r="E826">
        <v>2857</v>
      </c>
      <c r="F826">
        <v>2843</v>
      </c>
      <c r="G826">
        <v>300</v>
      </c>
      <c r="H826" t="s">
        <v>1682</v>
      </c>
      <c r="I826">
        <v>3863</v>
      </c>
      <c r="J826" t="s">
        <v>1917</v>
      </c>
      <c r="K826" t="s">
        <v>1916</v>
      </c>
      <c r="L826">
        <v>1778</v>
      </c>
      <c r="M826">
        <v>1763</v>
      </c>
      <c r="N826">
        <v>500</v>
      </c>
      <c r="O826" t="s">
        <v>1679</v>
      </c>
      <c r="P826">
        <v>0.76745199078893001</v>
      </c>
      <c r="Q826">
        <v>0.88535864896276795</v>
      </c>
      <c r="R826">
        <v>0.40226191430038399</v>
      </c>
      <c r="S826">
        <v>5.1113614283572702E-2</v>
      </c>
      <c r="T826">
        <v>-0.31840246771305403</v>
      </c>
      <c r="U826">
        <v>0.31840246771305403</v>
      </c>
      <c r="V826">
        <v>0.66742331765902296</v>
      </c>
      <c r="W826">
        <v>-1.07</v>
      </c>
      <c r="X826">
        <v>3.35</v>
      </c>
      <c r="Y826">
        <v>-10496</v>
      </c>
      <c r="Z826">
        <v>-807</v>
      </c>
      <c r="AA826">
        <v>-0.17</v>
      </c>
      <c r="AB826">
        <v>13</v>
      </c>
      <c r="AC826">
        <v>4</v>
      </c>
      <c r="AD826">
        <v>9</v>
      </c>
      <c r="AE826">
        <v>30.77</v>
      </c>
      <c r="AF826">
        <v>13</v>
      </c>
      <c r="AG826">
        <v>3</v>
      </c>
      <c r="AH826">
        <v>3</v>
      </c>
      <c r="AI826">
        <v>7</v>
      </c>
    </row>
    <row r="827" spans="1:35" x14ac:dyDescent="0.2">
      <c r="A827" s="102">
        <v>769</v>
      </c>
      <c r="B827">
        <v>4114</v>
      </c>
      <c r="C827" t="s">
        <v>1848</v>
      </c>
      <c r="D827" t="s">
        <v>1704</v>
      </c>
      <c r="E827">
        <v>6130</v>
      </c>
      <c r="F827">
        <v>6200</v>
      </c>
      <c r="G827">
        <v>100</v>
      </c>
      <c r="H827" t="s">
        <v>1679</v>
      </c>
      <c r="I827">
        <v>7189</v>
      </c>
      <c r="J827" t="s">
        <v>44</v>
      </c>
      <c r="K827" t="s">
        <v>1737</v>
      </c>
      <c r="L827">
        <v>691</v>
      </c>
      <c r="M827">
        <v>698</v>
      </c>
      <c r="N827">
        <v>900</v>
      </c>
      <c r="O827" t="s">
        <v>1682</v>
      </c>
      <c r="P827">
        <v>0.84550009241250801</v>
      </c>
      <c r="Q827">
        <v>0.86086645477657897</v>
      </c>
      <c r="R827">
        <v>4.0621721584259203E-2</v>
      </c>
      <c r="S827">
        <v>4.13166941629073E-2</v>
      </c>
      <c r="T827">
        <v>1.91486366862139</v>
      </c>
      <c r="U827">
        <v>1.91486366862139</v>
      </c>
      <c r="V827">
        <v>2.0437670749981298</v>
      </c>
      <c r="W827">
        <v>8.08</v>
      </c>
      <c r="X827">
        <v>1.32</v>
      </c>
      <c r="Y827">
        <v>-10629</v>
      </c>
      <c r="Z827">
        <v>-483</v>
      </c>
      <c r="AA827">
        <v>-0.05</v>
      </c>
      <c r="AB827">
        <v>22</v>
      </c>
      <c r="AC827">
        <v>12</v>
      </c>
      <c r="AD827">
        <v>10</v>
      </c>
      <c r="AE827">
        <v>54.55</v>
      </c>
      <c r="AF827">
        <v>11</v>
      </c>
      <c r="AG827">
        <v>9</v>
      </c>
      <c r="AH827">
        <v>7</v>
      </c>
      <c r="AI827">
        <v>6</v>
      </c>
    </row>
    <row r="828" spans="1:35" x14ac:dyDescent="0.2">
      <c r="A828" s="102">
        <v>572</v>
      </c>
      <c r="B828">
        <v>2267</v>
      </c>
      <c r="C828" t="s">
        <v>1944</v>
      </c>
      <c r="D828" t="s">
        <v>1707</v>
      </c>
      <c r="E828">
        <v>5450</v>
      </c>
      <c r="F828">
        <v>5370</v>
      </c>
      <c r="G828">
        <v>200</v>
      </c>
      <c r="H828" t="s">
        <v>1682</v>
      </c>
      <c r="I828">
        <v>7276</v>
      </c>
      <c r="J828" t="s">
        <v>1733</v>
      </c>
      <c r="K828" t="s">
        <v>1684</v>
      </c>
      <c r="L828">
        <v>4690</v>
      </c>
      <c r="M828">
        <v>4770</v>
      </c>
      <c r="N828">
        <v>200</v>
      </c>
      <c r="O828" t="s">
        <v>1679</v>
      </c>
      <c r="P828">
        <v>0.86874813374321302</v>
      </c>
      <c r="Q828">
        <v>0.88286713361546498</v>
      </c>
      <c r="R828">
        <v>3.6892535946751202E-2</v>
      </c>
      <c r="S828">
        <v>8.0427923922668496E-2</v>
      </c>
      <c r="T828">
        <v>-0.23841530314418299</v>
      </c>
      <c r="U828">
        <v>0.23841530314418299</v>
      </c>
      <c r="V828">
        <v>0.53607717737370897</v>
      </c>
      <c r="W828">
        <v>-0.97</v>
      </c>
      <c r="X828">
        <v>11.17</v>
      </c>
      <c r="Y828">
        <v>-10676</v>
      </c>
      <c r="Z828">
        <v>-1068</v>
      </c>
      <c r="AA828">
        <v>0.1</v>
      </c>
      <c r="AB828">
        <v>10</v>
      </c>
      <c r="AC828">
        <v>6</v>
      </c>
      <c r="AD828">
        <v>4</v>
      </c>
      <c r="AE828">
        <v>60</v>
      </c>
      <c r="AF828">
        <v>10</v>
      </c>
      <c r="AG828">
        <v>4</v>
      </c>
      <c r="AH828">
        <v>3</v>
      </c>
      <c r="AI828">
        <v>3</v>
      </c>
    </row>
    <row r="829" spans="1:35" x14ac:dyDescent="0.2">
      <c r="A829" s="102">
        <v>519</v>
      </c>
      <c r="B829">
        <v>5947</v>
      </c>
      <c r="C829" t="s">
        <v>230</v>
      </c>
      <c r="D829" t="s">
        <v>1899</v>
      </c>
      <c r="E829">
        <v>8230</v>
      </c>
      <c r="F829">
        <v>8100</v>
      </c>
      <c r="G829">
        <v>100</v>
      </c>
      <c r="H829" t="s">
        <v>1682</v>
      </c>
      <c r="I829">
        <v>6856</v>
      </c>
      <c r="J829" t="s">
        <v>234</v>
      </c>
      <c r="K829" t="s">
        <v>1684</v>
      </c>
      <c r="L829">
        <v>7200</v>
      </c>
      <c r="M829">
        <v>7310</v>
      </c>
      <c r="N829">
        <v>100</v>
      </c>
      <c r="O829" t="s">
        <v>1679</v>
      </c>
      <c r="P829">
        <v>0.69565619671310597</v>
      </c>
      <c r="Q829">
        <v>0.88802181717321205</v>
      </c>
      <c r="R829">
        <v>0.29019429574653099</v>
      </c>
      <c r="S829" s="15">
        <v>7.5792480433859194E-2</v>
      </c>
      <c r="T829" s="15">
        <v>-0.70410160533282595</v>
      </c>
      <c r="U829" s="15">
        <v>0.70410160533282595</v>
      </c>
      <c r="V829">
        <v>0.37522410168433401</v>
      </c>
      <c r="W829">
        <v>-2.44</v>
      </c>
      <c r="X829">
        <v>9.75</v>
      </c>
      <c r="Y829">
        <v>-11447</v>
      </c>
      <c r="Z829">
        <v>-11447</v>
      </c>
      <c r="AA829">
        <v>-0.79</v>
      </c>
      <c r="AB829">
        <v>1</v>
      </c>
      <c r="AC829">
        <v>0</v>
      </c>
      <c r="AD829">
        <v>1</v>
      </c>
      <c r="AE829">
        <v>0</v>
      </c>
      <c r="AF829">
        <v>16</v>
      </c>
      <c r="AG829">
        <v>0</v>
      </c>
      <c r="AH829">
        <v>0</v>
      </c>
      <c r="AI829">
        <v>1</v>
      </c>
    </row>
    <row r="830" spans="1:35" x14ac:dyDescent="0.2">
      <c r="A830" s="102">
        <v>973</v>
      </c>
      <c r="B830">
        <v>1944</v>
      </c>
      <c r="C830" t="s">
        <v>2020</v>
      </c>
      <c r="D830" t="s">
        <v>1689</v>
      </c>
      <c r="E830">
        <v>1813</v>
      </c>
      <c r="F830">
        <v>1814</v>
      </c>
      <c r="G830">
        <v>500</v>
      </c>
      <c r="H830" t="s">
        <v>1679</v>
      </c>
      <c r="I830">
        <v>4544</v>
      </c>
      <c r="J830" t="s">
        <v>2191</v>
      </c>
      <c r="K830" t="s">
        <v>1694</v>
      </c>
      <c r="L830">
        <v>2830</v>
      </c>
      <c r="M830">
        <v>2833</v>
      </c>
      <c r="N830">
        <v>300</v>
      </c>
      <c r="O830" t="s">
        <v>1682</v>
      </c>
      <c r="P830">
        <v>0.60359606262931897</v>
      </c>
      <c r="Q830">
        <v>0.83545124606162902</v>
      </c>
      <c r="R830">
        <v>0.24534592251898699</v>
      </c>
      <c r="S830" s="106">
        <v>2.10342472694614E-3</v>
      </c>
      <c r="T830">
        <v>0.75604262861063798</v>
      </c>
      <c r="U830">
        <v>0.75604262861063798</v>
      </c>
      <c r="V830">
        <v>1.10728708503393</v>
      </c>
      <c r="W830">
        <v>2.2000000000000002</v>
      </c>
      <c r="X830">
        <v>6.72</v>
      </c>
      <c r="Y830">
        <v>-11848</v>
      </c>
      <c r="Z830">
        <v>-539</v>
      </c>
      <c r="AA830">
        <v>-0.06</v>
      </c>
      <c r="AB830">
        <v>22</v>
      </c>
      <c r="AC830">
        <v>10</v>
      </c>
      <c r="AD830">
        <v>12</v>
      </c>
      <c r="AE830">
        <v>45.45</v>
      </c>
      <c r="AF830">
        <v>10</v>
      </c>
      <c r="AG830">
        <v>6</v>
      </c>
      <c r="AH830">
        <v>7</v>
      </c>
      <c r="AI830">
        <v>9</v>
      </c>
    </row>
    <row r="831" spans="1:35" x14ac:dyDescent="0.2">
      <c r="A831" s="102">
        <v>1124</v>
      </c>
      <c r="B831">
        <v>6361</v>
      </c>
      <c r="C831" t="s">
        <v>794</v>
      </c>
      <c r="D831" t="s">
        <v>1692</v>
      </c>
      <c r="E831">
        <v>3030</v>
      </c>
      <c r="F831">
        <v>2914</v>
      </c>
      <c r="G831">
        <v>300</v>
      </c>
      <c r="H831" t="s">
        <v>1682</v>
      </c>
      <c r="I831">
        <v>8309</v>
      </c>
      <c r="J831" t="s">
        <v>928</v>
      </c>
      <c r="K831" t="s">
        <v>1737</v>
      </c>
      <c r="L831">
        <v>4008</v>
      </c>
      <c r="M831">
        <v>4023</v>
      </c>
      <c r="N831">
        <v>200</v>
      </c>
      <c r="O831" t="s">
        <v>1679</v>
      </c>
      <c r="P831">
        <v>0.55912399562378301</v>
      </c>
      <c r="Q831">
        <v>0.80969323570668605</v>
      </c>
      <c r="R831" s="15">
        <v>1.29116561092893E-2</v>
      </c>
      <c r="S831">
        <v>2.1867794498910801E-2</v>
      </c>
      <c r="T831">
        <v>-2.8446150527885101</v>
      </c>
      <c r="U831">
        <v>2.8446150527885101</v>
      </c>
      <c r="V831">
        <v>1.0235288589190901</v>
      </c>
      <c r="W831">
        <v>-9.42</v>
      </c>
      <c r="X831">
        <v>8.65</v>
      </c>
      <c r="Y831">
        <v>-11998</v>
      </c>
      <c r="Z831">
        <v>-2000</v>
      </c>
      <c r="AA831">
        <v>-0.15</v>
      </c>
      <c r="AB831">
        <v>6</v>
      </c>
      <c r="AC831">
        <v>2</v>
      </c>
      <c r="AD831">
        <v>4</v>
      </c>
      <c r="AE831">
        <v>33.33</v>
      </c>
      <c r="AF831">
        <v>10</v>
      </c>
      <c r="AG831">
        <v>2</v>
      </c>
      <c r="AH831">
        <v>2</v>
      </c>
      <c r="AI831">
        <v>2</v>
      </c>
    </row>
    <row r="832" spans="1:35" x14ac:dyDescent="0.2">
      <c r="A832" s="102">
        <v>716</v>
      </c>
      <c r="B832">
        <v>4202</v>
      </c>
      <c r="C832" t="s">
        <v>48</v>
      </c>
      <c r="D832" t="s">
        <v>1704</v>
      </c>
      <c r="E832">
        <v>1015</v>
      </c>
      <c r="F832">
        <v>1033</v>
      </c>
      <c r="G832">
        <v>900</v>
      </c>
      <c r="H832" t="s">
        <v>1679</v>
      </c>
      <c r="I832">
        <v>9076</v>
      </c>
      <c r="J832" t="s">
        <v>984</v>
      </c>
      <c r="K832" t="s">
        <v>1815</v>
      </c>
      <c r="L832">
        <v>1386</v>
      </c>
      <c r="M832">
        <v>1386</v>
      </c>
      <c r="N832">
        <v>700</v>
      </c>
      <c r="O832" t="s">
        <v>1682</v>
      </c>
      <c r="P832">
        <v>0.79137660590405901</v>
      </c>
      <c r="Q832">
        <v>0.86674170946807505</v>
      </c>
      <c r="R832" s="15">
        <v>5.3581797559444901E-2</v>
      </c>
      <c r="S832">
        <v>1.8551156656576199E-2</v>
      </c>
      <c r="T832">
        <v>1.2553755321832301</v>
      </c>
      <c r="U832">
        <v>1.2553755321832301</v>
      </c>
      <c r="V832">
        <v>0.187220206866901</v>
      </c>
      <c r="W832">
        <v>3.26</v>
      </c>
      <c r="X832">
        <v>4.17</v>
      </c>
      <c r="Y832">
        <v>-12675</v>
      </c>
      <c r="Z832">
        <v>-604</v>
      </c>
      <c r="AA832">
        <v>-0.03</v>
      </c>
      <c r="AB832">
        <v>21</v>
      </c>
      <c r="AC832">
        <v>11</v>
      </c>
      <c r="AD832">
        <v>10</v>
      </c>
      <c r="AE832">
        <v>52.38</v>
      </c>
      <c r="AF832">
        <v>13</v>
      </c>
      <c r="AG832">
        <v>6</v>
      </c>
      <c r="AH832">
        <v>6</v>
      </c>
      <c r="AI832">
        <v>9</v>
      </c>
    </row>
    <row r="833" spans="1:35" x14ac:dyDescent="0.2">
      <c r="A833" s="102">
        <v>465</v>
      </c>
      <c r="B833">
        <v>1414</v>
      </c>
      <c r="C833" t="s">
        <v>1880</v>
      </c>
      <c r="D833" t="s">
        <v>1689</v>
      </c>
      <c r="E833">
        <v>4555</v>
      </c>
      <c r="F833">
        <v>4550</v>
      </c>
      <c r="G833">
        <v>200</v>
      </c>
      <c r="H833" t="s">
        <v>1682</v>
      </c>
      <c r="I833">
        <v>8591</v>
      </c>
      <c r="J833" t="s">
        <v>1869</v>
      </c>
      <c r="K833" t="s">
        <v>1685</v>
      </c>
      <c r="L833">
        <v>1924</v>
      </c>
      <c r="M833">
        <v>1918</v>
      </c>
      <c r="N833">
        <v>500</v>
      </c>
      <c r="O833" t="s">
        <v>1679</v>
      </c>
      <c r="P833">
        <v>0.65956529423895705</v>
      </c>
      <c r="Q833">
        <v>0.89438432947636504</v>
      </c>
      <c r="R833">
        <v>0.46625221735141498</v>
      </c>
      <c r="S833">
        <v>5.1186667678600598E-2</v>
      </c>
      <c r="T833">
        <v>-1.50297546804731</v>
      </c>
      <c r="U833">
        <v>1.50297546804731</v>
      </c>
      <c r="V833">
        <v>1.47367862448689</v>
      </c>
      <c r="W833">
        <v>-3.59</v>
      </c>
      <c r="X833">
        <v>5.38</v>
      </c>
      <c r="Y833">
        <v>-12871</v>
      </c>
      <c r="Z833">
        <v>-990</v>
      </c>
      <c r="AA833">
        <v>-0.01</v>
      </c>
      <c r="AB833">
        <v>13</v>
      </c>
      <c r="AC833">
        <v>8</v>
      </c>
      <c r="AD833">
        <v>5</v>
      </c>
      <c r="AE833">
        <v>61.54</v>
      </c>
      <c r="AF833">
        <v>13</v>
      </c>
      <c r="AG833">
        <v>3</v>
      </c>
      <c r="AH833">
        <v>4</v>
      </c>
      <c r="AI833">
        <v>6</v>
      </c>
    </row>
    <row r="834" spans="1:35" x14ac:dyDescent="0.2">
      <c r="A834" s="102">
        <v>625</v>
      </c>
      <c r="B834">
        <v>6370</v>
      </c>
      <c r="C834" t="s">
        <v>1943</v>
      </c>
      <c r="D834" t="s">
        <v>1692</v>
      </c>
      <c r="E834">
        <v>3210</v>
      </c>
      <c r="F834">
        <v>3195</v>
      </c>
      <c r="G834">
        <v>300</v>
      </c>
      <c r="H834" t="s">
        <v>1682</v>
      </c>
      <c r="I834">
        <v>8806</v>
      </c>
      <c r="J834" t="s">
        <v>1897</v>
      </c>
      <c r="K834" t="s">
        <v>1701</v>
      </c>
      <c r="L834">
        <v>1424</v>
      </c>
      <c r="M834">
        <v>1414</v>
      </c>
      <c r="N834">
        <v>700</v>
      </c>
      <c r="O834" t="s">
        <v>1679</v>
      </c>
      <c r="P834">
        <v>0.77123498340276797</v>
      </c>
      <c r="Q834">
        <v>0.87789948007600005</v>
      </c>
      <c r="R834">
        <v>2.61810095663348E-2</v>
      </c>
      <c r="S834" s="15">
        <v>3.9039918313703202E-2</v>
      </c>
      <c r="T834">
        <v>-2.36598468343779</v>
      </c>
      <c r="U834">
        <v>2.36598468343779</v>
      </c>
      <c r="V834">
        <v>2.5219873224426799</v>
      </c>
      <c r="W834">
        <v>-13.84</v>
      </c>
      <c r="X834">
        <v>3.27</v>
      </c>
      <c r="Y834">
        <v>-13158</v>
      </c>
      <c r="Z834">
        <v>-1012</v>
      </c>
      <c r="AA834">
        <v>-0.08</v>
      </c>
      <c r="AB834">
        <v>13</v>
      </c>
      <c r="AC834">
        <v>6</v>
      </c>
      <c r="AD834">
        <v>7</v>
      </c>
      <c r="AE834">
        <v>46.15</v>
      </c>
      <c r="AF834">
        <v>14</v>
      </c>
      <c r="AG834">
        <v>3</v>
      </c>
      <c r="AH834">
        <v>2</v>
      </c>
      <c r="AI834">
        <v>8</v>
      </c>
    </row>
    <row r="835" spans="1:35" x14ac:dyDescent="0.2">
      <c r="A835" s="102">
        <v>176</v>
      </c>
      <c r="B835">
        <v>8242</v>
      </c>
      <c r="C835" t="s">
        <v>919</v>
      </c>
      <c r="D835" t="s">
        <v>1705</v>
      </c>
      <c r="E835">
        <v>1010</v>
      </c>
      <c r="F835">
        <v>987</v>
      </c>
      <c r="G835">
        <v>1100</v>
      </c>
      <c r="H835" t="s">
        <v>1682</v>
      </c>
      <c r="I835">
        <v>9507</v>
      </c>
      <c r="J835" t="s">
        <v>1821</v>
      </c>
      <c r="K835" t="s">
        <v>1739</v>
      </c>
      <c r="L835">
        <v>888</v>
      </c>
      <c r="M835">
        <v>889</v>
      </c>
      <c r="N835">
        <v>1200</v>
      </c>
      <c r="O835" t="s">
        <v>1679</v>
      </c>
      <c r="P835">
        <v>0.90747165646596895</v>
      </c>
      <c r="Q835">
        <v>0.92585708606975703</v>
      </c>
      <c r="R835" s="106">
        <v>4.9250326442743897E-4</v>
      </c>
      <c r="S835">
        <v>6.6096727360404504E-3</v>
      </c>
      <c r="T835">
        <v>-0.91850337293893503</v>
      </c>
      <c r="U835">
        <v>0.91850337293893503</v>
      </c>
      <c r="V835">
        <v>0.29824247852220698</v>
      </c>
      <c r="W835">
        <v>-3.67</v>
      </c>
      <c r="X835">
        <v>1.74</v>
      </c>
      <c r="Y835">
        <v>-13431</v>
      </c>
      <c r="Z835">
        <v>-895</v>
      </c>
      <c r="AA835">
        <v>-0.12</v>
      </c>
      <c r="AB835">
        <v>15</v>
      </c>
      <c r="AC835">
        <v>6</v>
      </c>
      <c r="AD835">
        <v>9</v>
      </c>
      <c r="AE835">
        <v>40</v>
      </c>
      <c r="AF835">
        <v>10</v>
      </c>
      <c r="AG835">
        <v>6</v>
      </c>
      <c r="AH835">
        <v>6</v>
      </c>
      <c r="AI835">
        <v>3</v>
      </c>
    </row>
    <row r="836" spans="1:35" x14ac:dyDescent="0.2">
      <c r="A836" s="102">
        <v>606</v>
      </c>
      <c r="B836">
        <v>7762</v>
      </c>
      <c r="C836" t="s">
        <v>1907</v>
      </c>
      <c r="D836" t="s">
        <v>1688</v>
      </c>
      <c r="E836">
        <v>490</v>
      </c>
      <c r="F836">
        <v>493</v>
      </c>
      <c r="G836">
        <v>2000</v>
      </c>
      <c r="H836" t="s">
        <v>1682</v>
      </c>
      <c r="I836">
        <v>9072</v>
      </c>
      <c r="J836" t="s">
        <v>1814</v>
      </c>
      <c r="K836" t="s">
        <v>1815</v>
      </c>
      <c r="L836">
        <v>2480</v>
      </c>
      <c r="M836">
        <v>2485</v>
      </c>
      <c r="N836">
        <v>400</v>
      </c>
      <c r="O836" t="s">
        <v>1679</v>
      </c>
      <c r="P836">
        <v>0.94572892374802897</v>
      </c>
      <c r="Q836">
        <v>0.87919549512999495</v>
      </c>
      <c r="R836" s="15">
        <v>4.2081016215031897E-3</v>
      </c>
      <c r="S836">
        <v>1.8169664149220101E-3</v>
      </c>
      <c r="T836">
        <v>-2.99668110428262</v>
      </c>
      <c r="U836">
        <v>2.99668110428262</v>
      </c>
      <c r="V836">
        <v>3.36175699874333</v>
      </c>
      <c r="W836">
        <v>-9.64</v>
      </c>
      <c r="X836">
        <v>0.8</v>
      </c>
      <c r="Y836">
        <v>-13692</v>
      </c>
      <c r="Z836">
        <v>-856</v>
      </c>
      <c r="AA836">
        <v>-0.06</v>
      </c>
      <c r="AB836">
        <v>16</v>
      </c>
      <c r="AC836">
        <v>10</v>
      </c>
      <c r="AD836">
        <v>6</v>
      </c>
      <c r="AE836">
        <v>62.5</v>
      </c>
      <c r="AF836">
        <v>14</v>
      </c>
      <c r="AG836">
        <v>1</v>
      </c>
      <c r="AH836">
        <v>3</v>
      </c>
      <c r="AI836">
        <v>12</v>
      </c>
    </row>
    <row r="837" spans="1:35" x14ac:dyDescent="0.2">
      <c r="A837" s="102">
        <v>641</v>
      </c>
      <c r="B837">
        <v>8591</v>
      </c>
      <c r="C837" t="s">
        <v>1869</v>
      </c>
      <c r="D837" t="s">
        <v>1685</v>
      </c>
      <c r="E837">
        <v>1924</v>
      </c>
      <c r="F837">
        <v>1918</v>
      </c>
      <c r="G837">
        <v>300</v>
      </c>
      <c r="H837" t="s">
        <v>1679</v>
      </c>
      <c r="I837">
        <v>8766</v>
      </c>
      <c r="J837" t="s">
        <v>1873</v>
      </c>
      <c r="K837" t="s">
        <v>1881</v>
      </c>
      <c r="L837">
        <v>6114</v>
      </c>
      <c r="M837">
        <v>6140</v>
      </c>
      <c r="N837">
        <v>100</v>
      </c>
      <c r="O837" t="s">
        <v>1682</v>
      </c>
      <c r="P837">
        <v>0.59585528661936404</v>
      </c>
      <c r="Q837">
        <v>0.87611196843952299</v>
      </c>
      <c r="R837" s="15">
        <v>0.47061572334635199</v>
      </c>
      <c r="S837">
        <v>4.2064599775135603E-2</v>
      </c>
      <c r="T837">
        <v>1.5404928996753999</v>
      </c>
      <c r="U837">
        <v>1.5404928996753999</v>
      </c>
      <c r="V837">
        <v>2.0435935143753601</v>
      </c>
      <c r="W837">
        <v>3.56</v>
      </c>
      <c r="X837">
        <v>6.29</v>
      </c>
      <c r="Y837">
        <v>-13711</v>
      </c>
      <c r="Z837">
        <v>-857</v>
      </c>
      <c r="AA837">
        <v>0.04</v>
      </c>
      <c r="AB837">
        <v>16</v>
      </c>
      <c r="AC837">
        <v>9</v>
      </c>
      <c r="AD837">
        <v>7</v>
      </c>
      <c r="AE837">
        <v>56.25</v>
      </c>
      <c r="AF837">
        <v>14</v>
      </c>
      <c r="AG837">
        <v>5</v>
      </c>
      <c r="AH837">
        <v>3</v>
      </c>
      <c r="AI837">
        <v>8</v>
      </c>
    </row>
    <row r="838" spans="1:35" x14ac:dyDescent="0.2">
      <c r="A838" s="102">
        <v>251</v>
      </c>
      <c r="B838">
        <v>5233</v>
      </c>
      <c r="C838" t="s">
        <v>1900</v>
      </c>
      <c r="D838" t="s">
        <v>1678</v>
      </c>
      <c r="E838">
        <v>2950</v>
      </c>
      <c r="F838">
        <v>2990</v>
      </c>
      <c r="G838">
        <v>300</v>
      </c>
      <c r="H838" t="s">
        <v>1682</v>
      </c>
      <c r="I838">
        <v>8058</v>
      </c>
      <c r="J838" t="s">
        <v>2053</v>
      </c>
      <c r="K838" t="s">
        <v>1686</v>
      </c>
      <c r="L838">
        <v>2875</v>
      </c>
      <c r="M838">
        <v>2869.5</v>
      </c>
      <c r="N838">
        <v>300</v>
      </c>
      <c r="O838" t="s">
        <v>1679</v>
      </c>
      <c r="P838">
        <v>0.65700504553452699</v>
      </c>
      <c r="Q838">
        <v>0.91534211656344799</v>
      </c>
      <c r="R838" s="15">
        <v>0.49318153341907001</v>
      </c>
      <c r="S838">
        <v>1.2892092814758701E-2</v>
      </c>
      <c r="T838">
        <v>-1.6083770711216101</v>
      </c>
      <c r="U838">
        <v>1.6083770711216101</v>
      </c>
      <c r="V838">
        <v>1.98276396674713</v>
      </c>
      <c r="W838">
        <v>-6.45</v>
      </c>
      <c r="X838">
        <v>4.03</v>
      </c>
      <c r="Y838">
        <v>-14458</v>
      </c>
      <c r="Z838">
        <v>-2065</v>
      </c>
      <c r="AA838">
        <v>-0.12</v>
      </c>
      <c r="AB838">
        <v>7</v>
      </c>
      <c r="AC838">
        <v>3</v>
      </c>
      <c r="AD838">
        <v>4</v>
      </c>
      <c r="AE838">
        <v>42.86</v>
      </c>
      <c r="AF838">
        <v>14</v>
      </c>
      <c r="AG838">
        <v>1</v>
      </c>
      <c r="AH838">
        <v>2</v>
      </c>
      <c r="AI838">
        <v>4</v>
      </c>
    </row>
    <row r="839" spans="1:35" x14ac:dyDescent="0.2">
      <c r="A839" s="102">
        <v>344</v>
      </c>
      <c r="B839">
        <v>5714</v>
      </c>
      <c r="C839" t="s">
        <v>757</v>
      </c>
      <c r="D839" t="s">
        <v>1695</v>
      </c>
      <c r="E839">
        <v>4005</v>
      </c>
      <c r="F839">
        <v>3910</v>
      </c>
      <c r="G839">
        <v>200</v>
      </c>
      <c r="H839" t="s">
        <v>1679</v>
      </c>
      <c r="I839">
        <v>6807</v>
      </c>
      <c r="J839" t="s">
        <v>238</v>
      </c>
      <c r="K839" t="s">
        <v>1684</v>
      </c>
      <c r="L839">
        <v>2029</v>
      </c>
      <c r="M839">
        <v>2035</v>
      </c>
      <c r="N839">
        <v>400</v>
      </c>
      <c r="O839" t="s">
        <v>1682</v>
      </c>
      <c r="P839">
        <v>0.75216369590405496</v>
      </c>
      <c r="Q839">
        <v>0.90589249921056303</v>
      </c>
      <c r="R839" s="15">
        <v>3.8900318633483602E-2</v>
      </c>
      <c r="S839" s="15">
        <v>1.5702425096241701E-2</v>
      </c>
      <c r="T839">
        <v>0.44182676809406102</v>
      </c>
      <c r="U839">
        <v>0.44182676809406102</v>
      </c>
      <c r="V839">
        <v>1.0314646986558</v>
      </c>
      <c r="W839">
        <v>2.0299999999999998</v>
      </c>
      <c r="X839">
        <v>4.09</v>
      </c>
      <c r="Y839">
        <v>-14586</v>
      </c>
      <c r="Z839">
        <v>-768</v>
      </c>
      <c r="AA839">
        <v>-0.2</v>
      </c>
      <c r="AB839">
        <v>19</v>
      </c>
      <c r="AC839">
        <v>10</v>
      </c>
      <c r="AD839">
        <v>9</v>
      </c>
      <c r="AE839">
        <v>52.63</v>
      </c>
      <c r="AF839">
        <v>11</v>
      </c>
      <c r="AG839">
        <v>7</v>
      </c>
      <c r="AH839">
        <v>7</v>
      </c>
      <c r="AI839">
        <v>5</v>
      </c>
    </row>
    <row r="840" spans="1:35" x14ac:dyDescent="0.2">
      <c r="A840" s="102">
        <v>119</v>
      </c>
      <c r="B840">
        <v>6028</v>
      </c>
      <c r="C840" t="s">
        <v>588</v>
      </c>
      <c r="D840" t="s">
        <v>1694</v>
      </c>
      <c r="E840">
        <v>8070</v>
      </c>
      <c r="F840">
        <v>7950</v>
      </c>
      <c r="G840">
        <v>100</v>
      </c>
      <c r="H840" t="s">
        <v>1679</v>
      </c>
      <c r="I840">
        <v>6588</v>
      </c>
      <c r="J840" t="s">
        <v>467</v>
      </c>
      <c r="K840" t="s">
        <v>1684</v>
      </c>
      <c r="L840">
        <v>4340</v>
      </c>
      <c r="M840">
        <v>4400</v>
      </c>
      <c r="N840">
        <v>200</v>
      </c>
      <c r="O840" t="s">
        <v>1682</v>
      </c>
      <c r="P840">
        <v>0.61603105619060206</v>
      </c>
      <c r="Q840">
        <v>0.93389721097663603</v>
      </c>
      <c r="R840">
        <v>0.177106973921966</v>
      </c>
      <c r="S840">
        <v>3.2047167831922101E-3</v>
      </c>
      <c r="T840">
        <v>2.3814445486851401</v>
      </c>
      <c r="U840">
        <v>2.3814445486851401</v>
      </c>
      <c r="V840">
        <v>3.7241223027972299</v>
      </c>
      <c r="W840">
        <v>6.26</v>
      </c>
      <c r="X840">
        <v>10.69</v>
      </c>
      <c r="Y840">
        <v>-14616</v>
      </c>
      <c r="Z840">
        <v>-1329</v>
      </c>
      <c r="AA840">
        <v>-0.41</v>
      </c>
      <c r="AB840">
        <v>11</v>
      </c>
      <c r="AC840">
        <v>4</v>
      </c>
      <c r="AD840">
        <v>7</v>
      </c>
      <c r="AE840">
        <v>36.36</v>
      </c>
      <c r="AF840">
        <v>11</v>
      </c>
      <c r="AG840">
        <v>4</v>
      </c>
      <c r="AH840">
        <v>5</v>
      </c>
      <c r="AI840">
        <v>2</v>
      </c>
    </row>
    <row r="841" spans="1:35" x14ac:dyDescent="0.2">
      <c r="A841" s="102">
        <v>20</v>
      </c>
      <c r="B841">
        <v>5802</v>
      </c>
      <c r="C841" t="s">
        <v>1923</v>
      </c>
      <c r="D841" t="s">
        <v>1695</v>
      </c>
      <c r="E841">
        <v>1474</v>
      </c>
      <c r="F841">
        <v>1469</v>
      </c>
      <c r="G841">
        <v>700</v>
      </c>
      <c r="H841" t="s">
        <v>1682</v>
      </c>
      <c r="I841">
        <v>8002</v>
      </c>
      <c r="J841" t="s">
        <v>29</v>
      </c>
      <c r="K841" t="s">
        <v>1686</v>
      </c>
      <c r="L841">
        <v>787.3</v>
      </c>
      <c r="M841">
        <v>790.8</v>
      </c>
      <c r="N841">
        <v>1300</v>
      </c>
      <c r="O841" t="s">
        <v>1679</v>
      </c>
      <c r="P841">
        <v>0.85575202112094095</v>
      </c>
      <c r="Q841">
        <v>0.95794309842286696</v>
      </c>
      <c r="R841" s="15">
        <v>7.511939027872E-2</v>
      </c>
      <c r="S841" s="106">
        <v>8.3011476228555398E-3</v>
      </c>
      <c r="T841">
        <v>-1.97350609629553</v>
      </c>
      <c r="U841">
        <v>1.97350609629553</v>
      </c>
      <c r="V841">
        <v>1.80870842409361</v>
      </c>
      <c r="W841">
        <v>-5.85</v>
      </c>
      <c r="X841">
        <v>0.03</v>
      </c>
      <c r="Y841">
        <v>-14976</v>
      </c>
      <c r="Z841">
        <v>-881</v>
      </c>
      <c r="AA841">
        <v>-0.04</v>
      </c>
      <c r="AB841">
        <v>17</v>
      </c>
      <c r="AC841">
        <v>8</v>
      </c>
      <c r="AD841">
        <v>9</v>
      </c>
      <c r="AE841">
        <v>47.06</v>
      </c>
      <c r="AF841">
        <v>15</v>
      </c>
      <c r="AG841">
        <v>4</v>
      </c>
      <c r="AH841">
        <v>2</v>
      </c>
      <c r="AI841">
        <v>11</v>
      </c>
    </row>
    <row r="842" spans="1:35" x14ac:dyDescent="0.2">
      <c r="A842" s="102">
        <v>840</v>
      </c>
      <c r="B842">
        <v>5334</v>
      </c>
      <c r="C842" t="s">
        <v>1945</v>
      </c>
      <c r="D842" t="s">
        <v>1678</v>
      </c>
      <c r="E842">
        <v>1902</v>
      </c>
      <c r="F842">
        <v>1920</v>
      </c>
      <c r="G842">
        <v>500</v>
      </c>
      <c r="H842" t="s">
        <v>1682</v>
      </c>
      <c r="I842">
        <v>8411</v>
      </c>
      <c r="J842" t="s">
        <v>1818</v>
      </c>
      <c r="K842" t="s">
        <v>1737</v>
      </c>
      <c r="L842">
        <v>161</v>
      </c>
      <c r="M842">
        <v>161</v>
      </c>
      <c r="N842">
        <v>6000</v>
      </c>
      <c r="O842" t="s">
        <v>1679</v>
      </c>
      <c r="P842">
        <v>0.91201626377007206</v>
      </c>
      <c r="Q842">
        <v>0.85139573833431803</v>
      </c>
      <c r="R842">
        <v>6.0746527778432501E-2</v>
      </c>
      <c r="S842">
        <v>7.5717238126247798E-3</v>
      </c>
      <c r="T842">
        <v>-1.83284036038478</v>
      </c>
      <c r="U842">
        <v>1.83284036038478</v>
      </c>
      <c r="V842">
        <v>2.0504061245380099</v>
      </c>
      <c r="W842">
        <v>-6.35</v>
      </c>
      <c r="X842">
        <v>0.62</v>
      </c>
      <c r="Y842">
        <v>-15348</v>
      </c>
      <c r="Z842">
        <v>-959</v>
      </c>
      <c r="AA842">
        <v>-0.18</v>
      </c>
      <c r="AB842">
        <v>16</v>
      </c>
      <c r="AC842">
        <v>8</v>
      </c>
      <c r="AD842">
        <v>8</v>
      </c>
      <c r="AE842">
        <v>50</v>
      </c>
      <c r="AF842">
        <v>13</v>
      </c>
      <c r="AG842">
        <v>5</v>
      </c>
      <c r="AH842">
        <v>3</v>
      </c>
      <c r="AI842">
        <v>8</v>
      </c>
    </row>
    <row r="843" spans="1:35" x14ac:dyDescent="0.2">
      <c r="A843" s="102">
        <v>1155</v>
      </c>
      <c r="B843">
        <v>4540</v>
      </c>
      <c r="C843" t="s">
        <v>2184</v>
      </c>
      <c r="D843" t="s">
        <v>1702</v>
      </c>
      <c r="E843">
        <v>2952</v>
      </c>
      <c r="F843">
        <v>2959</v>
      </c>
      <c r="G843">
        <v>300</v>
      </c>
      <c r="H843" t="s">
        <v>1682</v>
      </c>
      <c r="I843">
        <v>7182</v>
      </c>
      <c r="J843" t="s">
        <v>1810</v>
      </c>
      <c r="K843" t="s">
        <v>1737</v>
      </c>
      <c r="L843">
        <v>1028</v>
      </c>
      <c r="M843">
        <v>1027</v>
      </c>
      <c r="N843">
        <v>900</v>
      </c>
      <c r="O843" t="s">
        <v>1679</v>
      </c>
      <c r="P843">
        <v>0.64516649047472596</v>
      </c>
      <c r="Q843">
        <v>0.80391282760244498</v>
      </c>
      <c r="R843">
        <v>0.135640781441663</v>
      </c>
      <c r="S843">
        <v>4.3543825148072597E-2</v>
      </c>
      <c r="T843">
        <v>-1.03529292026013</v>
      </c>
      <c r="U843">
        <v>1.03529292026013</v>
      </c>
      <c r="V843">
        <v>1.0158177040292</v>
      </c>
      <c r="W843">
        <v>-3.65</v>
      </c>
      <c r="X843">
        <v>4.12</v>
      </c>
      <c r="Y843">
        <v>-15439</v>
      </c>
      <c r="Z843">
        <v>-1103</v>
      </c>
      <c r="AA843">
        <v>-0.15</v>
      </c>
      <c r="AB843">
        <v>14</v>
      </c>
      <c r="AC843">
        <v>8</v>
      </c>
      <c r="AD843">
        <v>6</v>
      </c>
      <c r="AE843">
        <v>57.14</v>
      </c>
      <c r="AF843">
        <v>15</v>
      </c>
      <c r="AG843">
        <v>2</v>
      </c>
      <c r="AH843">
        <v>2</v>
      </c>
      <c r="AI843">
        <v>10</v>
      </c>
    </row>
    <row r="844" spans="1:35" x14ac:dyDescent="0.2">
      <c r="A844" s="102">
        <v>1079</v>
      </c>
      <c r="B844">
        <v>2127</v>
      </c>
      <c r="C844" t="s">
        <v>1882</v>
      </c>
      <c r="D844" t="s">
        <v>1694</v>
      </c>
      <c r="E844">
        <v>3945</v>
      </c>
      <c r="F844">
        <v>3930</v>
      </c>
      <c r="G844">
        <v>200</v>
      </c>
      <c r="H844" t="s">
        <v>1682</v>
      </c>
      <c r="I844">
        <v>4689</v>
      </c>
      <c r="J844" t="s">
        <v>1878</v>
      </c>
      <c r="K844" t="s">
        <v>1681</v>
      </c>
      <c r="L844">
        <v>452</v>
      </c>
      <c r="M844">
        <v>452</v>
      </c>
      <c r="N844">
        <v>1700</v>
      </c>
      <c r="O844" t="s">
        <v>1679</v>
      </c>
      <c r="P844">
        <v>0.54435835328279103</v>
      </c>
      <c r="Q844">
        <v>0.81798206957659703</v>
      </c>
      <c r="R844">
        <v>0.16491734790921</v>
      </c>
      <c r="S844">
        <v>5.2900860246741697E-2</v>
      </c>
      <c r="T844">
        <v>-0.35434861254554101</v>
      </c>
      <c r="U844">
        <v>0.35434861254554101</v>
      </c>
      <c r="V844">
        <v>0.26676535475298302</v>
      </c>
      <c r="W844">
        <v>-2.46</v>
      </c>
      <c r="X844">
        <v>2.2400000000000002</v>
      </c>
      <c r="Y844">
        <v>-16015</v>
      </c>
      <c r="Z844">
        <v>-616</v>
      </c>
      <c r="AA844">
        <v>-0.01</v>
      </c>
      <c r="AB844">
        <v>26</v>
      </c>
      <c r="AC844">
        <v>12</v>
      </c>
      <c r="AD844">
        <v>14</v>
      </c>
      <c r="AE844">
        <v>46.15</v>
      </c>
      <c r="AF844">
        <v>10</v>
      </c>
      <c r="AG844">
        <v>9</v>
      </c>
      <c r="AH844">
        <v>11</v>
      </c>
      <c r="AI844">
        <v>6</v>
      </c>
    </row>
    <row r="845" spans="1:35" x14ac:dyDescent="0.2">
      <c r="A845" s="102">
        <v>308</v>
      </c>
      <c r="B845">
        <v>7451</v>
      </c>
      <c r="C845" t="s">
        <v>850</v>
      </c>
      <c r="D845" t="s">
        <v>1686</v>
      </c>
      <c r="E845">
        <v>3075</v>
      </c>
      <c r="F845">
        <v>3050</v>
      </c>
      <c r="G845">
        <v>300</v>
      </c>
      <c r="H845" t="s">
        <v>1682</v>
      </c>
      <c r="I845">
        <v>8586</v>
      </c>
      <c r="J845" t="s">
        <v>1809</v>
      </c>
      <c r="K845" t="s">
        <v>1685</v>
      </c>
      <c r="L845">
        <v>3075</v>
      </c>
      <c r="M845">
        <v>3070</v>
      </c>
      <c r="N845">
        <v>300</v>
      </c>
      <c r="O845" t="s">
        <v>1679</v>
      </c>
      <c r="P845">
        <v>0.87744166363591003</v>
      </c>
      <c r="Q845">
        <v>0.90966972085487796</v>
      </c>
      <c r="R845" s="106">
        <v>7.2601836647168502E-2</v>
      </c>
      <c r="S845" s="106">
        <v>7.6733843955284806E-2</v>
      </c>
      <c r="T845">
        <v>-2.1444613196612998</v>
      </c>
      <c r="U845">
        <v>2.1444613196612998</v>
      </c>
      <c r="V845">
        <v>2.0002009424718201</v>
      </c>
      <c r="W845">
        <v>-9.09</v>
      </c>
      <c r="X845">
        <v>0.65</v>
      </c>
      <c r="Y845">
        <v>-16116</v>
      </c>
      <c r="Z845">
        <v>-1151</v>
      </c>
      <c r="AA845">
        <v>-7.0000000000000007E-2</v>
      </c>
      <c r="AB845">
        <v>14</v>
      </c>
      <c r="AC845">
        <v>8</v>
      </c>
      <c r="AD845">
        <v>6</v>
      </c>
      <c r="AE845">
        <v>57.14</v>
      </c>
      <c r="AF845">
        <v>14</v>
      </c>
      <c r="AG845">
        <v>3</v>
      </c>
      <c r="AH845">
        <v>2</v>
      </c>
      <c r="AI845">
        <v>9</v>
      </c>
    </row>
    <row r="846" spans="1:35" x14ac:dyDescent="0.2">
      <c r="A846" s="102">
        <v>732</v>
      </c>
      <c r="B846">
        <v>3865</v>
      </c>
      <c r="C846" t="s">
        <v>1626</v>
      </c>
      <c r="D846" t="s">
        <v>1916</v>
      </c>
      <c r="E846">
        <v>513</v>
      </c>
      <c r="F846">
        <v>504</v>
      </c>
      <c r="G846">
        <v>1800</v>
      </c>
      <c r="H846" t="s">
        <v>1682</v>
      </c>
      <c r="I846">
        <v>7012</v>
      </c>
      <c r="J846" t="s">
        <v>1921</v>
      </c>
      <c r="K846" t="s">
        <v>1697</v>
      </c>
      <c r="L846">
        <v>2203</v>
      </c>
      <c r="M846">
        <v>2236</v>
      </c>
      <c r="N846">
        <v>400</v>
      </c>
      <c r="O846" t="s">
        <v>1679</v>
      </c>
      <c r="P846">
        <v>0.91704798683949196</v>
      </c>
      <c r="Q846">
        <v>0.86492434518487504</v>
      </c>
      <c r="R846" s="106">
        <v>0.193607411136904</v>
      </c>
      <c r="S846" s="106">
        <v>1.0635972101544501E-2</v>
      </c>
      <c r="T846">
        <v>-0.40588568148826298</v>
      </c>
      <c r="U846">
        <v>0.40588568148826298</v>
      </c>
      <c r="V846">
        <v>0.13311322323593</v>
      </c>
      <c r="W846">
        <v>-1.26</v>
      </c>
      <c r="X846">
        <v>1.43</v>
      </c>
      <c r="Y846">
        <v>-17204</v>
      </c>
      <c r="Z846">
        <v>-1323</v>
      </c>
      <c r="AA846">
        <v>-0.06</v>
      </c>
      <c r="AB846">
        <v>13</v>
      </c>
      <c r="AC846">
        <v>4</v>
      </c>
      <c r="AD846">
        <v>9</v>
      </c>
      <c r="AE846">
        <v>30.77</v>
      </c>
      <c r="AF846">
        <v>13</v>
      </c>
      <c r="AG846">
        <v>4</v>
      </c>
      <c r="AH846">
        <v>2</v>
      </c>
      <c r="AI846">
        <v>7</v>
      </c>
    </row>
    <row r="847" spans="1:35" x14ac:dyDescent="0.2">
      <c r="A847" s="102">
        <v>1122</v>
      </c>
      <c r="B847">
        <v>4114</v>
      </c>
      <c r="C847" t="s">
        <v>1848</v>
      </c>
      <c r="D847" t="s">
        <v>1704</v>
      </c>
      <c r="E847">
        <v>6130</v>
      </c>
      <c r="F847">
        <v>6200</v>
      </c>
      <c r="G847">
        <v>100</v>
      </c>
      <c r="H847" t="s">
        <v>1679</v>
      </c>
      <c r="I847">
        <v>4927</v>
      </c>
      <c r="J847" t="s">
        <v>1983</v>
      </c>
      <c r="K847" t="s">
        <v>1704</v>
      </c>
      <c r="L847">
        <v>2394</v>
      </c>
      <c r="M847">
        <v>2369</v>
      </c>
      <c r="N847">
        <v>300</v>
      </c>
      <c r="O847" t="s">
        <v>1682</v>
      </c>
      <c r="P847">
        <v>0.785288918481302</v>
      </c>
      <c r="Q847">
        <v>0.81017040584349298</v>
      </c>
      <c r="R847" s="15">
        <v>7.7633862537431998E-3</v>
      </c>
      <c r="S847">
        <v>9.8951044134950095E-2</v>
      </c>
      <c r="T847">
        <v>0.31092059080388101</v>
      </c>
      <c r="U847">
        <v>0.31092059080388101</v>
      </c>
      <c r="V847">
        <v>0.17958838324232701</v>
      </c>
      <c r="W847">
        <v>1.01</v>
      </c>
      <c r="X847">
        <v>14.63</v>
      </c>
      <c r="Y847">
        <v>-17212</v>
      </c>
      <c r="Z847">
        <v>-2152</v>
      </c>
      <c r="AA847">
        <v>0.16</v>
      </c>
      <c r="AB847">
        <v>8</v>
      </c>
      <c r="AC847">
        <v>4</v>
      </c>
      <c r="AD847">
        <v>4</v>
      </c>
      <c r="AE847">
        <v>50</v>
      </c>
      <c r="AF847">
        <v>12</v>
      </c>
      <c r="AG847">
        <v>3</v>
      </c>
      <c r="AH847">
        <v>3</v>
      </c>
      <c r="AI847">
        <v>2</v>
      </c>
    </row>
    <row r="848" spans="1:35" x14ac:dyDescent="0.2">
      <c r="A848" s="102">
        <v>450</v>
      </c>
      <c r="B848">
        <v>3231</v>
      </c>
      <c r="C848" t="s">
        <v>471</v>
      </c>
      <c r="D848" t="s">
        <v>1701</v>
      </c>
      <c r="E848">
        <v>2814</v>
      </c>
      <c r="F848">
        <v>2806</v>
      </c>
      <c r="G848">
        <v>200</v>
      </c>
      <c r="H848" t="s">
        <v>1682</v>
      </c>
      <c r="I848">
        <v>9719</v>
      </c>
      <c r="J848" t="s">
        <v>2158</v>
      </c>
      <c r="K848" t="s">
        <v>1681</v>
      </c>
      <c r="L848">
        <v>6190</v>
      </c>
      <c r="M848">
        <v>6180</v>
      </c>
      <c r="N848">
        <v>100</v>
      </c>
      <c r="O848" t="s">
        <v>1679</v>
      </c>
      <c r="P848">
        <v>0.82000168545938201</v>
      </c>
      <c r="Q848">
        <v>0.89607191878246395</v>
      </c>
      <c r="R848">
        <v>2.4522949692889401E-2</v>
      </c>
      <c r="S848">
        <v>2.80849731545443E-2</v>
      </c>
      <c r="T848">
        <v>-0.49115139309147798</v>
      </c>
      <c r="U848">
        <v>0.49115139309147798</v>
      </c>
      <c r="V848">
        <v>4.23823705398172E-2</v>
      </c>
      <c r="W848">
        <v>-1.37</v>
      </c>
      <c r="X848">
        <v>9.19</v>
      </c>
      <c r="Y848">
        <v>-17502</v>
      </c>
      <c r="Z848">
        <v>-1167</v>
      </c>
      <c r="AA848">
        <v>-0.08</v>
      </c>
      <c r="AB848">
        <v>15</v>
      </c>
      <c r="AC848">
        <v>7</v>
      </c>
      <c r="AD848">
        <v>8</v>
      </c>
      <c r="AE848">
        <v>46.67</v>
      </c>
      <c r="AF848">
        <v>15</v>
      </c>
      <c r="AG848">
        <v>2</v>
      </c>
      <c r="AH848">
        <v>2</v>
      </c>
      <c r="AI848">
        <v>11</v>
      </c>
    </row>
    <row r="849" spans="1:35" x14ac:dyDescent="0.2">
      <c r="A849" s="102">
        <v>296</v>
      </c>
      <c r="B849">
        <v>1860</v>
      </c>
      <c r="C849" t="s">
        <v>56</v>
      </c>
      <c r="D849" t="s">
        <v>1689</v>
      </c>
      <c r="E849">
        <v>744</v>
      </c>
      <c r="F849">
        <v>737</v>
      </c>
      <c r="G849">
        <v>900</v>
      </c>
      <c r="H849" t="s">
        <v>1679</v>
      </c>
      <c r="I849">
        <v>6981</v>
      </c>
      <c r="J849" t="s">
        <v>1887</v>
      </c>
      <c r="K849" t="s">
        <v>1684</v>
      </c>
      <c r="L849">
        <v>6543</v>
      </c>
      <c r="M849">
        <v>6480</v>
      </c>
      <c r="N849">
        <v>100</v>
      </c>
      <c r="O849" t="s">
        <v>1682</v>
      </c>
      <c r="P849">
        <v>0.69145147094813897</v>
      </c>
      <c r="Q849">
        <v>0.91105055097308596</v>
      </c>
      <c r="R849" s="15">
        <v>0.35401883603094397</v>
      </c>
      <c r="S849" s="15">
        <v>3.9201239340435498E-2</v>
      </c>
      <c r="T849">
        <v>1.09157108391408</v>
      </c>
      <c r="U849">
        <v>1.09157108391408</v>
      </c>
      <c r="V849">
        <v>0.72856648401093504</v>
      </c>
      <c r="W849">
        <v>2.95</v>
      </c>
      <c r="X849">
        <v>2.36</v>
      </c>
      <c r="Y849">
        <v>-17674</v>
      </c>
      <c r="Z849">
        <v>-1262</v>
      </c>
      <c r="AA849">
        <v>0.11</v>
      </c>
      <c r="AB849">
        <v>14</v>
      </c>
      <c r="AC849">
        <v>7</v>
      </c>
      <c r="AD849">
        <v>7</v>
      </c>
      <c r="AE849">
        <v>50</v>
      </c>
      <c r="AF849">
        <v>14</v>
      </c>
      <c r="AG849">
        <v>4</v>
      </c>
      <c r="AH849">
        <v>1</v>
      </c>
      <c r="AI849">
        <v>9</v>
      </c>
    </row>
    <row r="850" spans="1:35" x14ac:dyDescent="0.2">
      <c r="A850" s="102">
        <v>895</v>
      </c>
      <c r="B850">
        <v>3048</v>
      </c>
      <c r="C850" t="s">
        <v>2023</v>
      </c>
      <c r="D850" t="s">
        <v>1705</v>
      </c>
      <c r="E850">
        <v>1192</v>
      </c>
      <c r="F850">
        <v>1174</v>
      </c>
      <c r="G850">
        <v>600</v>
      </c>
      <c r="H850" t="s">
        <v>1682</v>
      </c>
      <c r="I850">
        <v>6981</v>
      </c>
      <c r="J850" t="s">
        <v>1887</v>
      </c>
      <c r="K850" t="s">
        <v>1684</v>
      </c>
      <c r="L850">
        <v>6543</v>
      </c>
      <c r="M850">
        <v>6480</v>
      </c>
      <c r="N850">
        <v>100</v>
      </c>
      <c r="O850" t="s">
        <v>1679</v>
      </c>
      <c r="P850">
        <v>0.58226413160295198</v>
      </c>
      <c r="Q850">
        <v>0.84553673886451197</v>
      </c>
      <c r="R850" s="15">
        <v>0.16758297408537201</v>
      </c>
      <c r="S850">
        <v>2.1784147924369099E-2</v>
      </c>
      <c r="T850">
        <v>-1.5175172470181799</v>
      </c>
      <c r="U850">
        <v>1.5175172470181799</v>
      </c>
      <c r="V850">
        <v>1.7047034336300699</v>
      </c>
      <c r="W850">
        <v>-5.24</v>
      </c>
      <c r="X850">
        <v>8.6999999999999993</v>
      </c>
      <c r="Y850">
        <v>-17914</v>
      </c>
      <c r="Z850">
        <v>-746</v>
      </c>
      <c r="AA850">
        <v>-0.1</v>
      </c>
      <c r="AB850">
        <v>24</v>
      </c>
      <c r="AC850">
        <v>12</v>
      </c>
      <c r="AD850">
        <v>12</v>
      </c>
      <c r="AE850">
        <v>50</v>
      </c>
      <c r="AF850">
        <v>9</v>
      </c>
      <c r="AG850">
        <v>12</v>
      </c>
      <c r="AH850">
        <v>10</v>
      </c>
      <c r="AI850">
        <v>2</v>
      </c>
    </row>
    <row r="851" spans="1:35" x14ac:dyDescent="0.2">
      <c r="A851" s="102">
        <v>894</v>
      </c>
      <c r="B851">
        <v>8242</v>
      </c>
      <c r="C851" t="s">
        <v>919</v>
      </c>
      <c r="D851" t="s">
        <v>1705</v>
      </c>
      <c r="E851">
        <v>1010</v>
      </c>
      <c r="F851">
        <v>987</v>
      </c>
      <c r="G851">
        <v>1100</v>
      </c>
      <c r="H851" t="s">
        <v>1682</v>
      </c>
      <c r="I851">
        <v>9508</v>
      </c>
      <c r="J851" t="s">
        <v>1820</v>
      </c>
      <c r="K851" t="s">
        <v>1739</v>
      </c>
      <c r="L851">
        <v>867</v>
      </c>
      <c r="M851">
        <v>865</v>
      </c>
      <c r="N851">
        <v>1300</v>
      </c>
      <c r="O851" t="s">
        <v>1679</v>
      </c>
      <c r="P851">
        <v>0.69281009067614996</v>
      </c>
      <c r="Q851">
        <v>0.84584068223769504</v>
      </c>
      <c r="R851">
        <v>7.6550784353668799E-2</v>
      </c>
      <c r="S851">
        <v>7.4590037125109906E-2</v>
      </c>
      <c r="T851">
        <v>-1.41960358994124</v>
      </c>
      <c r="U851">
        <v>1.41960358994124</v>
      </c>
      <c r="V851">
        <v>1.1969494775618501</v>
      </c>
      <c r="W851">
        <v>-10.29</v>
      </c>
      <c r="X851">
        <v>3.57</v>
      </c>
      <c r="Y851">
        <v>-18203</v>
      </c>
      <c r="Z851">
        <v>-958</v>
      </c>
      <c r="AA851">
        <v>-0.08</v>
      </c>
      <c r="AB851">
        <v>19</v>
      </c>
      <c r="AC851">
        <v>8</v>
      </c>
      <c r="AD851">
        <v>11</v>
      </c>
      <c r="AE851">
        <v>42.11</v>
      </c>
      <c r="AF851">
        <v>14</v>
      </c>
      <c r="AG851">
        <v>7</v>
      </c>
      <c r="AH851">
        <v>6</v>
      </c>
      <c r="AI851">
        <v>6</v>
      </c>
    </row>
    <row r="852" spans="1:35" x14ac:dyDescent="0.2">
      <c r="A852" s="102">
        <v>77</v>
      </c>
      <c r="B852">
        <v>6588</v>
      </c>
      <c r="C852" t="s">
        <v>467</v>
      </c>
      <c r="D852" t="s">
        <v>1684</v>
      </c>
      <c r="E852">
        <v>4340</v>
      </c>
      <c r="F852">
        <v>4400</v>
      </c>
      <c r="G852">
        <v>200</v>
      </c>
      <c r="H852" t="s">
        <v>1679</v>
      </c>
      <c r="I852">
        <v>9934</v>
      </c>
      <c r="J852" t="s">
        <v>1898</v>
      </c>
      <c r="K852" t="s">
        <v>1686</v>
      </c>
      <c r="L852">
        <v>2680</v>
      </c>
      <c r="M852">
        <v>2698</v>
      </c>
      <c r="N852">
        <v>300</v>
      </c>
      <c r="O852" t="s">
        <v>1682</v>
      </c>
      <c r="P852">
        <v>0.75432704965935604</v>
      </c>
      <c r="Q852">
        <v>0.94198122365695802</v>
      </c>
      <c r="R852">
        <v>0.126608910476633</v>
      </c>
      <c r="S852">
        <v>6.09753881633519E-2</v>
      </c>
      <c r="T852">
        <v>4.6117063264064097E-2</v>
      </c>
      <c r="U852">
        <v>4.6117063264064097E-2</v>
      </c>
      <c r="V852">
        <v>0.196904630693439</v>
      </c>
      <c r="W852">
        <v>0.13</v>
      </c>
      <c r="X852">
        <v>8.02</v>
      </c>
      <c r="Y852">
        <v>-18288</v>
      </c>
      <c r="Z852">
        <v>-1076</v>
      </c>
      <c r="AA852">
        <v>-0.16</v>
      </c>
      <c r="AB852">
        <v>17</v>
      </c>
      <c r="AC852">
        <v>9</v>
      </c>
      <c r="AD852">
        <v>8</v>
      </c>
      <c r="AE852">
        <v>52.94</v>
      </c>
      <c r="AF852">
        <v>12</v>
      </c>
      <c r="AG852">
        <v>6</v>
      </c>
      <c r="AH852">
        <v>6</v>
      </c>
      <c r="AI852">
        <v>5</v>
      </c>
    </row>
    <row r="853" spans="1:35" x14ac:dyDescent="0.2">
      <c r="A853" s="102">
        <v>628</v>
      </c>
      <c r="B853">
        <v>2914</v>
      </c>
      <c r="C853" t="s">
        <v>1845</v>
      </c>
      <c r="D853" t="s">
        <v>1707</v>
      </c>
      <c r="E853">
        <v>2284.5</v>
      </c>
      <c r="F853">
        <v>2276.5</v>
      </c>
      <c r="G853">
        <v>400</v>
      </c>
      <c r="H853" t="s">
        <v>1679</v>
      </c>
      <c r="I853">
        <v>7202</v>
      </c>
      <c r="J853" t="s">
        <v>837</v>
      </c>
      <c r="K853" t="s">
        <v>1697</v>
      </c>
      <c r="L853">
        <v>1131</v>
      </c>
      <c r="M853">
        <v>1138</v>
      </c>
      <c r="N853">
        <v>800</v>
      </c>
      <c r="O853" t="s">
        <v>1682</v>
      </c>
      <c r="P853">
        <v>0.92581642985572499</v>
      </c>
      <c r="Q853">
        <v>0.87726936668695299</v>
      </c>
      <c r="R853">
        <v>4.6780709546263297E-3</v>
      </c>
      <c r="S853">
        <v>6.0501358561882997E-2</v>
      </c>
      <c r="T853">
        <v>0.71648569810254903</v>
      </c>
      <c r="U853">
        <v>0.71648569810254903</v>
      </c>
      <c r="V853">
        <v>0.98452389757024705</v>
      </c>
      <c r="W853">
        <v>2.7</v>
      </c>
      <c r="X853">
        <v>0.02</v>
      </c>
      <c r="Y853">
        <v>-18821</v>
      </c>
      <c r="Z853">
        <v>-1344</v>
      </c>
      <c r="AA853">
        <v>-0.16</v>
      </c>
      <c r="AB853">
        <v>14</v>
      </c>
      <c r="AC853">
        <v>5</v>
      </c>
      <c r="AD853">
        <v>9</v>
      </c>
      <c r="AE853">
        <v>35.71</v>
      </c>
      <c r="AF853">
        <v>15</v>
      </c>
      <c r="AG853">
        <v>3</v>
      </c>
      <c r="AH853">
        <v>1</v>
      </c>
      <c r="AI853">
        <v>10</v>
      </c>
    </row>
    <row r="854" spans="1:35" x14ac:dyDescent="0.2">
      <c r="A854" s="102">
        <v>883</v>
      </c>
      <c r="B854">
        <v>3407</v>
      </c>
      <c r="C854" t="s">
        <v>1822</v>
      </c>
      <c r="D854" t="s">
        <v>1704</v>
      </c>
      <c r="E854">
        <v>1055</v>
      </c>
      <c r="F854">
        <v>1053</v>
      </c>
      <c r="G854">
        <v>800</v>
      </c>
      <c r="H854" t="s">
        <v>1682</v>
      </c>
      <c r="I854">
        <v>4043</v>
      </c>
      <c r="J854" t="s">
        <v>1981</v>
      </c>
      <c r="K854" t="s">
        <v>1704</v>
      </c>
      <c r="L854">
        <v>2735</v>
      </c>
      <c r="M854">
        <v>2791</v>
      </c>
      <c r="N854">
        <v>300</v>
      </c>
      <c r="O854" t="s">
        <v>1679</v>
      </c>
      <c r="P854">
        <v>0.74447196491604295</v>
      </c>
      <c r="Q854">
        <v>0.84713290961794296</v>
      </c>
      <c r="R854">
        <v>6.4753693942827803E-2</v>
      </c>
      <c r="S854">
        <v>1.8829675783030599E-2</v>
      </c>
      <c r="T854">
        <v>-3.0596175028764301</v>
      </c>
      <c r="U854">
        <v>3.0596175028764301</v>
      </c>
      <c r="V854">
        <v>2.5900505259751401</v>
      </c>
      <c r="W854">
        <v>-10.25</v>
      </c>
      <c r="X854">
        <v>0.61</v>
      </c>
      <c r="Y854">
        <v>-19418</v>
      </c>
      <c r="Z854">
        <v>-1022</v>
      </c>
      <c r="AA854">
        <v>-0.01</v>
      </c>
      <c r="AB854">
        <v>19</v>
      </c>
      <c r="AC854">
        <v>10</v>
      </c>
      <c r="AD854">
        <v>9</v>
      </c>
      <c r="AE854">
        <v>52.63</v>
      </c>
      <c r="AF854">
        <v>9</v>
      </c>
      <c r="AG854">
        <v>8</v>
      </c>
      <c r="AH854">
        <v>7</v>
      </c>
      <c r="AI854">
        <v>4</v>
      </c>
    </row>
    <row r="855" spans="1:35" x14ac:dyDescent="0.2">
      <c r="A855" s="102">
        <v>791</v>
      </c>
      <c r="B855">
        <v>2730</v>
      </c>
      <c r="C855" t="s">
        <v>641</v>
      </c>
      <c r="D855" t="s">
        <v>1705</v>
      </c>
      <c r="E855">
        <v>1045</v>
      </c>
      <c r="F855">
        <v>1046</v>
      </c>
      <c r="G855">
        <v>900</v>
      </c>
      <c r="H855" t="s">
        <v>1682</v>
      </c>
      <c r="I855">
        <v>4716</v>
      </c>
      <c r="J855" t="s">
        <v>2029</v>
      </c>
      <c r="K855" t="s">
        <v>1681</v>
      </c>
      <c r="L855">
        <v>9660</v>
      </c>
      <c r="M855">
        <v>9650</v>
      </c>
      <c r="N855">
        <v>100</v>
      </c>
      <c r="O855" t="s">
        <v>1679</v>
      </c>
      <c r="P855">
        <v>0.64480570374899304</v>
      </c>
      <c r="Q855">
        <v>0.85780993459905897</v>
      </c>
      <c r="R855">
        <v>0.13361511410347801</v>
      </c>
      <c r="S855">
        <v>9.8728836946401596E-2</v>
      </c>
      <c r="T855">
        <v>-2.4554646092496601</v>
      </c>
      <c r="U855">
        <v>2.4554646092496601</v>
      </c>
      <c r="V855">
        <v>2.5780715994430201</v>
      </c>
      <c r="W855">
        <v>-10.14</v>
      </c>
      <c r="X855">
        <v>2.4500000000000002</v>
      </c>
      <c r="Y855">
        <v>-19692</v>
      </c>
      <c r="Z855">
        <v>-895</v>
      </c>
      <c r="AA855">
        <v>-0.03</v>
      </c>
      <c r="AB855">
        <v>22</v>
      </c>
      <c r="AC855">
        <v>11</v>
      </c>
      <c r="AD855">
        <v>11</v>
      </c>
      <c r="AE855">
        <v>50</v>
      </c>
      <c r="AF855">
        <v>13</v>
      </c>
      <c r="AG855">
        <v>6</v>
      </c>
      <c r="AH855">
        <v>6</v>
      </c>
      <c r="AI855">
        <v>10</v>
      </c>
    </row>
    <row r="856" spans="1:35" x14ac:dyDescent="0.2">
      <c r="A856" s="102">
        <v>823</v>
      </c>
      <c r="B856">
        <v>2267</v>
      </c>
      <c r="C856" t="s">
        <v>1944</v>
      </c>
      <c r="D856" t="s">
        <v>1707</v>
      </c>
      <c r="E856">
        <v>5450</v>
      </c>
      <c r="F856">
        <v>5370</v>
      </c>
      <c r="G856">
        <v>200</v>
      </c>
      <c r="H856" t="s">
        <v>1682</v>
      </c>
      <c r="I856">
        <v>9508</v>
      </c>
      <c r="J856" t="s">
        <v>1820</v>
      </c>
      <c r="K856" t="s">
        <v>1739</v>
      </c>
      <c r="L856">
        <v>867</v>
      </c>
      <c r="M856">
        <v>865</v>
      </c>
      <c r="N856">
        <v>1200</v>
      </c>
      <c r="O856" t="s">
        <v>1679</v>
      </c>
      <c r="P856">
        <v>0.72242732541864296</v>
      </c>
      <c r="Q856">
        <v>0.85351229929829298</v>
      </c>
      <c r="R856">
        <v>2.28670434165106E-3</v>
      </c>
      <c r="S856">
        <v>6.3180875791529298E-2</v>
      </c>
      <c r="T856">
        <v>-0.7271050729338</v>
      </c>
      <c r="U856">
        <v>0.7271050729338</v>
      </c>
      <c r="V856">
        <v>0.38410956026614601</v>
      </c>
      <c r="W856">
        <v>-3.36</v>
      </c>
      <c r="X856">
        <v>3.35</v>
      </c>
      <c r="Y856">
        <v>-20262</v>
      </c>
      <c r="Z856">
        <v>-881</v>
      </c>
      <c r="AA856">
        <v>-0.16</v>
      </c>
      <c r="AB856">
        <v>23</v>
      </c>
      <c r="AC856">
        <v>11</v>
      </c>
      <c r="AD856">
        <v>12</v>
      </c>
      <c r="AE856">
        <v>47.83</v>
      </c>
      <c r="AF856">
        <v>11</v>
      </c>
      <c r="AG856">
        <v>7</v>
      </c>
      <c r="AH856">
        <v>7</v>
      </c>
      <c r="AI856">
        <v>9</v>
      </c>
    </row>
    <row r="857" spans="1:35" x14ac:dyDescent="0.2">
      <c r="A857" s="102">
        <v>680</v>
      </c>
      <c r="B857">
        <v>7321</v>
      </c>
      <c r="C857" t="s">
        <v>1904</v>
      </c>
      <c r="D857" t="s">
        <v>1737</v>
      </c>
      <c r="E857">
        <v>595</v>
      </c>
      <c r="F857">
        <v>601</v>
      </c>
      <c r="G857">
        <v>1700</v>
      </c>
      <c r="H857" t="s">
        <v>1682</v>
      </c>
      <c r="I857">
        <v>9506</v>
      </c>
      <c r="J857" t="s">
        <v>1738</v>
      </c>
      <c r="K857" t="s">
        <v>1739</v>
      </c>
      <c r="L857">
        <v>1032</v>
      </c>
      <c r="M857">
        <v>1042</v>
      </c>
      <c r="N857">
        <v>1000</v>
      </c>
      <c r="O857" t="s">
        <v>1679</v>
      </c>
      <c r="P857">
        <v>0.78709723915965701</v>
      </c>
      <c r="Q857">
        <v>0.87142271736528498</v>
      </c>
      <c r="R857">
        <v>0.224106253843042</v>
      </c>
      <c r="S857">
        <v>9.4431023188274496E-4</v>
      </c>
      <c r="T857">
        <v>-2.87845416279752</v>
      </c>
      <c r="U857">
        <v>2.87845416279752</v>
      </c>
      <c r="V857">
        <v>2.69259510540323</v>
      </c>
      <c r="W857">
        <v>-11.45</v>
      </c>
      <c r="X857">
        <v>1.95</v>
      </c>
      <c r="Y857">
        <v>-20340</v>
      </c>
      <c r="Z857">
        <v>-2260</v>
      </c>
      <c r="AA857">
        <v>-0.12</v>
      </c>
      <c r="AB857">
        <v>9</v>
      </c>
      <c r="AC857">
        <v>3</v>
      </c>
      <c r="AD857">
        <v>6</v>
      </c>
      <c r="AE857">
        <v>33.33</v>
      </c>
      <c r="AF857">
        <v>13</v>
      </c>
      <c r="AG857">
        <v>3</v>
      </c>
      <c r="AH857">
        <v>1</v>
      </c>
      <c r="AI857">
        <v>5</v>
      </c>
    </row>
    <row r="858" spans="1:35" x14ac:dyDescent="0.2">
      <c r="A858" s="102">
        <v>688</v>
      </c>
      <c r="B858">
        <v>4739</v>
      </c>
      <c r="C858" t="s">
        <v>1734</v>
      </c>
      <c r="D858" t="s">
        <v>1681</v>
      </c>
      <c r="E858">
        <v>3390</v>
      </c>
      <c r="F858">
        <v>3365</v>
      </c>
      <c r="G858">
        <v>200</v>
      </c>
      <c r="H858" t="s">
        <v>1679</v>
      </c>
      <c r="I858">
        <v>6750</v>
      </c>
      <c r="J858" t="s">
        <v>1740</v>
      </c>
      <c r="K858" t="s">
        <v>1684</v>
      </c>
      <c r="L858">
        <v>4100</v>
      </c>
      <c r="M858">
        <v>4065</v>
      </c>
      <c r="N858">
        <v>200</v>
      </c>
      <c r="O858" t="s">
        <v>1682</v>
      </c>
      <c r="P858">
        <v>0.59514106498355501</v>
      </c>
      <c r="Q858">
        <v>0.87090665210557805</v>
      </c>
      <c r="R858">
        <v>9.2822679185460694E-2</v>
      </c>
      <c r="S858">
        <v>7.4520024779490396E-4</v>
      </c>
      <c r="T858">
        <v>3.5331013263223201</v>
      </c>
      <c r="U858">
        <v>3.5331013263223201</v>
      </c>
      <c r="V858">
        <v>3.7611064837186099</v>
      </c>
      <c r="W858">
        <v>12.7</v>
      </c>
      <c r="X858">
        <v>17.22</v>
      </c>
      <c r="Y858">
        <v>-20360</v>
      </c>
      <c r="Z858">
        <v>-1357</v>
      </c>
      <c r="AA858">
        <v>0.13</v>
      </c>
      <c r="AB858">
        <v>15</v>
      </c>
      <c r="AC858">
        <v>8</v>
      </c>
      <c r="AD858">
        <v>7</v>
      </c>
      <c r="AE858">
        <v>53.33</v>
      </c>
      <c r="AF858">
        <v>11</v>
      </c>
      <c r="AG858">
        <v>7</v>
      </c>
      <c r="AH858">
        <v>4</v>
      </c>
      <c r="AI858">
        <v>4</v>
      </c>
    </row>
    <row r="859" spans="1:35" x14ac:dyDescent="0.2">
      <c r="A859" s="102">
        <v>538</v>
      </c>
      <c r="B859">
        <v>7259</v>
      </c>
      <c r="C859" t="s">
        <v>27</v>
      </c>
      <c r="D859" t="s">
        <v>1697</v>
      </c>
      <c r="E859">
        <v>3675</v>
      </c>
      <c r="F859">
        <v>3705</v>
      </c>
      <c r="G859">
        <v>200</v>
      </c>
      <c r="H859" t="s">
        <v>1682</v>
      </c>
      <c r="I859">
        <v>9072</v>
      </c>
      <c r="J859" t="s">
        <v>1814</v>
      </c>
      <c r="K859" t="s">
        <v>1815</v>
      </c>
      <c r="L859">
        <v>2480</v>
      </c>
      <c r="M859">
        <v>2485</v>
      </c>
      <c r="N859">
        <v>300</v>
      </c>
      <c r="O859" t="s">
        <v>1679</v>
      </c>
      <c r="P859">
        <v>0.89249493940045099</v>
      </c>
      <c r="Q859">
        <v>0.88643380960057405</v>
      </c>
      <c r="R859" s="15">
        <v>0.29387729103965499</v>
      </c>
      <c r="S859">
        <v>5.6007840324657002E-4</v>
      </c>
      <c r="T859">
        <v>-0.22881784596778099</v>
      </c>
      <c r="U859">
        <v>0.22881784596778099</v>
      </c>
      <c r="V859">
        <v>0.247954260260114</v>
      </c>
      <c r="W859">
        <v>-0.87</v>
      </c>
      <c r="X859">
        <v>0.61</v>
      </c>
      <c r="Y859">
        <v>-20389</v>
      </c>
      <c r="Z859">
        <v>-2039</v>
      </c>
      <c r="AA859">
        <v>-0.19</v>
      </c>
      <c r="AB859">
        <v>10</v>
      </c>
      <c r="AC859">
        <v>5</v>
      </c>
      <c r="AD859">
        <v>5</v>
      </c>
      <c r="AE859">
        <v>50</v>
      </c>
      <c r="AF859">
        <v>11</v>
      </c>
      <c r="AG859">
        <v>4</v>
      </c>
      <c r="AH859">
        <v>3</v>
      </c>
      <c r="AI859">
        <v>3</v>
      </c>
    </row>
    <row r="860" spans="1:35" x14ac:dyDescent="0.2">
      <c r="A860" s="102">
        <v>505</v>
      </c>
      <c r="B860">
        <v>3865</v>
      </c>
      <c r="C860" t="s">
        <v>1626</v>
      </c>
      <c r="D860" t="s">
        <v>1916</v>
      </c>
      <c r="E860">
        <v>513</v>
      </c>
      <c r="F860">
        <v>504</v>
      </c>
      <c r="G860">
        <v>2000</v>
      </c>
      <c r="H860" t="s">
        <v>1682</v>
      </c>
      <c r="I860">
        <v>7202</v>
      </c>
      <c r="J860" t="s">
        <v>837</v>
      </c>
      <c r="K860" t="s">
        <v>1697</v>
      </c>
      <c r="L860">
        <v>1131</v>
      </c>
      <c r="M860">
        <v>1138</v>
      </c>
      <c r="N860">
        <v>900</v>
      </c>
      <c r="O860" t="s">
        <v>1679</v>
      </c>
      <c r="P860">
        <v>0.93991156887920402</v>
      </c>
      <c r="Q860">
        <v>0.88926059560357296</v>
      </c>
      <c r="R860" s="15">
        <v>3.6701637805768197E-2</v>
      </c>
      <c r="S860">
        <v>3.3415252848101898E-4</v>
      </c>
      <c r="T860">
        <v>-4.0158323157742801E-2</v>
      </c>
      <c r="U860">
        <v>4.0158323157742801E-2</v>
      </c>
      <c r="V860">
        <v>0.56787727236735197</v>
      </c>
      <c r="W860">
        <v>-0.14000000000000001</v>
      </c>
      <c r="X860">
        <v>1.58</v>
      </c>
      <c r="Y860">
        <v>-20648</v>
      </c>
      <c r="Z860">
        <v>-983</v>
      </c>
      <c r="AA860">
        <v>-0.01</v>
      </c>
      <c r="AB860">
        <v>21</v>
      </c>
      <c r="AC860">
        <v>12</v>
      </c>
      <c r="AD860">
        <v>9</v>
      </c>
      <c r="AE860">
        <v>57.14</v>
      </c>
      <c r="AF860">
        <v>12</v>
      </c>
      <c r="AG860">
        <v>8</v>
      </c>
      <c r="AH860">
        <v>6</v>
      </c>
      <c r="AI860">
        <v>7</v>
      </c>
    </row>
    <row r="861" spans="1:35" x14ac:dyDescent="0.2">
      <c r="A861" s="102">
        <v>31</v>
      </c>
      <c r="B861">
        <v>3101</v>
      </c>
      <c r="C861" t="s">
        <v>1985</v>
      </c>
      <c r="D861" t="s">
        <v>1979</v>
      </c>
      <c r="E861">
        <v>1532</v>
      </c>
      <c r="F861">
        <v>1545</v>
      </c>
      <c r="G861">
        <v>700</v>
      </c>
      <c r="H861" t="s">
        <v>1682</v>
      </c>
      <c r="I861">
        <v>8306</v>
      </c>
      <c r="J861" t="s">
        <v>1896</v>
      </c>
      <c r="K861" t="s">
        <v>1737</v>
      </c>
      <c r="L861">
        <v>569.70000000000005</v>
      </c>
      <c r="M861">
        <v>572.29999999999995</v>
      </c>
      <c r="N861">
        <v>1900</v>
      </c>
      <c r="O861" t="s">
        <v>1679</v>
      </c>
      <c r="P861">
        <v>0.803173674767234</v>
      </c>
      <c r="Q861">
        <v>0.95512588784309604</v>
      </c>
      <c r="R861" s="15">
        <v>0.24477417172094099</v>
      </c>
      <c r="S861">
        <v>2.7558322827361298E-3</v>
      </c>
      <c r="T861">
        <v>-0.41558987935465003</v>
      </c>
      <c r="U861">
        <v>0.41558987935465003</v>
      </c>
      <c r="V861">
        <v>0.27436107284663103</v>
      </c>
      <c r="W861">
        <v>-1.08</v>
      </c>
      <c r="X861">
        <v>0.54</v>
      </c>
      <c r="Y861">
        <v>-20804</v>
      </c>
      <c r="Z861">
        <v>-1156</v>
      </c>
      <c r="AA861">
        <v>-0.05</v>
      </c>
      <c r="AB861">
        <v>18</v>
      </c>
      <c r="AC861">
        <v>8</v>
      </c>
      <c r="AD861">
        <v>10</v>
      </c>
      <c r="AE861">
        <v>44.44</v>
      </c>
      <c r="AF861">
        <v>13</v>
      </c>
      <c r="AG861">
        <v>4</v>
      </c>
      <c r="AH861">
        <v>4</v>
      </c>
      <c r="AI861">
        <v>10</v>
      </c>
    </row>
    <row r="862" spans="1:35" x14ac:dyDescent="0.2">
      <c r="A862" s="102">
        <v>785</v>
      </c>
      <c r="B862">
        <v>5406</v>
      </c>
      <c r="C862" t="s">
        <v>2047</v>
      </c>
      <c r="D862" t="s">
        <v>1735</v>
      </c>
      <c r="E862">
        <v>489</v>
      </c>
      <c r="F862">
        <v>481</v>
      </c>
      <c r="G862">
        <v>2100</v>
      </c>
      <c r="H862" t="s">
        <v>1682</v>
      </c>
      <c r="I862">
        <v>9716</v>
      </c>
      <c r="J862" t="s">
        <v>1901</v>
      </c>
      <c r="K862" t="s">
        <v>1694</v>
      </c>
      <c r="L862">
        <v>1284</v>
      </c>
      <c r="M862">
        <v>1276</v>
      </c>
      <c r="N862">
        <v>800</v>
      </c>
      <c r="O862" t="s">
        <v>1679</v>
      </c>
      <c r="P862">
        <v>0.79883197971878195</v>
      </c>
      <c r="Q862">
        <v>0.85914323757575695</v>
      </c>
      <c r="R862">
        <v>2.4341520819129901E-2</v>
      </c>
      <c r="S862">
        <v>1.2954507796065801E-2</v>
      </c>
      <c r="T862">
        <v>-1.7945884217344901</v>
      </c>
      <c r="U862">
        <v>1.7945884217344901</v>
      </c>
      <c r="V862">
        <v>1.5998241953941701</v>
      </c>
      <c r="W862">
        <v>-9.19</v>
      </c>
      <c r="X862">
        <v>1.05</v>
      </c>
      <c r="Y862">
        <v>-21136</v>
      </c>
      <c r="Z862">
        <v>-1174</v>
      </c>
      <c r="AA862">
        <v>-0.06</v>
      </c>
      <c r="AB862">
        <v>18</v>
      </c>
      <c r="AC862">
        <v>9</v>
      </c>
      <c r="AD862">
        <v>9</v>
      </c>
      <c r="AE862">
        <v>50</v>
      </c>
      <c r="AF862">
        <v>9</v>
      </c>
      <c r="AG862">
        <v>7</v>
      </c>
      <c r="AH862">
        <v>9</v>
      </c>
      <c r="AI862">
        <v>2</v>
      </c>
    </row>
    <row r="863" spans="1:35" x14ac:dyDescent="0.2">
      <c r="A863" s="102">
        <v>957</v>
      </c>
      <c r="B863">
        <v>6383</v>
      </c>
      <c r="C863" t="s">
        <v>591</v>
      </c>
      <c r="D863" t="s">
        <v>1692</v>
      </c>
      <c r="E863">
        <v>7050</v>
      </c>
      <c r="F863">
        <v>7000</v>
      </c>
      <c r="G863">
        <v>100</v>
      </c>
      <c r="H863" t="s">
        <v>1679</v>
      </c>
      <c r="I863">
        <v>7451</v>
      </c>
      <c r="J863" t="s">
        <v>850</v>
      </c>
      <c r="K863" t="s">
        <v>1686</v>
      </c>
      <c r="L863">
        <v>3075</v>
      </c>
      <c r="M863">
        <v>3050</v>
      </c>
      <c r="N863">
        <v>200</v>
      </c>
      <c r="O863" t="s">
        <v>1682</v>
      </c>
      <c r="P863">
        <v>0.73649400036897505</v>
      </c>
      <c r="Q863">
        <v>0.83716577901869405</v>
      </c>
      <c r="R863" s="15">
        <v>3.3909023960536903E-2</v>
      </c>
      <c r="S863" s="15">
        <v>2.9748259300413801E-2</v>
      </c>
      <c r="T863">
        <v>1.7327655912516799</v>
      </c>
      <c r="U863">
        <v>1.7327655912516799</v>
      </c>
      <c r="V863">
        <v>1.7579102763677701</v>
      </c>
      <c r="W863">
        <v>5.24</v>
      </c>
      <c r="X863">
        <v>12.86</v>
      </c>
      <c r="Y863">
        <v>-21272</v>
      </c>
      <c r="Z863">
        <v>-1330</v>
      </c>
      <c r="AA863">
        <v>0.03</v>
      </c>
      <c r="AB863">
        <v>16</v>
      </c>
      <c r="AC863">
        <v>9</v>
      </c>
      <c r="AD863">
        <v>7</v>
      </c>
      <c r="AE863">
        <v>56.25</v>
      </c>
      <c r="AF863">
        <v>9</v>
      </c>
      <c r="AG863">
        <v>9</v>
      </c>
      <c r="AH863">
        <v>7</v>
      </c>
      <c r="AI863">
        <v>0</v>
      </c>
    </row>
    <row r="864" spans="1:35" x14ac:dyDescent="0.2">
      <c r="A864" s="102">
        <v>1068</v>
      </c>
      <c r="B864">
        <v>6471</v>
      </c>
      <c r="C864" t="s">
        <v>1191</v>
      </c>
      <c r="D864" t="s">
        <v>1692</v>
      </c>
      <c r="E864">
        <v>911</v>
      </c>
      <c r="F864">
        <v>919</v>
      </c>
      <c r="G864">
        <v>1100</v>
      </c>
      <c r="H864" t="s">
        <v>1682</v>
      </c>
      <c r="I864">
        <v>7186</v>
      </c>
      <c r="J864" t="s">
        <v>579</v>
      </c>
      <c r="K864" t="s">
        <v>1737</v>
      </c>
      <c r="L864">
        <v>430</v>
      </c>
      <c r="M864">
        <v>434</v>
      </c>
      <c r="N864">
        <v>2300</v>
      </c>
      <c r="O864" t="s">
        <v>1679</v>
      </c>
      <c r="P864">
        <v>0.83125346722329996</v>
      </c>
      <c r="Q864">
        <v>0.81999110922586005</v>
      </c>
      <c r="R864">
        <v>0.203052023426191</v>
      </c>
      <c r="S864">
        <v>9.34367965809298E-3</v>
      </c>
      <c r="T864">
        <v>-2.5514120199430499</v>
      </c>
      <c r="U864">
        <v>2.5514120199430499</v>
      </c>
      <c r="V864">
        <v>2.5135315303743999</v>
      </c>
      <c r="W864">
        <v>-9.3699999999999992</v>
      </c>
      <c r="X864">
        <v>1.26</v>
      </c>
      <c r="Y864">
        <v>-22853</v>
      </c>
      <c r="Z864">
        <v>-1524</v>
      </c>
      <c r="AA864">
        <v>-0.12</v>
      </c>
      <c r="AB864">
        <v>15</v>
      </c>
      <c r="AC864">
        <v>8</v>
      </c>
      <c r="AD864">
        <v>7</v>
      </c>
      <c r="AE864">
        <v>53.33</v>
      </c>
      <c r="AF864">
        <v>15</v>
      </c>
      <c r="AG864">
        <v>5</v>
      </c>
      <c r="AH864">
        <v>4</v>
      </c>
      <c r="AI864">
        <v>6</v>
      </c>
    </row>
    <row r="865" spans="1:35" x14ac:dyDescent="0.2">
      <c r="A865" s="102">
        <v>199</v>
      </c>
      <c r="B865">
        <v>1333</v>
      </c>
      <c r="C865" t="s">
        <v>1812</v>
      </c>
      <c r="D865" t="s">
        <v>1813</v>
      </c>
      <c r="E865">
        <v>2560</v>
      </c>
      <c r="F865">
        <v>2542</v>
      </c>
      <c r="G865">
        <v>400</v>
      </c>
      <c r="H865" t="s">
        <v>1682</v>
      </c>
      <c r="I865">
        <v>3863</v>
      </c>
      <c r="J865" t="s">
        <v>1917</v>
      </c>
      <c r="K865" t="s">
        <v>1916</v>
      </c>
      <c r="L865">
        <v>1778</v>
      </c>
      <c r="M865">
        <v>1763</v>
      </c>
      <c r="N865">
        <v>600</v>
      </c>
      <c r="O865" t="s">
        <v>1679</v>
      </c>
      <c r="P865">
        <v>0.79671348326317604</v>
      </c>
      <c r="Q865">
        <v>0.92281359805695795</v>
      </c>
      <c r="R865" s="106">
        <v>0.45648147709838999</v>
      </c>
      <c r="S865">
        <v>9.2962143914440507E-2</v>
      </c>
      <c r="T865">
        <v>-1.39232475464769</v>
      </c>
      <c r="U865">
        <v>1.39232475464769</v>
      </c>
      <c r="V865">
        <v>1.6753850681962501</v>
      </c>
      <c r="W865">
        <v>-3.75</v>
      </c>
      <c r="X865">
        <v>4.03</v>
      </c>
      <c r="Y865">
        <v>-23152</v>
      </c>
      <c r="Z865">
        <v>-1447</v>
      </c>
      <c r="AA865">
        <v>-0.06</v>
      </c>
      <c r="AB865">
        <v>16</v>
      </c>
      <c r="AC865">
        <v>7</v>
      </c>
      <c r="AD865">
        <v>9</v>
      </c>
      <c r="AE865">
        <v>43.75</v>
      </c>
      <c r="AF865">
        <v>12</v>
      </c>
      <c r="AG865">
        <v>6</v>
      </c>
      <c r="AH865">
        <v>4</v>
      </c>
      <c r="AI865">
        <v>6</v>
      </c>
    </row>
    <row r="866" spans="1:35" x14ac:dyDescent="0.2">
      <c r="A866" s="102">
        <v>1151</v>
      </c>
      <c r="B866">
        <v>1963</v>
      </c>
      <c r="C866" t="s">
        <v>1949</v>
      </c>
      <c r="D866" t="s">
        <v>1689</v>
      </c>
      <c r="E866">
        <v>1517</v>
      </c>
      <c r="F866">
        <v>1590</v>
      </c>
      <c r="G866">
        <v>600</v>
      </c>
      <c r="H866" t="s">
        <v>1682</v>
      </c>
      <c r="I866">
        <v>9069</v>
      </c>
      <c r="J866" t="s">
        <v>1805</v>
      </c>
      <c r="K866" t="s">
        <v>1815</v>
      </c>
      <c r="L866">
        <v>886</v>
      </c>
      <c r="M866">
        <v>887</v>
      </c>
      <c r="N866">
        <v>1100</v>
      </c>
      <c r="O866" t="s">
        <v>1679</v>
      </c>
      <c r="P866">
        <v>0.79374671366293403</v>
      </c>
      <c r="Q866">
        <v>0.804634590282711</v>
      </c>
      <c r="R866" s="106">
        <v>9.5814265524894193E-2</v>
      </c>
      <c r="S866">
        <v>2.5760135088693101E-2</v>
      </c>
      <c r="T866">
        <v>-0.57695806384984005</v>
      </c>
      <c r="U866">
        <v>0.57695806384984005</v>
      </c>
      <c r="V866">
        <v>1.9762728634200799</v>
      </c>
      <c r="W866">
        <v>-1.72</v>
      </c>
      <c r="X866">
        <v>2.27</v>
      </c>
      <c r="Y866">
        <v>-23192</v>
      </c>
      <c r="Z866">
        <v>-892</v>
      </c>
      <c r="AA866">
        <v>-0.09</v>
      </c>
      <c r="AB866">
        <v>26</v>
      </c>
      <c r="AC866">
        <v>10</v>
      </c>
      <c r="AD866">
        <v>16</v>
      </c>
      <c r="AE866">
        <v>38.46</v>
      </c>
      <c r="AF866">
        <v>11</v>
      </c>
      <c r="AG866">
        <v>9</v>
      </c>
      <c r="AH866">
        <v>10</v>
      </c>
      <c r="AI866">
        <v>7</v>
      </c>
    </row>
    <row r="867" spans="1:35" x14ac:dyDescent="0.2">
      <c r="A867" s="102">
        <v>261</v>
      </c>
      <c r="B867">
        <v>7951</v>
      </c>
      <c r="C867" t="s">
        <v>2039</v>
      </c>
      <c r="D867" t="s">
        <v>1703</v>
      </c>
      <c r="E867">
        <v>5710</v>
      </c>
      <c r="F867">
        <v>5760</v>
      </c>
      <c r="G867">
        <v>100</v>
      </c>
      <c r="H867" t="s">
        <v>1679</v>
      </c>
      <c r="I867">
        <v>9810</v>
      </c>
      <c r="J867" t="s">
        <v>1646</v>
      </c>
      <c r="K867" t="s">
        <v>1686</v>
      </c>
      <c r="L867">
        <v>4675</v>
      </c>
      <c r="M867">
        <v>4665</v>
      </c>
      <c r="N867">
        <v>100</v>
      </c>
      <c r="O867" t="s">
        <v>1682</v>
      </c>
      <c r="P867">
        <v>0.72859560784320399</v>
      </c>
      <c r="Q867">
        <v>0.91439581466903497</v>
      </c>
      <c r="R867">
        <v>0.121770356562034</v>
      </c>
      <c r="S867">
        <v>1.2430869292705799E-2</v>
      </c>
      <c r="T867">
        <v>1.6174307499768901</v>
      </c>
      <c r="U867">
        <v>1.6174307499768901</v>
      </c>
      <c r="V867">
        <v>1.4583261709501101</v>
      </c>
      <c r="W867">
        <v>4.5199999999999996</v>
      </c>
      <c r="X867">
        <v>19.010000000000002</v>
      </c>
      <c r="Y867">
        <v>-23415</v>
      </c>
      <c r="Z867">
        <v>-3345</v>
      </c>
      <c r="AA867">
        <v>-0.5</v>
      </c>
      <c r="AB867">
        <v>7</v>
      </c>
      <c r="AC867">
        <v>3</v>
      </c>
      <c r="AD867">
        <v>4</v>
      </c>
      <c r="AE867">
        <v>42.86</v>
      </c>
      <c r="AF867">
        <v>13</v>
      </c>
      <c r="AG867">
        <v>2</v>
      </c>
      <c r="AH867">
        <v>1</v>
      </c>
      <c r="AI867">
        <v>4</v>
      </c>
    </row>
    <row r="868" spans="1:35" x14ac:dyDescent="0.2">
      <c r="A868" s="102">
        <v>989</v>
      </c>
      <c r="B868">
        <v>1662</v>
      </c>
      <c r="C868" t="s">
        <v>601</v>
      </c>
      <c r="D868" t="s">
        <v>1912</v>
      </c>
      <c r="E868">
        <v>2958</v>
      </c>
      <c r="F868">
        <v>2921</v>
      </c>
      <c r="G868">
        <v>300</v>
      </c>
      <c r="H868" t="s">
        <v>1679</v>
      </c>
      <c r="I868">
        <v>7730</v>
      </c>
      <c r="J868" t="s">
        <v>1974</v>
      </c>
      <c r="K868" t="s">
        <v>1688</v>
      </c>
      <c r="L868">
        <v>2852</v>
      </c>
      <c r="M868">
        <v>2862</v>
      </c>
      <c r="N868">
        <v>300</v>
      </c>
      <c r="O868" t="s">
        <v>1682</v>
      </c>
      <c r="P868">
        <v>0.71914772767011104</v>
      </c>
      <c r="Q868">
        <v>0.83273089993264504</v>
      </c>
      <c r="R868">
        <v>0.120498638593581</v>
      </c>
      <c r="S868">
        <v>9.9668359716061306E-2</v>
      </c>
      <c r="T868">
        <v>0.63595778690425497</v>
      </c>
      <c r="U868">
        <v>0.63595778690425497</v>
      </c>
      <c r="V868">
        <v>0.88722596913170104</v>
      </c>
      <c r="W868">
        <v>2.2599999999999998</v>
      </c>
      <c r="X868">
        <v>2.02</v>
      </c>
      <c r="Y868">
        <v>-23512</v>
      </c>
      <c r="Z868">
        <v>-1679</v>
      </c>
      <c r="AA868">
        <v>-0.02</v>
      </c>
      <c r="AB868">
        <v>14</v>
      </c>
      <c r="AC868">
        <v>8</v>
      </c>
      <c r="AD868">
        <v>6</v>
      </c>
      <c r="AE868">
        <v>57.14</v>
      </c>
      <c r="AF868">
        <v>12</v>
      </c>
      <c r="AG868">
        <v>5</v>
      </c>
      <c r="AH868">
        <v>4</v>
      </c>
      <c r="AI868">
        <v>5</v>
      </c>
    </row>
    <row r="869" spans="1:35" x14ac:dyDescent="0.2">
      <c r="A869" s="102">
        <v>272</v>
      </c>
      <c r="B869">
        <v>5714</v>
      </c>
      <c r="C869" t="s">
        <v>757</v>
      </c>
      <c r="D869" t="s">
        <v>1695</v>
      </c>
      <c r="E869">
        <v>4005</v>
      </c>
      <c r="F869">
        <v>3910</v>
      </c>
      <c r="G869">
        <v>200</v>
      </c>
      <c r="H869" t="s">
        <v>1682</v>
      </c>
      <c r="I869">
        <v>8425</v>
      </c>
      <c r="J869" t="s">
        <v>1879</v>
      </c>
      <c r="K869" t="s">
        <v>1685</v>
      </c>
      <c r="L869">
        <v>3350</v>
      </c>
      <c r="M869">
        <v>3360</v>
      </c>
      <c r="N869">
        <v>200</v>
      </c>
      <c r="O869" t="s">
        <v>1679</v>
      </c>
      <c r="P869">
        <v>0.70379080944711903</v>
      </c>
      <c r="Q869">
        <v>0.91302103699175396</v>
      </c>
      <c r="R869" s="15">
        <v>6.04102929928493E-2</v>
      </c>
      <c r="S869">
        <v>1.9043303470032899E-2</v>
      </c>
      <c r="T869">
        <v>-1.9365018569221999</v>
      </c>
      <c r="U869">
        <v>1.9365018569221999</v>
      </c>
      <c r="V869">
        <v>0.661316596403004</v>
      </c>
      <c r="W869">
        <v>-4.58</v>
      </c>
      <c r="X869">
        <v>14.07</v>
      </c>
      <c r="Y869">
        <v>-24299</v>
      </c>
      <c r="Z869">
        <v>-2209</v>
      </c>
      <c r="AA869">
        <v>-0.12</v>
      </c>
      <c r="AB869">
        <v>11</v>
      </c>
      <c r="AC869">
        <v>6</v>
      </c>
      <c r="AD869">
        <v>5</v>
      </c>
      <c r="AE869">
        <v>54.55</v>
      </c>
      <c r="AF869">
        <v>15</v>
      </c>
      <c r="AG869">
        <v>2</v>
      </c>
      <c r="AH869">
        <v>2</v>
      </c>
      <c r="AI869">
        <v>7</v>
      </c>
    </row>
    <row r="870" spans="1:35" x14ac:dyDescent="0.2">
      <c r="A870" s="102">
        <v>871</v>
      </c>
      <c r="B870">
        <v>1941</v>
      </c>
      <c r="C870" t="s">
        <v>2125</v>
      </c>
      <c r="D870" t="s">
        <v>1689</v>
      </c>
      <c r="E870">
        <v>2445</v>
      </c>
      <c r="F870">
        <v>2477</v>
      </c>
      <c r="G870">
        <v>400</v>
      </c>
      <c r="H870" t="s">
        <v>1679</v>
      </c>
      <c r="I870">
        <v>9107</v>
      </c>
      <c r="J870" t="s">
        <v>1940</v>
      </c>
      <c r="K870" t="s">
        <v>1941</v>
      </c>
      <c r="L870">
        <v>1440</v>
      </c>
      <c r="M870">
        <v>1433</v>
      </c>
      <c r="N870">
        <v>700</v>
      </c>
      <c r="O870" t="s">
        <v>1682</v>
      </c>
      <c r="P870">
        <v>0.64140369476180104</v>
      </c>
      <c r="Q870">
        <v>0.84885922601632602</v>
      </c>
      <c r="R870">
        <v>0.30802000777425997</v>
      </c>
      <c r="S870" s="106">
        <v>5.7342888707887701E-2</v>
      </c>
      <c r="T870">
        <v>1.98155120958926</v>
      </c>
      <c r="U870">
        <v>1.98155120958926</v>
      </c>
      <c r="V870">
        <v>1.6401217116507301</v>
      </c>
      <c r="W870">
        <v>13.83</v>
      </c>
      <c r="X870">
        <v>1.24</v>
      </c>
      <c r="Y870">
        <v>-24304</v>
      </c>
      <c r="Z870">
        <v>-1620</v>
      </c>
      <c r="AA870">
        <v>-0.12</v>
      </c>
      <c r="AB870">
        <v>15</v>
      </c>
      <c r="AC870">
        <v>7</v>
      </c>
      <c r="AD870">
        <v>8</v>
      </c>
      <c r="AE870">
        <v>46.67</v>
      </c>
      <c r="AF870">
        <v>12</v>
      </c>
      <c r="AG870">
        <v>5</v>
      </c>
      <c r="AH870">
        <v>4</v>
      </c>
      <c r="AI870">
        <v>6</v>
      </c>
    </row>
    <row r="871" spans="1:35" x14ac:dyDescent="0.2">
      <c r="A871" s="102">
        <v>183</v>
      </c>
      <c r="B871">
        <v>4902</v>
      </c>
      <c r="C871" t="s">
        <v>2186</v>
      </c>
      <c r="D871" t="s">
        <v>1684</v>
      </c>
      <c r="E871">
        <v>666</v>
      </c>
      <c r="F871">
        <v>659</v>
      </c>
      <c r="G871">
        <v>1700</v>
      </c>
      <c r="H871" t="s">
        <v>1679</v>
      </c>
      <c r="I871">
        <v>6302</v>
      </c>
      <c r="J871" t="s">
        <v>1959</v>
      </c>
      <c r="K871" t="s">
        <v>1692</v>
      </c>
      <c r="L871">
        <v>2754</v>
      </c>
      <c r="M871">
        <v>2726</v>
      </c>
      <c r="N871">
        <v>400</v>
      </c>
      <c r="O871" t="s">
        <v>1682</v>
      </c>
      <c r="P871">
        <v>0.879208915961741</v>
      </c>
      <c r="Q871">
        <v>0.92526557714155599</v>
      </c>
      <c r="R871">
        <v>2.2020291396895299E-2</v>
      </c>
      <c r="S871" s="106">
        <v>3.8737100033133999E-2</v>
      </c>
      <c r="T871">
        <v>1.72031772400396</v>
      </c>
      <c r="U871">
        <v>1.72031772400396</v>
      </c>
      <c r="V871">
        <v>1.58825458645444</v>
      </c>
      <c r="W871">
        <v>4.68</v>
      </c>
      <c r="X871">
        <v>2.74</v>
      </c>
      <c r="Y871">
        <v>-24313</v>
      </c>
      <c r="Z871">
        <v>-1430</v>
      </c>
      <c r="AA871">
        <v>-0.12</v>
      </c>
      <c r="AB871">
        <v>17</v>
      </c>
      <c r="AC871">
        <v>9</v>
      </c>
      <c r="AD871">
        <v>8</v>
      </c>
      <c r="AE871">
        <v>52.94</v>
      </c>
      <c r="AF871">
        <v>13</v>
      </c>
      <c r="AG871">
        <v>5</v>
      </c>
      <c r="AH871">
        <v>6</v>
      </c>
      <c r="AI871">
        <v>6</v>
      </c>
    </row>
    <row r="872" spans="1:35" x14ac:dyDescent="0.2">
      <c r="A872" s="102">
        <v>929</v>
      </c>
      <c r="B872">
        <v>1332</v>
      </c>
      <c r="C872" t="s">
        <v>2172</v>
      </c>
      <c r="D872" t="s">
        <v>1813</v>
      </c>
      <c r="E872">
        <v>622</v>
      </c>
      <c r="F872">
        <v>616</v>
      </c>
      <c r="G872">
        <v>1000</v>
      </c>
      <c r="H872" t="s">
        <v>1679</v>
      </c>
      <c r="I872">
        <v>4114</v>
      </c>
      <c r="J872" t="s">
        <v>1848</v>
      </c>
      <c r="K872" t="s">
        <v>1704</v>
      </c>
      <c r="L872">
        <v>6130</v>
      </c>
      <c r="M872">
        <v>6200</v>
      </c>
      <c r="N872">
        <v>100</v>
      </c>
      <c r="O872" t="s">
        <v>1682</v>
      </c>
      <c r="P872">
        <v>0.67859956658033604</v>
      </c>
      <c r="Q872">
        <v>0.84076911013244804</v>
      </c>
      <c r="R872" s="106">
        <v>3.3878622921310698E-2</v>
      </c>
      <c r="S872">
        <v>3.05782410984533E-2</v>
      </c>
      <c r="T872">
        <v>1.8399623919791199</v>
      </c>
      <c r="U872">
        <v>1.8399623919791199</v>
      </c>
      <c r="V872">
        <v>2.2141963480815101</v>
      </c>
      <c r="W872">
        <v>4.99</v>
      </c>
      <c r="X872">
        <v>0.65</v>
      </c>
      <c r="Y872">
        <v>-24621</v>
      </c>
      <c r="Z872">
        <v>-1296</v>
      </c>
      <c r="AA872">
        <v>0.02</v>
      </c>
      <c r="AB872">
        <v>19</v>
      </c>
      <c r="AC872">
        <v>10</v>
      </c>
      <c r="AD872">
        <v>9</v>
      </c>
      <c r="AE872">
        <v>52.63</v>
      </c>
      <c r="AF872">
        <v>11</v>
      </c>
      <c r="AG872">
        <v>8</v>
      </c>
      <c r="AH872">
        <v>8</v>
      </c>
      <c r="AI872">
        <v>3</v>
      </c>
    </row>
    <row r="873" spans="1:35" x14ac:dyDescent="0.2">
      <c r="A873" s="102">
        <v>63</v>
      </c>
      <c r="B873">
        <v>3765</v>
      </c>
      <c r="C873" t="s">
        <v>1989</v>
      </c>
      <c r="D873" t="s">
        <v>1681</v>
      </c>
      <c r="E873">
        <v>1992</v>
      </c>
      <c r="F873">
        <v>1966</v>
      </c>
      <c r="G873">
        <v>500</v>
      </c>
      <c r="H873" t="s">
        <v>1682</v>
      </c>
      <c r="I873">
        <v>4927</v>
      </c>
      <c r="J873" t="s">
        <v>1983</v>
      </c>
      <c r="K873" t="s">
        <v>1704</v>
      </c>
      <c r="L873">
        <v>2394</v>
      </c>
      <c r="M873">
        <v>2369</v>
      </c>
      <c r="N873">
        <v>400</v>
      </c>
      <c r="O873" t="s">
        <v>1679</v>
      </c>
      <c r="P873">
        <v>0.92440773012635102</v>
      </c>
      <c r="Q873">
        <v>0.94579955192208998</v>
      </c>
      <c r="R873" s="15">
        <v>5.9825950975862302E-3</v>
      </c>
      <c r="S873">
        <v>3.3670708207779801E-3</v>
      </c>
      <c r="T873">
        <v>-1.7694216849897499</v>
      </c>
      <c r="U873">
        <v>1.7694216849897499</v>
      </c>
      <c r="V873">
        <v>2.2764672207143799</v>
      </c>
      <c r="W873">
        <v>-6.9</v>
      </c>
      <c r="X873">
        <v>3.74</v>
      </c>
      <c r="Y873">
        <v>-24804</v>
      </c>
      <c r="Z873">
        <v>-1772</v>
      </c>
      <c r="AA873">
        <v>-0.17</v>
      </c>
      <c r="AB873">
        <v>14</v>
      </c>
      <c r="AC873">
        <v>6</v>
      </c>
      <c r="AD873">
        <v>8</v>
      </c>
      <c r="AE873">
        <v>42.86</v>
      </c>
      <c r="AF873">
        <v>9</v>
      </c>
      <c r="AG873">
        <v>7</v>
      </c>
      <c r="AH873">
        <v>5</v>
      </c>
      <c r="AI873">
        <v>2</v>
      </c>
    </row>
    <row r="874" spans="1:35" x14ac:dyDescent="0.2">
      <c r="A874" s="102">
        <v>6</v>
      </c>
      <c r="B874">
        <v>3289</v>
      </c>
      <c r="C874" t="s">
        <v>671</v>
      </c>
      <c r="D874" t="s">
        <v>1701</v>
      </c>
      <c r="E874">
        <v>782</v>
      </c>
      <c r="F874">
        <v>781</v>
      </c>
      <c r="G874">
        <v>1400</v>
      </c>
      <c r="H874" t="s">
        <v>1682</v>
      </c>
      <c r="I874">
        <v>8804</v>
      </c>
      <c r="J874" t="s">
        <v>969</v>
      </c>
      <c r="K874" t="s">
        <v>1701</v>
      </c>
      <c r="L874">
        <v>1798</v>
      </c>
      <c r="M874">
        <v>1797</v>
      </c>
      <c r="N874">
        <v>600</v>
      </c>
      <c r="O874" t="s">
        <v>1679</v>
      </c>
      <c r="P874">
        <v>0.87611849082836901</v>
      </c>
      <c r="Q874">
        <v>0.96868017883995605</v>
      </c>
      <c r="R874">
        <v>7.62663433773545E-3</v>
      </c>
      <c r="S874">
        <v>9.0246067113886799E-3</v>
      </c>
      <c r="T874">
        <v>-1.11798589079336</v>
      </c>
      <c r="U874">
        <v>1.11798589079336</v>
      </c>
      <c r="V874">
        <v>1.2060465115952499</v>
      </c>
      <c r="W874">
        <v>-3.31</v>
      </c>
      <c r="X874">
        <v>1.41</v>
      </c>
      <c r="Y874">
        <v>-26035</v>
      </c>
      <c r="Z874">
        <v>-1370</v>
      </c>
      <c r="AA874">
        <v>-0.06</v>
      </c>
      <c r="AB874">
        <v>19</v>
      </c>
      <c r="AC874">
        <v>8</v>
      </c>
      <c r="AD874">
        <v>11</v>
      </c>
      <c r="AE874">
        <v>42.11</v>
      </c>
      <c r="AF874">
        <v>16</v>
      </c>
      <c r="AG874">
        <v>3</v>
      </c>
      <c r="AH874">
        <v>2</v>
      </c>
      <c r="AI874">
        <v>14</v>
      </c>
    </row>
    <row r="875" spans="1:35" x14ac:dyDescent="0.2">
      <c r="A875" s="102">
        <v>629</v>
      </c>
      <c r="B875">
        <v>2127</v>
      </c>
      <c r="C875" t="s">
        <v>1882</v>
      </c>
      <c r="D875" t="s">
        <v>1694</v>
      </c>
      <c r="E875">
        <v>3945</v>
      </c>
      <c r="F875">
        <v>3930</v>
      </c>
      <c r="G875">
        <v>200</v>
      </c>
      <c r="H875" t="s">
        <v>1679</v>
      </c>
      <c r="I875">
        <v>3563</v>
      </c>
      <c r="J875" t="s">
        <v>1902</v>
      </c>
      <c r="K875" t="s">
        <v>1705</v>
      </c>
      <c r="L875">
        <v>9240</v>
      </c>
      <c r="M875">
        <v>9150</v>
      </c>
      <c r="N875">
        <v>100</v>
      </c>
      <c r="O875" t="s">
        <v>1682</v>
      </c>
      <c r="P875">
        <v>0.67284539924341003</v>
      </c>
      <c r="Q875">
        <v>0.87725590829165501</v>
      </c>
      <c r="R875" s="106">
        <v>6.0161903417824E-2</v>
      </c>
      <c r="S875">
        <v>2.3496182010280999E-2</v>
      </c>
      <c r="T875">
        <v>0.92092246724799698</v>
      </c>
      <c r="U875">
        <v>0.92092246724799698</v>
      </c>
      <c r="V875">
        <v>0.873339077527019</v>
      </c>
      <c r="W875">
        <v>4.33</v>
      </c>
      <c r="X875">
        <v>14.1</v>
      </c>
      <c r="Y875">
        <v>-26178</v>
      </c>
      <c r="Z875">
        <v>-2014</v>
      </c>
      <c r="AA875">
        <v>0.19</v>
      </c>
      <c r="AB875">
        <v>13</v>
      </c>
      <c r="AC875">
        <v>6</v>
      </c>
      <c r="AD875">
        <v>7</v>
      </c>
      <c r="AE875">
        <v>46.15</v>
      </c>
      <c r="AF875">
        <v>10</v>
      </c>
      <c r="AG875">
        <v>6</v>
      </c>
      <c r="AH875">
        <v>5</v>
      </c>
      <c r="AI875">
        <v>2</v>
      </c>
    </row>
    <row r="876" spans="1:35" x14ac:dyDescent="0.2">
      <c r="A876" s="102">
        <v>900</v>
      </c>
      <c r="B876">
        <v>4208</v>
      </c>
      <c r="C876" t="s">
        <v>1893</v>
      </c>
      <c r="D876" t="s">
        <v>1704</v>
      </c>
      <c r="E876">
        <v>2206</v>
      </c>
      <c r="F876">
        <v>2218</v>
      </c>
      <c r="G876">
        <v>400</v>
      </c>
      <c r="H876" t="s">
        <v>1682</v>
      </c>
      <c r="I876">
        <v>8308</v>
      </c>
      <c r="J876" t="s">
        <v>51</v>
      </c>
      <c r="K876" t="s">
        <v>1737</v>
      </c>
      <c r="L876">
        <v>461.9</v>
      </c>
      <c r="M876">
        <v>456.8</v>
      </c>
      <c r="N876">
        <v>1900</v>
      </c>
      <c r="O876" t="s">
        <v>1679</v>
      </c>
      <c r="P876">
        <v>0.78642359736969802</v>
      </c>
      <c r="Q876">
        <v>0.84467345806796701</v>
      </c>
      <c r="R876">
        <v>0.320916036085303</v>
      </c>
      <c r="S876">
        <v>4.3119407062690799E-3</v>
      </c>
      <c r="T876">
        <v>-0.96065762608143701</v>
      </c>
      <c r="U876">
        <v>0.96065762608143701</v>
      </c>
      <c r="V876">
        <v>1.5343308199157599</v>
      </c>
      <c r="W876">
        <v>-1.9</v>
      </c>
      <c r="X876">
        <v>2.17</v>
      </c>
      <c r="Y876">
        <v>-26269</v>
      </c>
      <c r="Z876">
        <v>-1642</v>
      </c>
      <c r="AA876">
        <v>-0.12</v>
      </c>
      <c r="AB876">
        <v>16</v>
      </c>
      <c r="AC876">
        <v>9</v>
      </c>
      <c r="AD876">
        <v>7</v>
      </c>
      <c r="AE876">
        <v>56.25</v>
      </c>
      <c r="AF876">
        <v>14</v>
      </c>
      <c r="AG876">
        <v>3</v>
      </c>
      <c r="AH876">
        <v>4</v>
      </c>
      <c r="AI876">
        <v>9</v>
      </c>
    </row>
    <row r="877" spans="1:35" x14ac:dyDescent="0.2">
      <c r="A877" s="102">
        <v>556</v>
      </c>
      <c r="B877">
        <v>4062</v>
      </c>
      <c r="C877" t="s">
        <v>231</v>
      </c>
      <c r="D877" t="s">
        <v>1684</v>
      </c>
      <c r="E877">
        <v>2760</v>
      </c>
      <c r="F877">
        <v>2749</v>
      </c>
      <c r="G877">
        <v>200</v>
      </c>
      <c r="H877" t="s">
        <v>1679</v>
      </c>
      <c r="I877">
        <v>8766</v>
      </c>
      <c r="J877" t="s">
        <v>1873</v>
      </c>
      <c r="K877" t="s">
        <v>1881</v>
      </c>
      <c r="L877">
        <v>6114</v>
      </c>
      <c r="M877">
        <v>6140</v>
      </c>
      <c r="N877">
        <v>100</v>
      </c>
      <c r="O877" t="s">
        <v>1682</v>
      </c>
      <c r="P877">
        <v>0.646269779997244</v>
      </c>
      <c r="Q877">
        <v>0.88485558344673398</v>
      </c>
      <c r="R877">
        <v>0.11399222635223299</v>
      </c>
      <c r="S877">
        <v>3.34181553718138E-2</v>
      </c>
      <c r="T877">
        <v>1.6467410275779799</v>
      </c>
      <c r="U877">
        <v>1.6467410275779799</v>
      </c>
      <c r="V877">
        <v>2.08960512937717</v>
      </c>
      <c r="W877">
        <v>4.0599999999999996</v>
      </c>
      <c r="X877">
        <v>10.46</v>
      </c>
      <c r="Y877">
        <v>-27015</v>
      </c>
      <c r="Z877">
        <v>-1930</v>
      </c>
      <c r="AA877">
        <v>-0.11</v>
      </c>
      <c r="AB877">
        <v>14</v>
      </c>
      <c r="AC877">
        <v>6</v>
      </c>
      <c r="AD877">
        <v>8</v>
      </c>
      <c r="AE877">
        <v>42.86</v>
      </c>
      <c r="AF877">
        <v>14</v>
      </c>
      <c r="AG877">
        <v>6</v>
      </c>
      <c r="AH877">
        <v>4</v>
      </c>
      <c r="AI877">
        <v>4</v>
      </c>
    </row>
    <row r="878" spans="1:35" x14ac:dyDescent="0.2">
      <c r="A878" s="102">
        <v>331</v>
      </c>
      <c r="B878">
        <v>3865</v>
      </c>
      <c r="C878" t="s">
        <v>1626</v>
      </c>
      <c r="D878" t="s">
        <v>1916</v>
      </c>
      <c r="E878">
        <v>513</v>
      </c>
      <c r="F878">
        <v>504</v>
      </c>
      <c r="G878">
        <v>2000</v>
      </c>
      <c r="H878" t="s">
        <v>1682</v>
      </c>
      <c r="I878">
        <v>7182</v>
      </c>
      <c r="J878" t="s">
        <v>1810</v>
      </c>
      <c r="K878" t="s">
        <v>1737</v>
      </c>
      <c r="L878">
        <v>1028</v>
      </c>
      <c r="M878">
        <v>1027</v>
      </c>
      <c r="N878">
        <v>1000</v>
      </c>
      <c r="O878" t="s">
        <v>1679</v>
      </c>
      <c r="P878">
        <v>0.81160198096387703</v>
      </c>
      <c r="Q878">
        <v>0.90760217382053199</v>
      </c>
      <c r="R878">
        <v>6.0121724854821597E-2</v>
      </c>
      <c r="S878">
        <v>8.5984469568757397E-4</v>
      </c>
      <c r="T878">
        <v>-2.5137538063789799</v>
      </c>
      <c r="U878">
        <v>2.5137538063789799</v>
      </c>
      <c r="V878">
        <v>1.9782774173333</v>
      </c>
      <c r="W878">
        <v>-7.36</v>
      </c>
      <c r="X878">
        <v>1.85</v>
      </c>
      <c r="Y878">
        <v>-27469</v>
      </c>
      <c r="Z878">
        <v>-1831</v>
      </c>
      <c r="AA878">
        <v>-0.1</v>
      </c>
      <c r="AB878">
        <v>15</v>
      </c>
      <c r="AC878">
        <v>7</v>
      </c>
      <c r="AD878">
        <v>8</v>
      </c>
      <c r="AE878">
        <v>46.67</v>
      </c>
      <c r="AF878">
        <v>12</v>
      </c>
      <c r="AG878">
        <v>3</v>
      </c>
      <c r="AH878">
        <v>6</v>
      </c>
      <c r="AI878">
        <v>6</v>
      </c>
    </row>
    <row r="879" spans="1:35" x14ac:dyDescent="0.2">
      <c r="A879" s="102">
        <v>1097</v>
      </c>
      <c r="B879">
        <v>2427</v>
      </c>
      <c r="C879" t="s">
        <v>1966</v>
      </c>
      <c r="D879" t="s">
        <v>1694</v>
      </c>
      <c r="E879">
        <v>985</v>
      </c>
      <c r="F879">
        <v>967</v>
      </c>
      <c r="G879">
        <v>1100</v>
      </c>
      <c r="H879" t="s">
        <v>1682</v>
      </c>
      <c r="I879">
        <v>3861</v>
      </c>
      <c r="J879" t="s">
        <v>37</v>
      </c>
      <c r="K879" t="s">
        <v>1916</v>
      </c>
      <c r="L879">
        <v>585</v>
      </c>
      <c r="M879">
        <v>578</v>
      </c>
      <c r="N879">
        <v>1800</v>
      </c>
      <c r="O879" t="s">
        <v>1679</v>
      </c>
      <c r="P879">
        <v>0.66627738957953397</v>
      </c>
      <c r="Q879">
        <v>0.81471927624346696</v>
      </c>
      <c r="R879">
        <v>0.20262574742536599</v>
      </c>
      <c r="S879" s="15">
        <v>7.0928809595195902E-2</v>
      </c>
      <c r="T879">
        <v>-2.1612500132500898</v>
      </c>
      <c r="U879">
        <v>2.1612500132500898</v>
      </c>
      <c r="V879">
        <v>2.3311991297753698</v>
      </c>
      <c r="W879">
        <v>-13.27</v>
      </c>
      <c r="X879">
        <v>2.19</v>
      </c>
      <c r="Y879">
        <v>-28137</v>
      </c>
      <c r="Z879">
        <v>-1340</v>
      </c>
      <c r="AA879">
        <v>-0.08</v>
      </c>
      <c r="AB879">
        <v>21</v>
      </c>
      <c r="AC879">
        <v>11</v>
      </c>
      <c r="AD879">
        <v>10</v>
      </c>
      <c r="AE879">
        <v>52.38</v>
      </c>
      <c r="AF879">
        <v>8</v>
      </c>
      <c r="AG879">
        <v>9</v>
      </c>
      <c r="AH879">
        <v>9</v>
      </c>
      <c r="AI879">
        <v>3</v>
      </c>
    </row>
    <row r="880" spans="1:35" x14ac:dyDescent="0.2">
      <c r="A880" s="102">
        <v>1171</v>
      </c>
      <c r="B880">
        <v>4021</v>
      </c>
      <c r="C880" t="s">
        <v>1793</v>
      </c>
      <c r="D880" t="s">
        <v>1704</v>
      </c>
      <c r="E880">
        <v>5090</v>
      </c>
      <c r="F880">
        <v>5140</v>
      </c>
      <c r="G880">
        <v>200</v>
      </c>
      <c r="H880" t="s">
        <v>1679</v>
      </c>
      <c r="I880">
        <v>9404</v>
      </c>
      <c r="J880" t="s">
        <v>1808</v>
      </c>
      <c r="K880" t="s">
        <v>1681</v>
      </c>
      <c r="L880">
        <v>1492</v>
      </c>
      <c r="M880">
        <v>1478</v>
      </c>
      <c r="N880">
        <v>700</v>
      </c>
      <c r="O880" t="s">
        <v>1682</v>
      </c>
      <c r="P880">
        <v>0.62351051272025504</v>
      </c>
      <c r="Q880">
        <v>0.80070619000832099</v>
      </c>
      <c r="R880" s="15">
        <v>9.9800298413157702E-3</v>
      </c>
      <c r="S880">
        <v>2.3378995269294701E-2</v>
      </c>
      <c r="T880">
        <v>3.1967851534668101</v>
      </c>
      <c r="U880">
        <v>3.1967851534668101</v>
      </c>
      <c r="V880">
        <v>2.8851634131890602</v>
      </c>
      <c r="W880">
        <v>9.41</v>
      </c>
      <c r="X880">
        <v>0.64</v>
      </c>
      <c r="Y880">
        <v>-28604</v>
      </c>
      <c r="Z880">
        <v>-1907</v>
      </c>
      <c r="AA880">
        <v>0.02</v>
      </c>
      <c r="AB880">
        <v>15</v>
      </c>
      <c r="AC880">
        <v>8</v>
      </c>
      <c r="AD880">
        <v>7</v>
      </c>
      <c r="AE880">
        <v>53.33</v>
      </c>
      <c r="AF880">
        <v>14</v>
      </c>
      <c r="AG880">
        <v>4</v>
      </c>
      <c r="AH880">
        <v>3</v>
      </c>
      <c r="AI880">
        <v>8</v>
      </c>
    </row>
    <row r="881" spans="1:35" x14ac:dyDescent="0.2">
      <c r="A881" s="102">
        <v>867</v>
      </c>
      <c r="B881">
        <v>8905</v>
      </c>
      <c r="C881" t="s">
        <v>1973</v>
      </c>
      <c r="D881" t="s">
        <v>1701</v>
      </c>
      <c r="E881">
        <v>1910</v>
      </c>
      <c r="F881">
        <v>1895</v>
      </c>
      <c r="G881">
        <v>500</v>
      </c>
      <c r="H881" t="s">
        <v>1679</v>
      </c>
      <c r="I881">
        <v>9412</v>
      </c>
      <c r="J881" t="s">
        <v>589</v>
      </c>
      <c r="K881" t="s">
        <v>1681</v>
      </c>
      <c r="L881">
        <v>465</v>
      </c>
      <c r="M881">
        <v>459</v>
      </c>
      <c r="N881">
        <v>2100</v>
      </c>
      <c r="O881" t="s">
        <v>1682</v>
      </c>
      <c r="P881">
        <v>0.62211077903598799</v>
      </c>
      <c r="Q881">
        <v>0.84922985164791698</v>
      </c>
      <c r="R881" s="106">
        <v>0.25847423291447302</v>
      </c>
      <c r="S881">
        <v>5.5108502525162001E-3</v>
      </c>
      <c r="T881">
        <v>1.4792752286017301</v>
      </c>
      <c r="U881">
        <v>1.4792752286017301</v>
      </c>
      <c r="V881">
        <v>1.2593799519509601</v>
      </c>
      <c r="W881">
        <v>5.18</v>
      </c>
      <c r="X881">
        <v>1.73</v>
      </c>
      <c r="Y881">
        <v>-28609</v>
      </c>
      <c r="Z881">
        <v>-1244</v>
      </c>
      <c r="AA881">
        <v>-0.03</v>
      </c>
      <c r="AB881">
        <v>23</v>
      </c>
      <c r="AC881">
        <v>12</v>
      </c>
      <c r="AD881">
        <v>11</v>
      </c>
      <c r="AE881">
        <v>52.17</v>
      </c>
      <c r="AF881">
        <v>12</v>
      </c>
      <c r="AG881">
        <v>9</v>
      </c>
      <c r="AH881">
        <v>8</v>
      </c>
      <c r="AI881">
        <v>6</v>
      </c>
    </row>
    <row r="882" spans="1:35" x14ac:dyDescent="0.2">
      <c r="A882" s="102">
        <v>724</v>
      </c>
      <c r="B882">
        <v>3048</v>
      </c>
      <c r="C882" t="s">
        <v>2023</v>
      </c>
      <c r="D882" t="s">
        <v>1705</v>
      </c>
      <c r="E882">
        <v>1192</v>
      </c>
      <c r="F882">
        <v>1174</v>
      </c>
      <c r="G882">
        <v>800</v>
      </c>
      <c r="H882" t="s">
        <v>1682</v>
      </c>
      <c r="I882">
        <v>7282</v>
      </c>
      <c r="J882" t="s">
        <v>1951</v>
      </c>
      <c r="K882" t="s">
        <v>1697</v>
      </c>
      <c r="L882">
        <v>2473</v>
      </c>
      <c r="M882">
        <v>2488</v>
      </c>
      <c r="N882">
        <v>400</v>
      </c>
      <c r="O882" t="s">
        <v>1679</v>
      </c>
      <c r="P882">
        <v>0.81295461429257099</v>
      </c>
      <c r="Q882">
        <v>0.86587820356922096</v>
      </c>
      <c r="R882">
        <v>0.105891771993831</v>
      </c>
      <c r="S882">
        <v>4.4043350755324603E-2</v>
      </c>
      <c r="T882">
        <v>-2.4055572850119201E-2</v>
      </c>
      <c r="U882">
        <v>2.4055572850119201E-2</v>
      </c>
      <c r="V882">
        <v>0.68698815006806102</v>
      </c>
      <c r="W882">
        <v>-0.08</v>
      </c>
      <c r="X882">
        <v>5.63</v>
      </c>
      <c r="Y882">
        <v>-28641</v>
      </c>
      <c r="Z882">
        <v>-1909</v>
      </c>
      <c r="AA882">
        <v>-0.02</v>
      </c>
      <c r="AB882">
        <v>15</v>
      </c>
      <c r="AC882">
        <v>9</v>
      </c>
      <c r="AD882">
        <v>6</v>
      </c>
      <c r="AE882">
        <v>60</v>
      </c>
      <c r="AF882">
        <v>12</v>
      </c>
      <c r="AG882">
        <v>3</v>
      </c>
      <c r="AH882">
        <v>5</v>
      </c>
      <c r="AI882">
        <v>7</v>
      </c>
    </row>
    <row r="883" spans="1:35" x14ac:dyDescent="0.2">
      <c r="A883" s="102">
        <v>211</v>
      </c>
      <c r="B883">
        <v>8031</v>
      </c>
      <c r="C883" t="s">
        <v>890</v>
      </c>
      <c r="D883" t="s">
        <v>1686</v>
      </c>
      <c r="E883">
        <v>1951</v>
      </c>
      <c r="F883">
        <v>1943</v>
      </c>
      <c r="G883">
        <v>500</v>
      </c>
      <c r="H883" t="s">
        <v>1682</v>
      </c>
      <c r="I883">
        <v>8425</v>
      </c>
      <c r="J883" t="s">
        <v>1879</v>
      </c>
      <c r="K883" t="s">
        <v>1685</v>
      </c>
      <c r="L883">
        <v>3350</v>
      </c>
      <c r="M883">
        <v>3360</v>
      </c>
      <c r="N883">
        <v>300</v>
      </c>
      <c r="O883" t="s">
        <v>1679</v>
      </c>
      <c r="P883">
        <v>0.68803564739934098</v>
      </c>
      <c r="Q883">
        <v>0.92150937009840905</v>
      </c>
      <c r="R883" s="106">
        <v>4.9398499026112701E-2</v>
      </c>
      <c r="S883">
        <v>6.8276123594512905E-2</v>
      </c>
      <c r="T883">
        <v>-0.87049597568176695</v>
      </c>
      <c r="U883">
        <v>0.87049597568176695</v>
      </c>
      <c r="V883">
        <v>0.63326240686944901</v>
      </c>
      <c r="W883">
        <v>-2.0099999999999998</v>
      </c>
      <c r="X883">
        <v>3.62</v>
      </c>
      <c r="Y883">
        <v>-28934</v>
      </c>
      <c r="Z883">
        <v>-2411</v>
      </c>
      <c r="AA883">
        <v>-0.16</v>
      </c>
      <c r="AB883">
        <v>12</v>
      </c>
      <c r="AC883">
        <v>5</v>
      </c>
      <c r="AD883">
        <v>7</v>
      </c>
      <c r="AE883">
        <v>41.67</v>
      </c>
      <c r="AF883">
        <v>15</v>
      </c>
      <c r="AG883">
        <v>2</v>
      </c>
      <c r="AH883">
        <v>1</v>
      </c>
      <c r="AI883">
        <v>9</v>
      </c>
    </row>
    <row r="884" spans="1:35" x14ac:dyDescent="0.2">
      <c r="A884" s="102">
        <v>1163</v>
      </c>
      <c r="B884">
        <v>7224</v>
      </c>
      <c r="C884" t="s">
        <v>839</v>
      </c>
      <c r="D884" t="s">
        <v>1697</v>
      </c>
      <c r="E884">
        <v>1330</v>
      </c>
      <c r="F884">
        <v>1329</v>
      </c>
      <c r="G884">
        <v>600</v>
      </c>
      <c r="H884" t="s">
        <v>1682</v>
      </c>
      <c r="I884">
        <v>8309</v>
      </c>
      <c r="J884" t="s">
        <v>928</v>
      </c>
      <c r="K884" t="s">
        <v>1737</v>
      </c>
      <c r="L884">
        <v>4008</v>
      </c>
      <c r="M884">
        <v>4023</v>
      </c>
      <c r="N884">
        <v>200</v>
      </c>
      <c r="O884" t="s">
        <v>1679</v>
      </c>
      <c r="P884">
        <v>0.59998143262345005</v>
      </c>
      <c r="Q884">
        <v>0.80328278062640202</v>
      </c>
      <c r="R884">
        <v>0.18733516334557099</v>
      </c>
      <c r="S884" s="15">
        <v>3.2804038466629E-2</v>
      </c>
      <c r="T884">
        <v>-1.0675399096792699</v>
      </c>
      <c r="U884">
        <v>1.0675399096792699</v>
      </c>
      <c r="V884">
        <v>0.83527739251028699</v>
      </c>
      <c r="W884">
        <v>-3.54</v>
      </c>
      <c r="X884">
        <v>0.89</v>
      </c>
      <c r="Y884">
        <v>-29012</v>
      </c>
      <c r="Z884">
        <v>-2232</v>
      </c>
      <c r="AA884">
        <v>-0.04</v>
      </c>
      <c r="AB884">
        <v>13</v>
      </c>
      <c r="AC884">
        <v>7</v>
      </c>
      <c r="AD884">
        <v>6</v>
      </c>
      <c r="AE884">
        <v>53.85</v>
      </c>
      <c r="AF884">
        <v>15</v>
      </c>
      <c r="AG884">
        <v>4</v>
      </c>
      <c r="AH884">
        <v>2</v>
      </c>
      <c r="AI884">
        <v>7</v>
      </c>
    </row>
    <row r="885" spans="1:35" x14ac:dyDescent="0.2">
      <c r="A885" s="102">
        <v>932</v>
      </c>
      <c r="B885">
        <v>3048</v>
      </c>
      <c r="C885" t="s">
        <v>2023</v>
      </c>
      <c r="D885" t="s">
        <v>1705</v>
      </c>
      <c r="E885">
        <v>1192</v>
      </c>
      <c r="F885">
        <v>1174</v>
      </c>
      <c r="G885">
        <v>800</v>
      </c>
      <c r="H885" t="s">
        <v>1679</v>
      </c>
      <c r="I885">
        <v>6770</v>
      </c>
      <c r="J885" t="s">
        <v>24</v>
      </c>
      <c r="K885" t="s">
        <v>1684</v>
      </c>
      <c r="L885">
        <v>1929</v>
      </c>
      <c r="M885">
        <v>1924</v>
      </c>
      <c r="N885">
        <v>500</v>
      </c>
      <c r="O885" t="s">
        <v>1682</v>
      </c>
      <c r="P885">
        <v>0.69486609651295494</v>
      </c>
      <c r="Q885">
        <v>0.84028640442268798</v>
      </c>
      <c r="R885" s="106">
        <v>0.243194501297995</v>
      </c>
      <c r="S885" s="106">
        <v>2.8715227975845699E-2</v>
      </c>
      <c r="T885">
        <v>2.38309323897515</v>
      </c>
      <c r="U885">
        <v>2.38309323897515</v>
      </c>
      <c r="V885">
        <v>2.61555545782968</v>
      </c>
      <c r="W885">
        <v>14.94</v>
      </c>
      <c r="X885">
        <v>2.37</v>
      </c>
      <c r="Y885">
        <v>-29636</v>
      </c>
      <c r="Z885">
        <v>-1235</v>
      </c>
      <c r="AA885">
        <v>-0.01</v>
      </c>
      <c r="AB885">
        <v>24</v>
      </c>
      <c r="AC885">
        <v>11</v>
      </c>
      <c r="AD885">
        <v>13</v>
      </c>
      <c r="AE885">
        <v>45.83</v>
      </c>
      <c r="AF885">
        <v>10</v>
      </c>
      <c r="AG885">
        <v>10</v>
      </c>
      <c r="AH885">
        <v>8</v>
      </c>
      <c r="AI885">
        <v>6</v>
      </c>
    </row>
    <row r="886" spans="1:35" x14ac:dyDescent="0.2">
      <c r="A886" s="102">
        <v>244</v>
      </c>
      <c r="B886">
        <v>3141</v>
      </c>
      <c r="C886" t="s">
        <v>1846</v>
      </c>
      <c r="D886" t="s">
        <v>1705</v>
      </c>
      <c r="E886">
        <v>6380</v>
      </c>
      <c r="F886">
        <v>6350</v>
      </c>
      <c r="G886">
        <v>100</v>
      </c>
      <c r="H886" t="s">
        <v>1679</v>
      </c>
      <c r="I886">
        <v>8919</v>
      </c>
      <c r="J886" t="s">
        <v>2177</v>
      </c>
      <c r="K886" t="s">
        <v>1701</v>
      </c>
      <c r="L886">
        <v>4350</v>
      </c>
      <c r="M886">
        <v>4320</v>
      </c>
      <c r="N886">
        <v>100</v>
      </c>
      <c r="O886" t="s">
        <v>1682</v>
      </c>
      <c r="P886">
        <v>0.73559256888812097</v>
      </c>
      <c r="Q886">
        <v>0.91603181228008101</v>
      </c>
      <c r="R886">
        <v>0.37060461399483602</v>
      </c>
      <c r="S886">
        <v>7.53560803790856E-3</v>
      </c>
      <c r="T886">
        <v>1.5914612677506399</v>
      </c>
      <c r="U886">
        <v>1.5914612677506399</v>
      </c>
      <c r="V886">
        <v>0.92914025233784703</v>
      </c>
      <c r="W886">
        <v>5.26</v>
      </c>
      <c r="X886">
        <v>31.97</v>
      </c>
      <c r="Y886">
        <v>-29758</v>
      </c>
      <c r="Z886">
        <v>-3306</v>
      </c>
      <c r="AA886">
        <v>-0.04</v>
      </c>
      <c r="AB886">
        <v>9</v>
      </c>
      <c r="AC886">
        <v>4</v>
      </c>
      <c r="AD886">
        <v>5</v>
      </c>
      <c r="AE886">
        <v>44.44</v>
      </c>
      <c r="AF886">
        <v>5</v>
      </c>
      <c r="AG886">
        <v>4</v>
      </c>
      <c r="AH886">
        <v>5</v>
      </c>
      <c r="AI886">
        <v>0</v>
      </c>
    </row>
    <row r="887" spans="1:35" x14ac:dyDescent="0.2">
      <c r="A887" s="102">
        <v>1085</v>
      </c>
      <c r="B887">
        <v>7459</v>
      </c>
      <c r="C887" t="s">
        <v>851</v>
      </c>
      <c r="D887" t="s">
        <v>1686</v>
      </c>
      <c r="E887">
        <v>2263</v>
      </c>
      <c r="F887">
        <v>2280</v>
      </c>
      <c r="G887">
        <v>400</v>
      </c>
      <c r="H887" t="s">
        <v>1682</v>
      </c>
      <c r="I887">
        <v>8233</v>
      </c>
      <c r="J887" t="s">
        <v>1725</v>
      </c>
      <c r="K887" t="s">
        <v>1705</v>
      </c>
      <c r="L887">
        <v>1196</v>
      </c>
      <c r="M887">
        <v>1183</v>
      </c>
      <c r="N887">
        <v>800</v>
      </c>
      <c r="O887" t="s">
        <v>1679</v>
      </c>
      <c r="P887">
        <v>0.51232657764680101</v>
      </c>
      <c r="Q887">
        <v>0.81695736919491801</v>
      </c>
      <c r="R887">
        <v>1.30961517070937E-2</v>
      </c>
      <c r="S887">
        <v>9.73355485107163E-3</v>
      </c>
      <c r="T887">
        <v>-3.3428151198425002E-2</v>
      </c>
      <c r="U887">
        <v>3.3428151198425002E-2</v>
      </c>
      <c r="V887">
        <v>0.38589321111140001</v>
      </c>
      <c r="W887">
        <v>-0.1</v>
      </c>
      <c r="X887">
        <v>3.77</v>
      </c>
      <c r="Y887">
        <v>-29780</v>
      </c>
      <c r="Z887">
        <v>-1567</v>
      </c>
      <c r="AA887">
        <v>-7.0000000000000007E-2</v>
      </c>
      <c r="AB887">
        <v>19</v>
      </c>
      <c r="AC887">
        <v>9</v>
      </c>
      <c r="AD887">
        <v>10</v>
      </c>
      <c r="AE887">
        <v>47.37</v>
      </c>
      <c r="AF887">
        <v>14</v>
      </c>
      <c r="AG887">
        <v>6</v>
      </c>
      <c r="AH887">
        <v>4</v>
      </c>
      <c r="AI887">
        <v>9</v>
      </c>
    </row>
    <row r="888" spans="1:35" x14ac:dyDescent="0.2">
      <c r="A888" s="102">
        <v>417</v>
      </c>
      <c r="B888">
        <v>1881</v>
      </c>
      <c r="C888" t="s">
        <v>607</v>
      </c>
      <c r="D888" t="s">
        <v>1689</v>
      </c>
      <c r="E888">
        <v>2682</v>
      </c>
      <c r="F888">
        <v>2727</v>
      </c>
      <c r="G888">
        <v>400</v>
      </c>
      <c r="H888" t="s">
        <v>1682</v>
      </c>
      <c r="I888">
        <v>4812</v>
      </c>
      <c r="J888" t="s">
        <v>730</v>
      </c>
      <c r="K888" t="s">
        <v>1681</v>
      </c>
      <c r="L888">
        <v>5130</v>
      </c>
      <c r="M888">
        <v>5150</v>
      </c>
      <c r="N888">
        <v>200</v>
      </c>
      <c r="O888" t="s">
        <v>1679</v>
      </c>
      <c r="P888">
        <v>0.86942003246511801</v>
      </c>
      <c r="Q888">
        <v>0.89859298709972601</v>
      </c>
      <c r="R888" s="106">
        <v>8.0782909712148895E-2</v>
      </c>
      <c r="S888" s="106">
        <v>1.3094075965819201E-2</v>
      </c>
      <c r="T888">
        <v>-1.5015544780959</v>
      </c>
      <c r="U888">
        <v>1.5015544780959</v>
      </c>
      <c r="V888">
        <v>1.65254995640595</v>
      </c>
      <c r="W888">
        <v>-7.02</v>
      </c>
      <c r="X888">
        <v>5.9</v>
      </c>
      <c r="Y888">
        <v>-30940</v>
      </c>
      <c r="Z888">
        <v>-1628</v>
      </c>
      <c r="AA888">
        <v>-7.0000000000000007E-2</v>
      </c>
      <c r="AB888">
        <v>19</v>
      </c>
      <c r="AC888">
        <v>10</v>
      </c>
      <c r="AD888">
        <v>9</v>
      </c>
      <c r="AE888">
        <v>52.63</v>
      </c>
      <c r="AF888">
        <v>9</v>
      </c>
      <c r="AG888">
        <v>9</v>
      </c>
      <c r="AH888">
        <v>7</v>
      </c>
      <c r="AI888">
        <v>3</v>
      </c>
    </row>
    <row r="889" spans="1:35" x14ac:dyDescent="0.2">
      <c r="A889" s="102">
        <v>451</v>
      </c>
      <c r="B889">
        <v>7182</v>
      </c>
      <c r="C889" t="s">
        <v>1810</v>
      </c>
      <c r="D889" t="s">
        <v>1737</v>
      </c>
      <c r="E889">
        <v>1028</v>
      </c>
      <c r="F889">
        <v>1027</v>
      </c>
      <c r="G889">
        <v>800</v>
      </c>
      <c r="H889" t="s">
        <v>1679</v>
      </c>
      <c r="I889">
        <v>9003</v>
      </c>
      <c r="J889" t="s">
        <v>1933</v>
      </c>
      <c r="K889" t="s">
        <v>1815</v>
      </c>
      <c r="L889">
        <v>2808</v>
      </c>
      <c r="M889">
        <v>2790</v>
      </c>
      <c r="N889">
        <v>300</v>
      </c>
      <c r="O889" t="s">
        <v>1682</v>
      </c>
      <c r="P889">
        <v>0.66106776196445105</v>
      </c>
      <c r="Q889">
        <v>0.89603398007524204</v>
      </c>
      <c r="R889">
        <v>0.30458038205745902</v>
      </c>
      <c r="S889">
        <v>7.4702031490690102E-2</v>
      </c>
      <c r="T889">
        <v>1.56359947015662</v>
      </c>
      <c r="U889">
        <v>1.56359947015662</v>
      </c>
      <c r="V889">
        <v>1.0365631037323799</v>
      </c>
      <c r="W889">
        <v>3.77</v>
      </c>
      <c r="X889">
        <v>1.84</v>
      </c>
      <c r="Y889">
        <v>-31399</v>
      </c>
      <c r="Z889">
        <v>-1847</v>
      </c>
      <c r="AA889">
        <v>-0.01</v>
      </c>
      <c r="AB889">
        <v>17</v>
      </c>
      <c r="AC889">
        <v>9</v>
      </c>
      <c r="AD889">
        <v>8</v>
      </c>
      <c r="AE889">
        <v>52.94</v>
      </c>
      <c r="AF889">
        <v>13</v>
      </c>
      <c r="AG889">
        <v>4</v>
      </c>
      <c r="AH889">
        <v>4</v>
      </c>
      <c r="AI889">
        <v>9</v>
      </c>
    </row>
    <row r="890" spans="1:35" x14ac:dyDescent="0.2">
      <c r="A890" s="102">
        <v>793</v>
      </c>
      <c r="B890">
        <v>7453</v>
      </c>
      <c r="C890" t="s">
        <v>53</v>
      </c>
      <c r="D890" t="s">
        <v>1705</v>
      </c>
      <c r="E890">
        <v>1842</v>
      </c>
      <c r="F890">
        <v>1828</v>
      </c>
      <c r="G890">
        <v>600</v>
      </c>
      <c r="H890" t="s">
        <v>1682</v>
      </c>
      <c r="I890">
        <v>9513</v>
      </c>
      <c r="J890" t="s">
        <v>1911</v>
      </c>
      <c r="K890" t="s">
        <v>1739</v>
      </c>
      <c r="L890">
        <v>2541</v>
      </c>
      <c r="M890">
        <v>2561</v>
      </c>
      <c r="N890">
        <v>400</v>
      </c>
      <c r="O890" t="s">
        <v>1679</v>
      </c>
      <c r="P890">
        <v>0.81393561654495195</v>
      </c>
      <c r="Q890">
        <v>0.85770056038173403</v>
      </c>
      <c r="R890">
        <v>0.10788715430217199</v>
      </c>
      <c r="S890" s="15">
        <v>2.11539939027476E-3</v>
      </c>
      <c r="T890">
        <v>-2.0125451370628902</v>
      </c>
      <c r="U890">
        <v>2.0125451370628902</v>
      </c>
      <c r="V890">
        <v>1.83698745658353</v>
      </c>
      <c r="W890">
        <v>-24.6</v>
      </c>
      <c r="X890">
        <v>7.07</v>
      </c>
      <c r="Y890">
        <v>-32059</v>
      </c>
      <c r="Z890">
        <v>-2004</v>
      </c>
      <c r="AA890">
        <v>-0.04</v>
      </c>
      <c r="AB890">
        <v>16</v>
      </c>
      <c r="AC890">
        <v>8</v>
      </c>
      <c r="AD890">
        <v>8</v>
      </c>
      <c r="AE890">
        <v>50</v>
      </c>
      <c r="AF890">
        <v>11</v>
      </c>
      <c r="AG890">
        <v>5</v>
      </c>
      <c r="AH890">
        <v>5</v>
      </c>
      <c r="AI890">
        <v>6</v>
      </c>
    </row>
    <row r="891" spans="1:35" x14ac:dyDescent="0.2">
      <c r="A891" s="102">
        <v>777</v>
      </c>
      <c r="B891">
        <v>4996</v>
      </c>
      <c r="C891" t="s">
        <v>1977</v>
      </c>
      <c r="D891" t="s">
        <v>1704</v>
      </c>
      <c r="E891">
        <v>857</v>
      </c>
      <c r="F891">
        <v>861</v>
      </c>
      <c r="G891">
        <v>1100</v>
      </c>
      <c r="H891" t="s">
        <v>1682</v>
      </c>
      <c r="I891">
        <v>6460</v>
      </c>
      <c r="J891" t="s">
        <v>1980</v>
      </c>
      <c r="K891" t="s">
        <v>1692</v>
      </c>
      <c r="L891">
        <v>1579</v>
      </c>
      <c r="M891">
        <v>1591</v>
      </c>
      <c r="N891">
        <v>600</v>
      </c>
      <c r="O891" t="s">
        <v>1679</v>
      </c>
      <c r="P891">
        <v>0.61560154134581102</v>
      </c>
      <c r="Q891">
        <v>0.85964292129584297</v>
      </c>
      <c r="R891">
        <v>0.253062428455401</v>
      </c>
      <c r="S891">
        <v>2.6210735710547699E-2</v>
      </c>
      <c r="T891">
        <v>-2.3967889323436999</v>
      </c>
      <c r="U891">
        <v>2.3967889323436999</v>
      </c>
      <c r="V891">
        <v>2.4815926052243298</v>
      </c>
      <c r="W891">
        <v>-14.06</v>
      </c>
      <c r="X891">
        <v>0.79</v>
      </c>
      <c r="Y891">
        <v>-33297</v>
      </c>
      <c r="Z891">
        <v>-1665</v>
      </c>
      <c r="AA891">
        <v>-0.17</v>
      </c>
      <c r="AB891">
        <v>20</v>
      </c>
      <c r="AC891">
        <v>8</v>
      </c>
      <c r="AD891">
        <v>12</v>
      </c>
      <c r="AE891">
        <v>40</v>
      </c>
      <c r="AF891">
        <v>9</v>
      </c>
      <c r="AG891">
        <v>8</v>
      </c>
      <c r="AH891">
        <v>8</v>
      </c>
      <c r="AI891">
        <v>4</v>
      </c>
    </row>
    <row r="892" spans="1:35" x14ac:dyDescent="0.2">
      <c r="A892" s="102">
        <v>435</v>
      </c>
      <c r="B892">
        <v>4182</v>
      </c>
      <c r="C892" t="s">
        <v>47</v>
      </c>
      <c r="D892" t="s">
        <v>1704</v>
      </c>
      <c r="E892">
        <v>1830</v>
      </c>
      <c r="F892">
        <v>1848</v>
      </c>
      <c r="G892">
        <v>500</v>
      </c>
      <c r="H892" t="s">
        <v>1679</v>
      </c>
      <c r="I892">
        <v>8697</v>
      </c>
      <c r="J892" t="s">
        <v>963</v>
      </c>
      <c r="K892" t="s">
        <v>1685</v>
      </c>
      <c r="L892">
        <v>2008</v>
      </c>
      <c r="M892">
        <v>2010</v>
      </c>
      <c r="N892">
        <v>500</v>
      </c>
      <c r="O892" t="s">
        <v>1682</v>
      </c>
      <c r="P892">
        <v>0.60047432127721201</v>
      </c>
      <c r="Q892">
        <v>0.89702987376074805</v>
      </c>
      <c r="R892">
        <v>1.51690077281629E-2</v>
      </c>
      <c r="S892">
        <v>1.8165364909608898E-2</v>
      </c>
      <c r="T892">
        <v>1.86777193488572</v>
      </c>
      <c r="U892">
        <v>1.86777193488572</v>
      </c>
      <c r="V892">
        <v>1.65573158169922</v>
      </c>
      <c r="W892">
        <v>5.18</v>
      </c>
      <c r="X892">
        <v>8.06</v>
      </c>
      <c r="Y892">
        <v>-34767</v>
      </c>
      <c r="Z892">
        <v>-1932</v>
      </c>
      <c r="AA892">
        <v>-0.17</v>
      </c>
      <c r="AB892">
        <v>18</v>
      </c>
      <c r="AC892">
        <v>8</v>
      </c>
      <c r="AD892">
        <v>10</v>
      </c>
      <c r="AE892">
        <v>44.44</v>
      </c>
      <c r="AF892">
        <v>12</v>
      </c>
      <c r="AG892">
        <v>5</v>
      </c>
      <c r="AH892">
        <v>6</v>
      </c>
      <c r="AI892">
        <v>7</v>
      </c>
    </row>
    <row r="893" spans="1:35" x14ac:dyDescent="0.2">
      <c r="A893" s="102">
        <v>1039</v>
      </c>
      <c r="B893">
        <v>3048</v>
      </c>
      <c r="C893" t="s">
        <v>2023</v>
      </c>
      <c r="D893" t="s">
        <v>1705</v>
      </c>
      <c r="E893">
        <v>1192</v>
      </c>
      <c r="F893">
        <v>1174</v>
      </c>
      <c r="G893">
        <v>800</v>
      </c>
      <c r="H893" t="s">
        <v>1682</v>
      </c>
      <c r="I893">
        <v>8253</v>
      </c>
      <c r="J893" t="s">
        <v>563</v>
      </c>
      <c r="K893" t="s">
        <v>1685</v>
      </c>
      <c r="L893">
        <v>1869</v>
      </c>
      <c r="M893">
        <v>1843</v>
      </c>
      <c r="N893">
        <v>500</v>
      </c>
      <c r="O893" t="s">
        <v>1679</v>
      </c>
      <c r="P893">
        <v>0.65490448471552998</v>
      </c>
      <c r="Q893">
        <v>0.82494902238788304</v>
      </c>
      <c r="R893" s="106">
        <v>5.7101516924024397E-2</v>
      </c>
      <c r="S893">
        <v>4.91413641542644E-2</v>
      </c>
      <c r="T893">
        <v>-1.3638638988102301</v>
      </c>
      <c r="U893">
        <v>1.3638638988102301</v>
      </c>
      <c r="V893">
        <v>1.38456764657285</v>
      </c>
      <c r="W893">
        <v>-7.03</v>
      </c>
      <c r="X893">
        <v>1.92</v>
      </c>
      <c r="Y893">
        <v>-35238</v>
      </c>
      <c r="Z893">
        <v>-1468</v>
      </c>
      <c r="AA893">
        <v>-0.11</v>
      </c>
      <c r="AB893">
        <v>24</v>
      </c>
      <c r="AC893">
        <v>12</v>
      </c>
      <c r="AD893">
        <v>12</v>
      </c>
      <c r="AE893">
        <v>50</v>
      </c>
      <c r="AF893">
        <v>11</v>
      </c>
      <c r="AG893">
        <v>9</v>
      </c>
      <c r="AH893">
        <v>10</v>
      </c>
      <c r="AI893">
        <v>5</v>
      </c>
    </row>
    <row r="894" spans="1:35" x14ac:dyDescent="0.2">
      <c r="A894" s="102">
        <v>34</v>
      </c>
      <c r="B894">
        <v>3038</v>
      </c>
      <c r="C894" t="s">
        <v>1164</v>
      </c>
      <c r="D894" t="s">
        <v>1686</v>
      </c>
      <c r="E894">
        <v>4600</v>
      </c>
      <c r="F894">
        <v>4575</v>
      </c>
      <c r="G894">
        <v>200</v>
      </c>
      <c r="H894" t="s">
        <v>1679</v>
      </c>
      <c r="I894">
        <v>6951</v>
      </c>
      <c r="J894" t="s">
        <v>228</v>
      </c>
      <c r="K894" t="s">
        <v>1684</v>
      </c>
      <c r="L894">
        <v>3480</v>
      </c>
      <c r="M894">
        <v>3530</v>
      </c>
      <c r="N894">
        <v>300</v>
      </c>
      <c r="O894" t="s">
        <v>1682</v>
      </c>
      <c r="P894">
        <v>0.92500028611169505</v>
      </c>
      <c r="Q894">
        <v>0.95406875931935897</v>
      </c>
      <c r="R894">
        <v>1.4166416723280801E-3</v>
      </c>
      <c r="S894">
        <v>1.4927157207734699E-2</v>
      </c>
      <c r="T894">
        <v>2.5952364371947998</v>
      </c>
      <c r="U894">
        <v>2.5952364371947998</v>
      </c>
      <c r="V894">
        <v>2.7531469386860001</v>
      </c>
      <c r="W894">
        <v>12.67</v>
      </c>
      <c r="X894">
        <v>15.74</v>
      </c>
      <c r="Y894">
        <v>-36263</v>
      </c>
      <c r="Z894">
        <v>-1511</v>
      </c>
      <c r="AA894">
        <v>-0.08</v>
      </c>
      <c r="AB894">
        <v>24</v>
      </c>
      <c r="AC894">
        <v>11</v>
      </c>
      <c r="AD894">
        <v>13</v>
      </c>
      <c r="AE894">
        <v>45.83</v>
      </c>
      <c r="AF894">
        <v>8</v>
      </c>
      <c r="AG894">
        <v>11</v>
      </c>
      <c r="AH894">
        <v>11</v>
      </c>
      <c r="AI894">
        <v>2</v>
      </c>
    </row>
    <row r="895" spans="1:35" x14ac:dyDescent="0.2">
      <c r="A895" s="102">
        <v>80</v>
      </c>
      <c r="B895">
        <v>3231</v>
      </c>
      <c r="C895" t="s">
        <v>471</v>
      </c>
      <c r="D895" t="s">
        <v>1701</v>
      </c>
      <c r="E895">
        <v>2814</v>
      </c>
      <c r="F895">
        <v>2806</v>
      </c>
      <c r="G895">
        <v>400</v>
      </c>
      <c r="H895" t="s">
        <v>1682</v>
      </c>
      <c r="I895">
        <v>6951</v>
      </c>
      <c r="J895" t="s">
        <v>228</v>
      </c>
      <c r="K895" t="s">
        <v>1684</v>
      </c>
      <c r="L895">
        <v>3480</v>
      </c>
      <c r="M895">
        <v>3530</v>
      </c>
      <c r="N895">
        <v>300</v>
      </c>
      <c r="O895" t="s">
        <v>1679</v>
      </c>
      <c r="P895">
        <v>0.78597772499795504</v>
      </c>
      <c r="Q895">
        <v>0.94152933446332598</v>
      </c>
      <c r="R895">
        <v>0.11869449956012899</v>
      </c>
      <c r="S895">
        <v>1.0870911529938901E-2</v>
      </c>
      <c r="T895">
        <v>-0.53725469302113105</v>
      </c>
      <c r="U895">
        <v>0.53725469302113105</v>
      </c>
      <c r="V895">
        <v>0.46518540342741699</v>
      </c>
      <c r="W895">
        <v>-3.33</v>
      </c>
      <c r="X895">
        <v>5.99</v>
      </c>
      <c r="Y895">
        <v>-36394</v>
      </c>
      <c r="Z895">
        <v>-2022</v>
      </c>
      <c r="AA895">
        <v>-0.03</v>
      </c>
      <c r="AB895">
        <v>18</v>
      </c>
      <c r="AC895">
        <v>10</v>
      </c>
      <c r="AD895">
        <v>8</v>
      </c>
      <c r="AE895">
        <v>55.56</v>
      </c>
      <c r="AF895">
        <v>8</v>
      </c>
      <c r="AG895">
        <v>9</v>
      </c>
      <c r="AH895">
        <v>6</v>
      </c>
      <c r="AI895">
        <v>3</v>
      </c>
    </row>
    <row r="896" spans="1:35" x14ac:dyDescent="0.2">
      <c r="A896" s="102">
        <v>485</v>
      </c>
      <c r="B896">
        <v>6457</v>
      </c>
      <c r="C896" t="s">
        <v>2035</v>
      </c>
      <c r="D896" t="s">
        <v>1692</v>
      </c>
      <c r="E896">
        <v>3190</v>
      </c>
      <c r="F896">
        <v>3160</v>
      </c>
      <c r="G896">
        <v>300</v>
      </c>
      <c r="H896" t="s">
        <v>1682</v>
      </c>
      <c r="I896">
        <v>6460</v>
      </c>
      <c r="J896" t="s">
        <v>1980</v>
      </c>
      <c r="K896" t="s">
        <v>1692</v>
      </c>
      <c r="L896">
        <v>1579</v>
      </c>
      <c r="M896">
        <v>1591</v>
      </c>
      <c r="N896">
        <v>600</v>
      </c>
      <c r="O896" t="s">
        <v>1679</v>
      </c>
      <c r="P896">
        <v>0.67207350282168898</v>
      </c>
      <c r="Q896">
        <v>0.89151729966146198</v>
      </c>
      <c r="R896">
        <v>1.32841488593281E-3</v>
      </c>
      <c r="S896" s="15">
        <v>3.0965290451834101E-2</v>
      </c>
      <c r="T896">
        <v>-1.9002849923554399</v>
      </c>
      <c r="U896">
        <v>1.9002849923554399</v>
      </c>
      <c r="V896">
        <v>0.97145907753320804</v>
      </c>
      <c r="W896">
        <v>-4.54</v>
      </c>
      <c r="X896">
        <v>0.7</v>
      </c>
      <c r="Y896">
        <v>-36836</v>
      </c>
      <c r="Z896">
        <v>-2631</v>
      </c>
      <c r="AA896">
        <v>-0.11</v>
      </c>
      <c r="AB896">
        <v>14</v>
      </c>
      <c r="AC896">
        <v>7</v>
      </c>
      <c r="AD896">
        <v>7</v>
      </c>
      <c r="AE896">
        <v>50</v>
      </c>
      <c r="AF896">
        <v>14</v>
      </c>
      <c r="AG896">
        <v>4</v>
      </c>
      <c r="AH896">
        <v>3</v>
      </c>
      <c r="AI896">
        <v>7</v>
      </c>
    </row>
    <row r="897" spans="1:35" x14ac:dyDescent="0.2">
      <c r="A897" s="102">
        <v>510</v>
      </c>
      <c r="B897">
        <v>5334</v>
      </c>
      <c r="C897" t="s">
        <v>1945</v>
      </c>
      <c r="D897" t="s">
        <v>1678</v>
      </c>
      <c r="E897">
        <v>1902</v>
      </c>
      <c r="F897">
        <v>1920</v>
      </c>
      <c r="G897">
        <v>500</v>
      </c>
      <c r="H897" t="s">
        <v>1682</v>
      </c>
      <c r="I897">
        <v>7240</v>
      </c>
      <c r="J897" t="s">
        <v>842</v>
      </c>
      <c r="K897" t="s">
        <v>1697</v>
      </c>
      <c r="L897">
        <v>1527</v>
      </c>
      <c r="M897">
        <v>1550</v>
      </c>
      <c r="N897">
        <v>600</v>
      </c>
      <c r="O897" t="s">
        <v>1679</v>
      </c>
      <c r="P897">
        <v>0.88349518039681896</v>
      </c>
      <c r="Q897">
        <v>0.88890014340409196</v>
      </c>
      <c r="R897">
        <v>0.27328882775207403</v>
      </c>
      <c r="S897" s="106">
        <v>9.2920149394542899E-3</v>
      </c>
      <c r="T897">
        <v>-1.50848881275978</v>
      </c>
      <c r="U897">
        <v>1.50848881275978</v>
      </c>
      <c r="V897">
        <v>1.32155028048826</v>
      </c>
      <c r="W897">
        <v>-3.55</v>
      </c>
      <c r="X897">
        <v>3.12</v>
      </c>
      <c r="Y897">
        <v>-36873</v>
      </c>
      <c r="Z897">
        <v>-2048</v>
      </c>
      <c r="AA897">
        <v>-0.16</v>
      </c>
      <c r="AB897">
        <v>18</v>
      </c>
      <c r="AC897">
        <v>9</v>
      </c>
      <c r="AD897">
        <v>9</v>
      </c>
      <c r="AE897">
        <v>50</v>
      </c>
      <c r="AF897">
        <v>13</v>
      </c>
      <c r="AG897">
        <v>5</v>
      </c>
      <c r="AH897">
        <v>6</v>
      </c>
      <c r="AI897">
        <v>7</v>
      </c>
    </row>
    <row r="898" spans="1:35" x14ac:dyDescent="0.2">
      <c r="A898" s="102">
        <v>530</v>
      </c>
      <c r="B898">
        <v>3865</v>
      </c>
      <c r="C898" t="s">
        <v>1626</v>
      </c>
      <c r="D898" t="s">
        <v>1916</v>
      </c>
      <c r="E898">
        <v>513</v>
      </c>
      <c r="F898">
        <v>504</v>
      </c>
      <c r="G898">
        <v>2100</v>
      </c>
      <c r="H898" t="s">
        <v>1679</v>
      </c>
      <c r="I898">
        <v>7211</v>
      </c>
      <c r="J898" t="s">
        <v>28</v>
      </c>
      <c r="K898" t="s">
        <v>1697</v>
      </c>
      <c r="L898">
        <v>415</v>
      </c>
      <c r="M898">
        <v>413</v>
      </c>
      <c r="N898">
        <v>2600</v>
      </c>
      <c r="O898" t="s">
        <v>1682</v>
      </c>
      <c r="P898">
        <v>0.89846267290956505</v>
      </c>
      <c r="Q898">
        <v>0.88718577460513903</v>
      </c>
      <c r="R898">
        <v>0.196796472326765</v>
      </c>
      <c r="S898" s="106">
        <v>2.4361019546542198E-3</v>
      </c>
      <c r="T898">
        <v>0.576008727559019</v>
      </c>
      <c r="U898">
        <v>0.576008727559019</v>
      </c>
      <c r="V898">
        <v>0.60732484021581801</v>
      </c>
      <c r="W898">
        <v>2.33</v>
      </c>
      <c r="X898">
        <v>1.46</v>
      </c>
      <c r="Y898">
        <v>-37145</v>
      </c>
      <c r="Z898">
        <v>-1769</v>
      </c>
      <c r="AA898">
        <v>-0.14000000000000001</v>
      </c>
      <c r="AB898">
        <v>21</v>
      </c>
      <c r="AC898">
        <v>10</v>
      </c>
      <c r="AD898">
        <v>11</v>
      </c>
      <c r="AE898">
        <v>47.62</v>
      </c>
      <c r="AF898">
        <v>13</v>
      </c>
      <c r="AG898">
        <v>6</v>
      </c>
      <c r="AH898">
        <v>7</v>
      </c>
      <c r="AI898">
        <v>8</v>
      </c>
    </row>
    <row r="899" spans="1:35" x14ac:dyDescent="0.2">
      <c r="A899" s="102">
        <v>384</v>
      </c>
      <c r="B899">
        <v>3148</v>
      </c>
      <c r="C899" t="s">
        <v>660</v>
      </c>
      <c r="D899" t="s">
        <v>1705</v>
      </c>
      <c r="E899">
        <v>2873</v>
      </c>
      <c r="F899">
        <v>2858</v>
      </c>
      <c r="G899">
        <v>300</v>
      </c>
      <c r="H899" t="s">
        <v>1679</v>
      </c>
      <c r="I899">
        <v>8267</v>
      </c>
      <c r="J899" t="s">
        <v>220</v>
      </c>
      <c r="K899" t="s">
        <v>1705</v>
      </c>
      <c r="L899">
        <v>2305</v>
      </c>
      <c r="M899">
        <v>2313.5</v>
      </c>
      <c r="N899">
        <v>400</v>
      </c>
      <c r="O899" t="s">
        <v>1682</v>
      </c>
      <c r="P899">
        <v>0.74037011190715396</v>
      </c>
      <c r="Q899">
        <v>0.90266559682636305</v>
      </c>
      <c r="R899">
        <v>0.13289553010938401</v>
      </c>
      <c r="S899">
        <v>9.3224423771443105E-2</v>
      </c>
      <c r="T899">
        <v>0.38809358959675</v>
      </c>
      <c r="U899">
        <v>0.38809358959675</v>
      </c>
      <c r="V899">
        <v>0.89197289836187099</v>
      </c>
      <c r="W899">
        <v>0.8</v>
      </c>
      <c r="X899">
        <v>7.93</v>
      </c>
      <c r="Y899">
        <v>-37339</v>
      </c>
      <c r="Z899">
        <v>-2489</v>
      </c>
      <c r="AA899">
        <v>-0.16</v>
      </c>
      <c r="AB899">
        <v>15</v>
      </c>
      <c r="AC899">
        <v>7</v>
      </c>
      <c r="AD899">
        <v>8</v>
      </c>
      <c r="AE899">
        <v>46.67</v>
      </c>
      <c r="AF899">
        <v>15</v>
      </c>
      <c r="AG899">
        <v>2</v>
      </c>
      <c r="AH899">
        <v>2</v>
      </c>
      <c r="AI899">
        <v>11</v>
      </c>
    </row>
    <row r="900" spans="1:35" x14ac:dyDescent="0.2">
      <c r="A900" s="102">
        <v>145</v>
      </c>
      <c r="B900">
        <v>4004</v>
      </c>
      <c r="C900" t="s">
        <v>1894</v>
      </c>
      <c r="D900" t="s">
        <v>1704</v>
      </c>
      <c r="E900">
        <v>2664</v>
      </c>
      <c r="F900">
        <v>2737</v>
      </c>
      <c r="G900">
        <v>300</v>
      </c>
      <c r="H900" t="s">
        <v>1679</v>
      </c>
      <c r="I900">
        <v>7276</v>
      </c>
      <c r="J900" t="s">
        <v>1733</v>
      </c>
      <c r="K900" t="s">
        <v>1684</v>
      </c>
      <c r="L900">
        <v>4690</v>
      </c>
      <c r="M900">
        <v>4770</v>
      </c>
      <c r="N900">
        <v>200</v>
      </c>
      <c r="O900" t="s">
        <v>1682</v>
      </c>
      <c r="P900">
        <v>0.85833423512817997</v>
      </c>
      <c r="Q900">
        <v>0.93025883874743198</v>
      </c>
      <c r="R900">
        <v>0.13676607771788299</v>
      </c>
      <c r="S900">
        <v>5.3683328495696701E-2</v>
      </c>
      <c r="T900">
        <v>1.6482265818398201</v>
      </c>
      <c r="U900">
        <v>1.6482265818398201</v>
      </c>
      <c r="V900">
        <v>2.2743730564218998</v>
      </c>
      <c r="W900">
        <v>4.7300000000000004</v>
      </c>
      <c r="X900">
        <v>13.93</v>
      </c>
      <c r="Y900">
        <v>-37563</v>
      </c>
      <c r="Z900">
        <v>-2889</v>
      </c>
      <c r="AA900">
        <v>-0.1</v>
      </c>
      <c r="AB900">
        <v>13</v>
      </c>
      <c r="AC900">
        <v>8</v>
      </c>
      <c r="AD900">
        <v>5</v>
      </c>
      <c r="AE900">
        <v>61.54</v>
      </c>
      <c r="AF900">
        <v>11</v>
      </c>
      <c r="AG900">
        <v>5</v>
      </c>
      <c r="AH900">
        <v>5</v>
      </c>
      <c r="AI900">
        <v>3</v>
      </c>
    </row>
    <row r="901" spans="1:35" x14ac:dyDescent="0.2">
      <c r="A901" s="102">
        <v>422</v>
      </c>
      <c r="B901">
        <v>5463</v>
      </c>
      <c r="C901" t="s">
        <v>66</v>
      </c>
      <c r="D901" t="s">
        <v>1735</v>
      </c>
      <c r="E901">
        <v>2853</v>
      </c>
      <c r="F901">
        <v>2881</v>
      </c>
      <c r="G901">
        <v>300</v>
      </c>
      <c r="H901" t="s">
        <v>1682</v>
      </c>
      <c r="I901">
        <v>8086</v>
      </c>
      <c r="J901" t="s">
        <v>1986</v>
      </c>
      <c r="K901" t="s">
        <v>1688</v>
      </c>
      <c r="L901">
        <v>1250</v>
      </c>
      <c r="M901">
        <v>1252</v>
      </c>
      <c r="N901">
        <v>700</v>
      </c>
      <c r="O901" t="s">
        <v>1679</v>
      </c>
      <c r="P901">
        <v>0.59230907005563305</v>
      </c>
      <c r="Q901">
        <v>0.89817417662746502</v>
      </c>
      <c r="R901">
        <v>1.2801465747984599E-2</v>
      </c>
      <c r="S901">
        <v>6.5319157316715101E-2</v>
      </c>
      <c r="T901">
        <v>-2.1254885877972098</v>
      </c>
      <c r="U901">
        <v>2.1254885877972098</v>
      </c>
      <c r="V901">
        <v>2.8662577350034399</v>
      </c>
      <c r="W901">
        <v>-4.57</v>
      </c>
      <c r="X901">
        <v>1.4</v>
      </c>
      <c r="Y901">
        <v>-38467</v>
      </c>
      <c r="Z901">
        <v>-2263</v>
      </c>
      <c r="AA901">
        <v>-0.15</v>
      </c>
      <c r="AB901">
        <v>17</v>
      </c>
      <c r="AC901">
        <v>8</v>
      </c>
      <c r="AD901">
        <v>9</v>
      </c>
      <c r="AE901">
        <v>47.06</v>
      </c>
      <c r="AF901">
        <v>10</v>
      </c>
      <c r="AG901">
        <v>6</v>
      </c>
      <c r="AH901">
        <v>6</v>
      </c>
      <c r="AI901">
        <v>5</v>
      </c>
    </row>
    <row r="902" spans="1:35" x14ac:dyDescent="0.2">
      <c r="A902" s="102">
        <v>234</v>
      </c>
      <c r="B902">
        <v>4626</v>
      </c>
      <c r="C902" t="s">
        <v>1958</v>
      </c>
      <c r="D902" t="s">
        <v>1704</v>
      </c>
      <c r="E902">
        <v>4995</v>
      </c>
      <c r="F902">
        <v>5000</v>
      </c>
      <c r="G902">
        <v>200</v>
      </c>
      <c r="H902" t="s">
        <v>1679</v>
      </c>
      <c r="I902">
        <v>6370</v>
      </c>
      <c r="J902" t="s">
        <v>1943</v>
      </c>
      <c r="K902" t="s">
        <v>1692</v>
      </c>
      <c r="L902">
        <v>3210</v>
      </c>
      <c r="M902">
        <v>3195</v>
      </c>
      <c r="N902">
        <v>300</v>
      </c>
      <c r="O902" t="s">
        <v>1682</v>
      </c>
      <c r="P902">
        <v>0.78991396052601004</v>
      </c>
      <c r="Q902">
        <v>0.91710011447936102</v>
      </c>
      <c r="R902">
        <v>3.4952714320986801E-3</v>
      </c>
      <c r="S902">
        <v>4.18734104750662E-3</v>
      </c>
      <c r="T902">
        <v>3.0218236813840802</v>
      </c>
      <c r="U902">
        <v>3.0218236813840802</v>
      </c>
      <c r="V902">
        <v>2.9083966699599499</v>
      </c>
      <c r="W902">
        <v>12</v>
      </c>
      <c r="X902">
        <v>4.1500000000000004</v>
      </c>
      <c r="Y902">
        <v>-38805</v>
      </c>
      <c r="Z902">
        <v>-3234</v>
      </c>
      <c r="AA902">
        <v>-0.06</v>
      </c>
      <c r="AB902">
        <v>12</v>
      </c>
      <c r="AC902">
        <v>5</v>
      </c>
      <c r="AD902">
        <v>7</v>
      </c>
      <c r="AE902">
        <v>41.67</v>
      </c>
      <c r="AF902">
        <v>13</v>
      </c>
      <c r="AG902">
        <v>4</v>
      </c>
      <c r="AH902">
        <v>3</v>
      </c>
      <c r="AI902">
        <v>5</v>
      </c>
    </row>
    <row r="903" spans="1:35" x14ac:dyDescent="0.2">
      <c r="A903" s="102">
        <v>943</v>
      </c>
      <c r="B903">
        <v>4812</v>
      </c>
      <c r="C903" t="s">
        <v>730</v>
      </c>
      <c r="D903" t="s">
        <v>1681</v>
      </c>
      <c r="E903">
        <v>5130</v>
      </c>
      <c r="F903">
        <v>5150</v>
      </c>
      <c r="G903">
        <v>200</v>
      </c>
      <c r="H903" t="s">
        <v>1679</v>
      </c>
      <c r="I903">
        <v>7451</v>
      </c>
      <c r="J903" t="s">
        <v>850</v>
      </c>
      <c r="K903" t="s">
        <v>1686</v>
      </c>
      <c r="L903">
        <v>3075</v>
      </c>
      <c r="M903">
        <v>3050</v>
      </c>
      <c r="N903">
        <v>300</v>
      </c>
      <c r="O903" t="s">
        <v>1682</v>
      </c>
      <c r="P903">
        <v>0.72596631678329304</v>
      </c>
      <c r="Q903">
        <v>0.839329298926345</v>
      </c>
      <c r="R903">
        <v>3.8245807343785499E-3</v>
      </c>
      <c r="S903">
        <v>1.01260365252719E-3</v>
      </c>
      <c r="T903">
        <v>3.4380338509352999</v>
      </c>
      <c r="U903">
        <v>3.4380338509352999</v>
      </c>
      <c r="V903">
        <v>3.5043797895495201</v>
      </c>
      <c r="W903">
        <v>16.559999999999999</v>
      </c>
      <c r="X903">
        <v>11.17</v>
      </c>
      <c r="Y903">
        <v>-39711</v>
      </c>
      <c r="Z903">
        <v>-2836</v>
      </c>
      <c r="AA903">
        <v>-0.06</v>
      </c>
      <c r="AB903">
        <v>14</v>
      </c>
      <c r="AC903">
        <v>7</v>
      </c>
      <c r="AD903">
        <v>7</v>
      </c>
      <c r="AE903">
        <v>50</v>
      </c>
      <c r="AF903">
        <v>13</v>
      </c>
      <c r="AG903">
        <v>4</v>
      </c>
      <c r="AH903">
        <v>4</v>
      </c>
      <c r="AI903">
        <v>6</v>
      </c>
    </row>
    <row r="904" spans="1:35" x14ac:dyDescent="0.2">
      <c r="A904" s="102">
        <v>382</v>
      </c>
      <c r="B904">
        <v>2001</v>
      </c>
      <c r="C904" t="s">
        <v>1579</v>
      </c>
      <c r="D904" t="s">
        <v>1707</v>
      </c>
      <c r="E904">
        <v>1663</v>
      </c>
      <c r="F904">
        <v>1661</v>
      </c>
      <c r="G904">
        <v>600</v>
      </c>
      <c r="H904" t="s">
        <v>1679</v>
      </c>
      <c r="I904">
        <v>7211</v>
      </c>
      <c r="J904" t="s">
        <v>28</v>
      </c>
      <c r="K904" t="s">
        <v>1697</v>
      </c>
      <c r="L904">
        <v>415</v>
      </c>
      <c r="M904">
        <v>413</v>
      </c>
      <c r="N904">
        <v>2400</v>
      </c>
      <c r="O904" t="s">
        <v>1682</v>
      </c>
      <c r="P904">
        <v>0.87681243552085597</v>
      </c>
      <c r="Q904">
        <v>0.90278313478530003</v>
      </c>
      <c r="R904">
        <v>1.43912749035387E-3</v>
      </c>
      <c r="S904" s="106">
        <v>1.64214832766288E-2</v>
      </c>
      <c r="T904">
        <v>1.7074281673956</v>
      </c>
      <c r="U904">
        <v>1.7074281673956</v>
      </c>
      <c r="V904">
        <v>1.4116879046977699</v>
      </c>
      <c r="W904">
        <v>8.66</v>
      </c>
      <c r="X904">
        <v>0.54</v>
      </c>
      <c r="Y904">
        <v>-40244</v>
      </c>
      <c r="Z904">
        <v>-2012</v>
      </c>
      <c r="AA904">
        <v>-0.05</v>
      </c>
      <c r="AB904">
        <v>20</v>
      </c>
      <c r="AC904">
        <v>9</v>
      </c>
      <c r="AD904">
        <v>11</v>
      </c>
      <c r="AE904">
        <v>45</v>
      </c>
      <c r="AF904">
        <v>13</v>
      </c>
      <c r="AG904">
        <v>6</v>
      </c>
      <c r="AH904">
        <v>6</v>
      </c>
      <c r="AI904">
        <v>8</v>
      </c>
    </row>
    <row r="905" spans="1:35" x14ac:dyDescent="0.2">
      <c r="A905" s="102">
        <v>771</v>
      </c>
      <c r="B905">
        <v>2730</v>
      </c>
      <c r="C905" t="s">
        <v>641</v>
      </c>
      <c r="D905" t="s">
        <v>1705</v>
      </c>
      <c r="E905">
        <v>1045</v>
      </c>
      <c r="F905">
        <v>1046</v>
      </c>
      <c r="G905">
        <v>1000</v>
      </c>
      <c r="H905" t="s">
        <v>1682</v>
      </c>
      <c r="I905">
        <v>9706</v>
      </c>
      <c r="J905" t="s">
        <v>1819</v>
      </c>
      <c r="K905" t="s">
        <v>1701</v>
      </c>
      <c r="L905">
        <v>5580</v>
      </c>
      <c r="M905">
        <v>5400</v>
      </c>
      <c r="N905">
        <v>200</v>
      </c>
      <c r="O905" t="s">
        <v>1679</v>
      </c>
      <c r="P905">
        <v>0.59953710907728097</v>
      </c>
      <c r="Q905">
        <v>0.86036289830762602</v>
      </c>
      <c r="R905">
        <v>0.28186141907075501</v>
      </c>
      <c r="S905">
        <v>7.3869769234781099E-2</v>
      </c>
      <c r="T905">
        <v>-1.46089195158754</v>
      </c>
      <c r="U905">
        <v>1.46089195158754</v>
      </c>
      <c r="V905">
        <v>2.0315512789579002</v>
      </c>
      <c r="W905">
        <v>-7.6</v>
      </c>
      <c r="X905">
        <v>3.15</v>
      </c>
      <c r="Y905">
        <v>-40341</v>
      </c>
      <c r="Z905">
        <v>-2123</v>
      </c>
      <c r="AA905">
        <v>-0.06</v>
      </c>
      <c r="AB905">
        <v>19</v>
      </c>
      <c r="AC905">
        <v>8</v>
      </c>
      <c r="AD905">
        <v>11</v>
      </c>
      <c r="AE905">
        <v>42.11</v>
      </c>
      <c r="AF905">
        <v>13</v>
      </c>
      <c r="AG905">
        <v>6</v>
      </c>
      <c r="AH905">
        <v>4</v>
      </c>
      <c r="AI905">
        <v>9</v>
      </c>
    </row>
    <row r="906" spans="1:35" x14ac:dyDescent="0.2">
      <c r="A906" s="102">
        <v>1036</v>
      </c>
      <c r="B906">
        <v>3407</v>
      </c>
      <c r="C906" t="s">
        <v>1822</v>
      </c>
      <c r="D906" t="s">
        <v>1704</v>
      </c>
      <c r="E906">
        <v>1055</v>
      </c>
      <c r="F906">
        <v>1053</v>
      </c>
      <c r="G906">
        <v>1000</v>
      </c>
      <c r="H906" t="s">
        <v>1682</v>
      </c>
      <c r="I906">
        <v>8750</v>
      </c>
      <c r="J906" t="s">
        <v>30</v>
      </c>
      <c r="K906" t="s">
        <v>1881</v>
      </c>
      <c r="L906">
        <v>1741</v>
      </c>
      <c r="M906">
        <v>1732</v>
      </c>
      <c r="N906">
        <v>600</v>
      </c>
      <c r="O906" t="s">
        <v>1679</v>
      </c>
      <c r="P906">
        <v>0.69985216026525598</v>
      </c>
      <c r="Q906">
        <v>0.82512465424341297</v>
      </c>
      <c r="R906">
        <v>8.4689381533503194E-2</v>
      </c>
      <c r="S906">
        <v>3.4705079052872699E-2</v>
      </c>
      <c r="T906">
        <v>-3.2429558249407702</v>
      </c>
      <c r="U906">
        <v>3.2429558249407702</v>
      </c>
      <c r="V906">
        <v>3.56881828192566</v>
      </c>
      <c r="W906">
        <v>-11.3</v>
      </c>
      <c r="X906">
        <v>1.33</v>
      </c>
      <c r="Y906">
        <v>-40471</v>
      </c>
      <c r="Z906">
        <v>-2381</v>
      </c>
      <c r="AA906">
        <v>-0.13</v>
      </c>
      <c r="AB906">
        <v>17</v>
      </c>
      <c r="AC906">
        <v>9</v>
      </c>
      <c r="AD906">
        <v>8</v>
      </c>
      <c r="AE906">
        <v>52.94</v>
      </c>
      <c r="AF906">
        <v>13</v>
      </c>
      <c r="AG906">
        <v>6</v>
      </c>
      <c r="AH906">
        <v>5</v>
      </c>
      <c r="AI906">
        <v>6</v>
      </c>
    </row>
    <row r="907" spans="1:35" x14ac:dyDescent="0.2">
      <c r="A907" s="102">
        <v>235</v>
      </c>
      <c r="B907">
        <v>6287</v>
      </c>
      <c r="C907" t="s">
        <v>1796</v>
      </c>
      <c r="D907" t="s">
        <v>1692</v>
      </c>
      <c r="E907">
        <v>2919</v>
      </c>
      <c r="F907">
        <v>2923</v>
      </c>
      <c r="G907">
        <v>400</v>
      </c>
      <c r="H907" t="s">
        <v>1682</v>
      </c>
      <c r="I907">
        <v>9706</v>
      </c>
      <c r="J907" t="s">
        <v>1819</v>
      </c>
      <c r="K907" t="s">
        <v>1701</v>
      </c>
      <c r="L907">
        <v>5580</v>
      </c>
      <c r="M907">
        <v>5400</v>
      </c>
      <c r="N907">
        <v>200</v>
      </c>
      <c r="O907" t="s">
        <v>1679</v>
      </c>
      <c r="P907">
        <v>0.71435668558925602</v>
      </c>
      <c r="Q907">
        <v>0.91691758897612397</v>
      </c>
      <c r="R907">
        <v>1.9656524459735099E-3</v>
      </c>
      <c r="S907">
        <v>6.5541883014067506E-2</v>
      </c>
      <c r="T907">
        <v>-1.8202028382418201</v>
      </c>
      <c r="U907">
        <v>1.8202028382418201</v>
      </c>
      <c r="V907">
        <v>2.5483329710504501</v>
      </c>
      <c r="W907">
        <v>-7.88</v>
      </c>
      <c r="X907">
        <v>8.26</v>
      </c>
      <c r="Y907">
        <v>-41438</v>
      </c>
      <c r="Z907">
        <v>-2960</v>
      </c>
      <c r="AA907">
        <v>-0.13</v>
      </c>
      <c r="AB907">
        <v>14</v>
      </c>
      <c r="AC907">
        <v>7</v>
      </c>
      <c r="AD907">
        <v>7</v>
      </c>
      <c r="AE907">
        <v>50</v>
      </c>
      <c r="AF907">
        <v>10</v>
      </c>
      <c r="AG907">
        <v>7</v>
      </c>
      <c r="AH907">
        <v>5</v>
      </c>
      <c r="AI907">
        <v>2</v>
      </c>
    </row>
    <row r="908" spans="1:35" x14ac:dyDescent="0.2">
      <c r="A908" s="102">
        <v>264</v>
      </c>
      <c r="B908">
        <v>1414</v>
      </c>
      <c r="C908" t="s">
        <v>1880</v>
      </c>
      <c r="D908" t="s">
        <v>1689</v>
      </c>
      <c r="E908">
        <v>4555</v>
      </c>
      <c r="F908">
        <v>4550</v>
      </c>
      <c r="G908">
        <v>200</v>
      </c>
      <c r="H908" t="s">
        <v>1682</v>
      </c>
      <c r="I908">
        <v>8572</v>
      </c>
      <c r="J908" t="s">
        <v>1647</v>
      </c>
      <c r="K908" t="s">
        <v>1685</v>
      </c>
      <c r="L908">
        <v>532</v>
      </c>
      <c r="M908">
        <v>529</v>
      </c>
      <c r="N908">
        <v>1700</v>
      </c>
      <c r="O908" t="s">
        <v>1679</v>
      </c>
      <c r="P908">
        <v>0.789285101072005</v>
      </c>
      <c r="Q908">
        <v>0.91387400487202897</v>
      </c>
      <c r="R908" s="106">
        <v>0.25075067508868498</v>
      </c>
      <c r="S908" s="15">
        <v>1.2654625048251E-2</v>
      </c>
      <c r="T908">
        <v>-1.7371974588402399</v>
      </c>
      <c r="U908">
        <v>1.7371974588402399</v>
      </c>
      <c r="V908">
        <v>1.86539137206135</v>
      </c>
      <c r="W908">
        <v>-8.14</v>
      </c>
      <c r="X908">
        <v>1.18</v>
      </c>
      <c r="Y908">
        <v>-41745</v>
      </c>
      <c r="Z908">
        <v>-2197</v>
      </c>
      <c r="AA908">
        <v>-0.12</v>
      </c>
      <c r="AB908">
        <v>19</v>
      </c>
      <c r="AC908">
        <v>8</v>
      </c>
      <c r="AD908">
        <v>11</v>
      </c>
      <c r="AE908">
        <v>42.11</v>
      </c>
      <c r="AF908">
        <v>15</v>
      </c>
      <c r="AG908">
        <v>3</v>
      </c>
      <c r="AH908">
        <v>2</v>
      </c>
      <c r="AI908">
        <v>14</v>
      </c>
    </row>
    <row r="909" spans="1:35" x14ac:dyDescent="0.2">
      <c r="A909" s="102">
        <v>276</v>
      </c>
      <c r="B909">
        <v>6976</v>
      </c>
      <c r="C909" t="s">
        <v>830</v>
      </c>
      <c r="D909" t="s">
        <v>1684</v>
      </c>
      <c r="E909">
        <v>3490</v>
      </c>
      <c r="F909">
        <v>3550</v>
      </c>
      <c r="G909">
        <v>300</v>
      </c>
      <c r="H909" t="s">
        <v>1679</v>
      </c>
      <c r="I909">
        <v>8804</v>
      </c>
      <c r="J909" t="s">
        <v>969</v>
      </c>
      <c r="K909" t="s">
        <v>1701</v>
      </c>
      <c r="L909">
        <v>1798</v>
      </c>
      <c r="M909">
        <v>1797</v>
      </c>
      <c r="N909">
        <v>600</v>
      </c>
      <c r="O909" t="s">
        <v>1682</v>
      </c>
      <c r="P909">
        <v>0.79652433753141405</v>
      </c>
      <c r="Q909">
        <v>0.91272097243575101</v>
      </c>
      <c r="R909" s="15">
        <v>0.39651281152283302</v>
      </c>
      <c r="S909" s="106">
        <v>4.5580434186574897E-2</v>
      </c>
      <c r="T909">
        <v>0.85927598100108504</v>
      </c>
      <c r="U909">
        <v>0.85927598100108504</v>
      </c>
      <c r="V909">
        <v>0.49592790036420498</v>
      </c>
      <c r="W909">
        <v>3.81</v>
      </c>
      <c r="X909">
        <v>1.24</v>
      </c>
      <c r="Y909">
        <v>-43148</v>
      </c>
      <c r="Z909">
        <v>-1798</v>
      </c>
      <c r="AA909">
        <v>-0.18</v>
      </c>
      <c r="AB909">
        <v>24</v>
      </c>
      <c r="AC909">
        <v>12</v>
      </c>
      <c r="AD909">
        <v>12</v>
      </c>
      <c r="AE909">
        <v>50</v>
      </c>
      <c r="AF909">
        <v>10</v>
      </c>
      <c r="AG909">
        <v>9</v>
      </c>
      <c r="AH909">
        <v>10</v>
      </c>
      <c r="AI909">
        <v>5</v>
      </c>
    </row>
    <row r="910" spans="1:35" x14ac:dyDescent="0.2">
      <c r="A910" s="102">
        <v>1022</v>
      </c>
      <c r="B910">
        <v>2206</v>
      </c>
      <c r="C910" t="s">
        <v>619</v>
      </c>
      <c r="D910" t="s">
        <v>1707</v>
      </c>
      <c r="E910">
        <v>4690</v>
      </c>
      <c r="F910">
        <v>4705</v>
      </c>
      <c r="G910">
        <v>200</v>
      </c>
      <c r="H910" t="s">
        <v>1679</v>
      </c>
      <c r="I910">
        <v>7276</v>
      </c>
      <c r="J910" t="s">
        <v>1733</v>
      </c>
      <c r="K910" t="s">
        <v>1684</v>
      </c>
      <c r="L910">
        <v>4690</v>
      </c>
      <c r="M910">
        <v>4770</v>
      </c>
      <c r="N910">
        <v>200</v>
      </c>
      <c r="O910" t="s">
        <v>1682</v>
      </c>
      <c r="P910">
        <v>0.87752801254510904</v>
      </c>
      <c r="Q910">
        <v>0.82693907806848799</v>
      </c>
      <c r="R910" s="15">
        <v>8.9229954779753706E-3</v>
      </c>
      <c r="S910" s="15">
        <v>7.8823206671747595E-2</v>
      </c>
      <c r="T910">
        <v>1.3762225021088399</v>
      </c>
      <c r="U910">
        <v>1.3762225021088399</v>
      </c>
      <c r="V910">
        <v>1.7765088494422601</v>
      </c>
      <c r="W910">
        <v>6.19</v>
      </c>
      <c r="X910">
        <v>1.36</v>
      </c>
      <c r="Y910">
        <v>-43532</v>
      </c>
      <c r="Z910">
        <v>-5442</v>
      </c>
      <c r="AA910">
        <v>-0.64</v>
      </c>
      <c r="AB910">
        <v>8</v>
      </c>
      <c r="AC910">
        <v>3</v>
      </c>
      <c r="AD910">
        <v>5</v>
      </c>
      <c r="AE910">
        <v>37.5</v>
      </c>
      <c r="AF910">
        <v>9</v>
      </c>
      <c r="AG910">
        <v>2</v>
      </c>
      <c r="AH910">
        <v>3</v>
      </c>
      <c r="AI910">
        <v>3</v>
      </c>
    </row>
    <row r="911" spans="1:35" x14ac:dyDescent="0.2">
      <c r="A911" s="102">
        <v>1095</v>
      </c>
      <c r="B911">
        <v>4919</v>
      </c>
      <c r="C911" t="s">
        <v>735</v>
      </c>
      <c r="D911" t="s">
        <v>1704</v>
      </c>
      <c r="E911">
        <v>6340</v>
      </c>
      <c r="F911">
        <v>6310</v>
      </c>
      <c r="G911">
        <v>100</v>
      </c>
      <c r="H911" t="s">
        <v>1679</v>
      </c>
      <c r="I911">
        <v>6952</v>
      </c>
      <c r="J911" t="s">
        <v>468</v>
      </c>
      <c r="K911" t="s">
        <v>1684</v>
      </c>
      <c r="L911">
        <v>2050</v>
      </c>
      <c r="M911">
        <v>2055</v>
      </c>
      <c r="N911">
        <v>300</v>
      </c>
      <c r="O911" t="s">
        <v>1682</v>
      </c>
      <c r="P911">
        <v>0.52220276818988498</v>
      </c>
      <c r="Q911">
        <v>0.81545618672959597</v>
      </c>
      <c r="R911" s="15">
        <v>4.9008859490118899E-2</v>
      </c>
      <c r="S911">
        <v>3.5669017046132401E-2</v>
      </c>
      <c r="T911">
        <v>0.74121747259452597</v>
      </c>
      <c r="U911">
        <v>0.74121747259452597</v>
      </c>
      <c r="V911">
        <v>0.86858950773822696</v>
      </c>
      <c r="W911">
        <v>4.33</v>
      </c>
      <c r="X911">
        <v>2.2999999999999998</v>
      </c>
      <c r="Y911">
        <v>-44604</v>
      </c>
      <c r="Z911">
        <v>-2124</v>
      </c>
      <c r="AA911">
        <v>0.03</v>
      </c>
      <c r="AB911">
        <v>21</v>
      </c>
      <c r="AC911">
        <v>12</v>
      </c>
      <c r="AD911">
        <v>9</v>
      </c>
      <c r="AE911">
        <v>57.14</v>
      </c>
      <c r="AF911">
        <v>10</v>
      </c>
      <c r="AG911">
        <v>6</v>
      </c>
      <c r="AH911">
        <v>8</v>
      </c>
      <c r="AI911">
        <v>7</v>
      </c>
    </row>
    <row r="912" spans="1:35" x14ac:dyDescent="0.2">
      <c r="A912" s="102">
        <v>1069</v>
      </c>
      <c r="B912">
        <v>6448</v>
      </c>
      <c r="C912" t="s">
        <v>470</v>
      </c>
      <c r="D912" t="s">
        <v>1684</v>
      </c>
      <c r="E912">
        <v>2212</v>
      </c>
      <c r="F912">
        <v>2246</v>
      </c>
      <c r="G912">
        <v>400</v>
      </c>
      <c r="H912" t="s">
        <v>1679</v>
      </c>
      <c r="I912">
        <v>8795</v>
      </c>
      <c r="J912" t="s">
        <v>1957</v>
      </c>
      <c r="K912" t="s">
        <v>1881</v>
      </c>
      <c r="L912">
        <v>1257</v>
      </c>
      <c r="M912">
        <v>1247</v>
      </c>
      <c r="N912">
        <v>700</v>
      </c>
      <c r="O912" t="s">
        <v>1682</v>
      </c>
      <c r="P912">
        <v>0.53780678330127396</v>
      </c>
      <c r="Q912">
        <v>0.81988542909112205</v>
      </c>
      <c r="R912">
        <v>0.27000907199026403</v>
      </c>
      <c r="S912">
        <v>2.4227914166090798E-3</v>
      </c>
      <c r="T912">
        <v>1.3036025858179101</v>
      </c>
      <c r="U912">
        <v>1.3036025858179101</v>
      </c>
      <c r="V912">
        <v>0.75031234412910297</v>
      </c>
      <c r="W912">
        <v>5</v>
      </c>
      <c r="X912">
        <v>2.84</v>
      </c>
      <c r="Y912">
        <v>-45124</v>
      </c>
      <c r="Z912">
        <v>-2256</v>
      </c>
      <c r="AA912">
        <v>-0.16</v>
      </c>
      <c r="AB912">
        <v>20</v>
      </c>
      <c r="AC912">
        <v>8</v>
      </c>
      <c r="AD912">
        <v>12</v>
      </c>
      <c r="AE912">
        <v>40</v>
      </c>
      <c r="AF912">
        <v>13</v>
      </c>
      <c r="AG912">
        <v>6</v>
      </c>
      <c r="AH912">
        <v>6</v>
      </c>
      <c r="AI912">
        <v>8</v>
      </c>
    </row>
    <row r="913" spans="1:35" x14ac:dyDescent="0.2">
      <c r="A913" s="102">
        <v>1098</v>
      </c>
      <c r="B913">
        <v>1835</v>
      </c>
      <c r="C913" t="s">
        <v>1185</v>
      </c>
      <c r="D913" t="s">
        <v>1689</v>
      </c>
      <c r="E913">
        <v>3270</v>
      </c>
      <c r="F913">
        <v>3255</v>
      </c>
      <c r="G913">
        <v>300</v>
      </c>
      <c r="H913" t="s">
        <v>1679</v>
      </c>
      <c r="I913">
        <v>3880</v>
      </c>
      <c r="J913" t="s">
        <v>1609</v>
      </c>
      <c r="K913" t="s">
        <v>1916</v>
      </c>
      <c r="L913">
        <v>1450</v>
      </c>
      <c r="M913">
        <v>1447</v>
      </c>
      <c r="N913">
        <v>700</v>
      </c>
      <c r="O913" t="s">
        <v>1682</v>
      </c>
      <c r="P913">
        <v>0.56446752468128603</v>
      </c>
      <c r="Q913">
        <v>0.81467487484277301</v>
      </c>
      <c r="R913">
        <v>0.42896194663045201</v>
      </c>
      <c r="S913" s="15">
        <v>1.7303917217714598E-2</v>
      </c>
      <c r="T913">
        <v>0.76190078879412504</v>
      </c>
      <c r="U913">
        <v>0.76190078879412504</v>
      </c>
      <c r="V913">
        <v>0.42659528801331598</v>
      </c>
      <c r="W913">
        <v>1.89</v>
      </c>
      <c r="X913">
        <v>3.73</v>
      </c>
      <c r="Y913">
        <v>-45265</v>
      </c>
      <c r="Z913">
        <v>-3018</v>
      </c>
      <c r="AA913">
        <v>-0.2</v>
      </c>
      <c r="AB913">
        <v>15</v>
      </c>
      <c r="AC913">
        <v>6</v>
      </c>
      <c r="AD913">
        <v>9</v>
      </c>
      <c r="AE913">
        <v>40</v>
      </c>
      <c r="AF913">
        <v>12</v>
      </c>
      <c r="AG913">
        <v>4</v>
      </c>
      <c r="AH913">
        <v>4</v>
      </c>
      <c r="AI913">
        <v>7</v>
      </c>
    </row>
    <row r="914" spans="1:35" x14ac:dyDescent="0.2">
      <c r="A914" s="102">
        <v>301</v>
      </c>
      <c r="B914">
        <v>5714</v>
      </c>
      <c r="C914" t="s">
        <v>757</v>
      </c>
      <c r="D914" t="s">
        <v>1695</v>
      </c>
      <c r="E914">
        <v>4005</v>
      </c>
      <c r="F914">
        <v>3910</v>
      </c>
      <c r="G914">
        <v>200</v>
      </c>
      <c r="H914" t="s">
        <v>1682</v>
      </c>
      <c r="I914">
        <v>6952</v>
      </c>
      <c r="J914" t="s">
        <v>468</v>
      </c>
      <c r="K914" t="s">
        <v>1684</v>
      </c>
      <c r="L914">
        <v>2050</v>
      </c>
      <c r="M914">
        <v>2055</v>
      </c>
      <c r="N914">
        <v>400</v>
      </c>
      <c r="O914" t="s">
        <v>1679</v>
      </c>
      <c r="P914">
        <v>0.70224434112869705</v>
      </c>
      <c r="Q914">
        <v>0.91034534617732199</v>
      </c>
      <c r="R914">
        <v>8.0781723356274204E-2</v>
      </c>
      <c r="S914">
        <v>3.0539806850120001E-2</v>
      </c>
      <c r="T914">
        <v>-0.30720304771026902</v>
      </c>
      <c r="U914">
        <v>0.30720304771026902</v>
      </c>
      <c r="V914">
        <v>0.28887147369493699</v>
      </c>
      <c r="W914">
        <v>-1.68</v>
      </c>
      <c r="X914">
        <v>5.12</v>
      </c>
      <c r="Y914">
        <v>-46322</v>
      </c>
      <c r="Z914">
        <v>-2316</v>
      </c>
      <c r="AA914">
        <v>-0.08</v>
      </c>
      <c r="AB914">
        <v>20</v>
      </c>
      <c r="AC914">
        <v>10</v>
      </c>
      <c r="AD914">
        <v>10</v>
      </c>
      <c r="AE914">
        <v>50</v>
      </c>
      <c r="AF914">
        <v>13</v>
      </c>
      <c r="AG914">
        <v>5</v>
      </c>
      <c r="AH914">
        <v>5</v>
      </c>
      <c r="AI914">
        <v>10</v>
      </c>
    </row>
    <row r="915" spans="1:35" x14ac:dyDescent="0.2">
      <c r="A915" s="102">
        <v>446</v>
      </c>
      <c r="B915">
        <v>8425</v>
      </c>
      <c r="C915" t="s">
        <v>1879</v>
      </c>
      <c r="D915" t="s">
        <v>1685</v>
      </c>
      <c r="E915">
        <v>3350</v>
      </c>
      <c r="F915">
        <v>3360</v>
      </c>
      <c r="G915">
        <v>200</v>
      </c>
      <c r="H915" t="s">
        <v>1679</v>
      </c>
      <c r="I915">
        <v>8766</v>
      </c>
      <c r="J915" t="s">
        <v>1873</v>
      </c>
      <c r="K915" t="s">
        <v>1881</v>
      </c>
      <c r="L915">
        <v>6114</v>
      </c>
      <c r="M915">
        <v>6140</v>
      </c>
      <c r="N915">
        <v>100</v>
      </c>
      <c r="O915" t="s">
        <v>1682</v>
      </c>
      <c r="P915">
        <v>0.76435161556623399</v>
      </c>
      <c r="Q915">
        <v>0.89625463274510597</v>
      </c>
      <c r="R915">
        <v>9.5021850910890701E-2</v>
      </c>
      <c r="S915">
        <v>5.75295333963423E-2</v>
      </c>
      <c r="T915">
        <v>4.5230733344147303E-2</v>
      </c>
      <c r="U915">
        <v>4.5230733344147303E-2</v>
      </c>
      <c r="V915">
        <v>0.26571264467296002</v>
      </c>
      <c r="W915">
        <v>0.1</v>
      </c>
      <c r="X915">
        <v>9.4499999999999993</v>
      </c>
      <c r="Y915">
        <v>-46760</v>
      </c>
      <c r="Z915">
        <v>-2922</v>
      </c>
      <c r="AA915">
        <v>-0.23</v>
      </c>
      <c r="AB915">
        <v>16</v>
      </c>
      <c r="AC915">
        <v>8</v>
      </c>
      <c r="AD915">
        <v>8</v>
      </c>
      <c r="AE915">
        <v>50</v>
      </c>
      <c r="AF915">
        <v>14</v>
      </c>
      <c r="AG915">
        <v>4</v>
      </c>
      <c r="AH915">
        <v>2</v>
      </c>
      <c r="AI915">
        <v>10</v>
      </c>
    </row>
    <row r="916" spans="1:35" x14ac:dyDescent="0.2">
      <c r="A916" s="102">
        <v>112</v>
      </c>
      <c r="B916">
        <v>7282</v>
      </c>
      <c r="C916" t="s">
        <v>1951</v>
      </c>
      <c r="D916" t="s">
        <v>1697</v>
      </c>
      <c r="E916">
        <v>2473</v>
      </c>
      <c r="F916">
        <v>2488</v>
      </c>
      <c r="G916">
        <v>400</v>
      </c>
      <c r="H916" t="s">
        <v>1679</v>
      </c>
      <c r="I916">
        <v>9810</v>
      </c>
      <c r="J916" t="s">
        <v>1646</v>
      </c>
      <c r="K916" t="s">
        <v>1686</v>
      </c>
      <c r="L916">
        <v>4675</v>
      </c>
      <c r="M916">
        <v>4665</v>
      </c>
      <c r="N916">
        <v>200</v>
      </c>
      <c r="O916" t="s">
        <v>1682</v>
      </c>
      <c r="P916">
        <v>0.88340072089089605</v>
      </c>
      <c r="Q916">
        <v>0.93524164842650603</v>
      </c>
      <c r="R916">
        <v>1.24966135620943E-2</v>
      </c>
      <c r="S916">
        <v>2.7091717339466401E-2</v>
      </c>
      <c r="T916">
        <v>0.88189092312770401</v>
      </c>
      <c r="U916">
        <v>0.88189092312770401</v>
      </c>
      <c r="V916">
        <v>0.50230757540969795</v>
      </c>
      <c r="W916">
        <v>2.46</v>
      </c>
      <c r="X916">
        <v>6.67</v>
      </c>
      <c r="Y916">
        <v>-47726</v>
      </c>
      <c r="Z916">
        <v>-2807</v>
      </c>
      <c r="AA916">
        <v>-0.25</v>
      </c>
      <c r="AB916">
        <v>17</v>
      </c>
      <c r="AC916">
        <v>8</v>
      </c>
      <c r="AD916">
        <v>9</v>
      </c>
      <c r="AE916">
        <v>47.06</v>
      </c>
      <c r="AF916">
        <v>12</v>
      </c>
      <c r="AG916">
        <v>5</v>
      </c>
      <c r="AH916">
        <v>5</v>
      </c>
      <c r="AI916">
        <v>7</v>
      </c>
    </row>
    <row r="917" spans="1:35" x14ac:dyDescent="0.2">
      <c r="A917" s="102">
        <v>565</v>
      </c>
      <c r="B917">
        <v>3865</v>
      </c>
      <c r="C917" t="s">
        <v>1626</v>
      </c>
      <c r="D917" t="s">
        <v>1916</v>
      </c>
      <c r="E917">
        <v>513</v>
      </c>
      <c r="F917">
        <v>504</v>
      </c>
      <c r="G917">
        <v>1900</v>
      </c>
      <c r="H917" t="s">
        <v>1679</v>
      </c>
      <c r="I917">
        <v>7276</v>
      </c>
      <c r="J917" t="s">
        <v>1733</v>
      </c>
      <c r="K917" t="s">
        <v>1684</v>
      </c>
      <c r="L917">
        <v>4690</v>
      </c>
      <c r="M917">
        <v>4770</v>
      </c>
      <c r="N917">
        <v>200</v>
      </c>
      <c r="O917" t="s">
        <v>1682</v>
      </c>
      <c r="P917">
        <v>0.84665376907836498</v>
      </c>
      <c r="Q917">
        <v>0.883892260070404</v>
      </c>
      <c r="R917" s="15">
        <v>0.26145476198283801</v>
      </c>
      <c r="S917">
        <v>4.3567383451628703E-3</v>
      </c>
      <c r="T917">
        <v>0.412186230310569</v>
      </c>
      <c r="U917">
        <v>0.412186230310569</v>
      </c>
      <c r="V917">
        <v>1.15387313293454</v>
      </c>
      <c r="W917">
        <v>1.73</v>
      </c>
      <c r="X917">
        <v>0.38</v>
      </c>
      <c r="Y917">
        <v>-49475</v>
      </c>
      <c r="Z917">
        <v>-2910</v>
      </c>
      <c r="AA917">
        <v>-0.37</v>
      </c>
      <c r="AB917">
        <v>17</v>
      </c>
      <c r="AC917">
        <v>8</v>
      </c>
      <c r="AD917">
        <v>9</v>
      </c>
      <c r="AE917">
        <v>47.06</v>
      </c>
      <c r="AF917">
        <v>10</v>
      </c>
      <c r="AG917">
        <v>6</v>
      </c>
      <c r="AH917">
        <v>7</v>
      </c>
      <c r="AI917">
        <v>4</v>
      </c>
    </row>
    <row r="918" spans="1:35" x14ac:dyDescent="0.2">
      <c r="A918" s="102">
        <v>322</v>
      </c>
      <c r="B918">
        <v>3086</v>
      </c>
      <c r="C918" t="s">
        <v>657</v>
      </c>
      <c r="D918" t="s">
        <v>1705</v>
      </c>
      <c r="E918">
        <v>1379</v>
      </c>
      <c r="F918">
        <v>1357</v>
      </c>
      <c r="G918">
        <v>800</v>
      </c>
      <c r="H918" t="s">
        <v>1682</v>
      </c>
      <c r="I918">
        <v>9706</v>
      </c>
      <c r="J918" t="s">
        <v>1819</v>
      </c>
      <c r="K918" t="s">
        <v>1701</v>
      </c>
      <c r="L918">
        <v>5580</v>
      </c>
      <c r="M918">
        <v>5400</v>
      </c>
      <c r="N918">
        <v>200</v>
      </c>
      <c r="O918" t="s">
        <v>1679</v>
      </c>
      <c r="P918">
        <v>0.65059520298732498</v>
      </c>
      <c r="Q918">
        <v>0.90839305175067897</v>
      </c>
      <c r="R918">
        <v>0.34442679951901001</v>
      </c>
      <c r="S918">
        <v>2.46403766386931E-2</v>
      </c>
      <c r="T918">
        <v>-0.45133694829378201</v>
      </c>
      <c r="U918">
        <v>0.45133694829378201</v>
      </c>
      <c r="V918">
        <v>0.86495968865254103</v>
      </c>
      <c r="W918">
        <v>-1.95</v>
      </c>
      <c r="X918">
        <v>0.52</v>
      </c>
      <c r="Y918">
        <v>-49488</v>
      </c>
      <c r="Z918">
        <v>-2605</v>
      </c>
      <c r="AA918">
        <v>-0.13</v>
      </c>
      <c r="AB918">
        <v>19</v>
      </c>
      <c r="AC918">
        <v>11</v>
      </c>
      <c r="AD918">
        <v>8</v>
      </c>
      <c r="AE918">
        <v>57.89</v>
      </c>
      <c r="AF918">
        <v>14</v>
      </c>
      <c r="AG918">
        <v>6</v>
      </c>
      <c r="AH918">
        <v>4</v>
      </c>
      <c r="AI918">
        <v>9</v>
      </c>
    </row>
    <row r="919" spans="1:35" x14ac:dyDescent="0.2">
      <c r="A919" s="102">
        <v>1058</v>
      </c>
      <c r="B919">
        <v>3865</v>
      </c>
      <c r="C919" t="s">
        <v>1626</v>
      </c>
      <c r="D919" t="s">
        <v>1916</v>
      </c>
      <c r="E919">
        <v>513</v>
      </c>
      <c r="F919">
        <v>504</v>
      </c>
      <c r="G919">
        <v>1800</v>
      </c>
      <c r="H919" t="s">
        <v>1682</v>
      </c>
      <c r="I919">
        <v>4540</v>
      </c>
      <c r="J919" t="s">
        <v>2184</v>
      </c>
      <c r="K919" t="s">
        <v>1702</v>
      </c>
      <c r="L919">
        <v>2952</v>
      </c>
      <c r="M919">
        <v>2959</v>
      </c>
      <c r="N919">
        <v>300</v>
      </c>
      <c r="O919" t="s">
        <v>1679</v>
      </c>
      <c r="P919">
        <v>0.88716124543942398</v>
      </c>
      <c r="Q919">
        <v>0.82289128581865501</v>
      </c>
      <c r="R919">
        <v>7.4927756811783597E-2</v>
      </c>
      <c r="S919">
        <v>7.6751832187128503E-3</v>
      </c>
      <c r="T919">
        <v>-1.1781248587928199</v>
      </c>
      <c r="U919">
        <v>1.1781248587928199</v>
      </c>
      <c r="V919">
        <v>0.60266684816738603</v>
      </c>
      <c r="W919">
        <v>-3.64</v>
      </c>
      <c r="X919">
        <v>2.2000000000000002</v>
      </c>
      <c r="Y919">
        <v>-49891</v>
      </c>
      <c r="Z919">
        <v>-2935</v>
      </c>
      <c r="AA919">
        <v>-0.25</v>
      </c>
      <c r="AB919">
        <v>17</v>
      </c>
      <c r="AC919">
        <v>8</v>
      </c>
      <c r="AD919">
        <v>9</v>
      </c>
      <c r="AE919">
        <v>47.06</v>
      </c>
      <c r="AF919">
        <v>12</v>
      </c>
      <c r="AG919">
        <v>6</v>
      </c>
      <c r="AH919">
        <v>6</v>
      </c>
      <c r="AI919">
        <v>5</v>
      </c>
    </row>
    <row r="920" spans="1:35" x14ac:dyDescent="0.2">
      <c r="A920" s="102">
        <v>835</v>
      </c>
      <c r="B920">
        <v>4553</v>
      </c>
      <c r="C920" t="s">
        <v>1627</v>
      </c>
      <c r="D920" t="s">
        <v>1702</v>
      </c>
      <c r="E920">
        <v>2468</v>
      </c>
      <c r="F920">
        <v>2445</v>
      </c>
      <c r="G920">
        <v>300</v>
      </c>
      <c r="H920" t="s">
        <v>1682</v>
      </c>
      <c r="I920">
        <v>7751</v>
      </c>
      <c r="J920" t="s">
        <v>2192</v>
      </c>
      <c r="K920" t="s">
        <v>1684</v>
      </c>
      <c r="L920">
        <v>2841</v>
      </c>
      <c r="M920">
        <v>2830</v>
      </c>
      <c r="N920">
        <v>300</v>
      </c>
      <c r="O920" t="s">
        <v>1679</v>
      </c>
      <c r="P920">
        <v>0.835356379072698</v>
      </c>
      <c r="Q920">
        <v>0.85230415605551502</v>
      </c>
      <c r="R920">
        <v>9.2971173574221494E-2</v>
      </c>
      <c r="S920">
        <v>1.415297695489E-2</v>
      </c>
      <c r="T920">
        <v>-1.8512375697227099</v>
      </c>
      <c r="U920">
        <v>1.8512375697227099</v>
      </c>
      <c r="V920">
        <v>2.0990857342245799</v>
      </c>
      <c r="W920">
        <v>-5.89</v>
      </c>
      <c r="X920">
        <v>13.6</v>
      </c>
      <c r="Y920">
        <v>-50102</v>
      </c>
      <c r="Z920">
        <v>-3854</v>
      </c>
      <c r="AA920">
        <v>-0.2</v>
      </c>
      <c r="AB920">
        <v>13</v>
      </c>
      <c r="AC920">
        <v>6</v>
      </c>
      <c r="AD920">
        <v>7</v>
      </c>
      <c r="AE920">
        <v>46.15</v>
      </c>
      <c r="AF920">
        <v>13</v>
      </c>
      <c r="AG920">
        <v>4</v>
      </c>
      <c r="AH920">
        <v>4</v>
      </c>
      <c r="AI920">
        <v>5</v>
      </c>
    </row>
    <row r="921" spans="1:35" x14ac:dyDescent="0.2">
      <c r="A921" s="102">
        <v>1126</v>
      </c>
      <c r="B921">
        <v>2502</v>
      </c>
      <c r="C921" t="s">
        <v>1790</v>
      </c>
      <c r="D921" t="s">
        <v>1707</v>
      </c>
      <c r="E921">
        <v>5086</v>
      </c>
      <c r="F921">
        <v>5011</v>
      </c>
      <c r="G921">
        <v>100</v>
      </c>
      <c r="H921" t="s">
        <v>1679</v>
      </c>
      <c r="I921">
        <v>7649</v>
      </c>
      <c r="J921" t="s">
        <v>1929</v>
      </c>
      <c r="K921" t="s">
        <v>1705</v>
      </c>
      <c r="L921">
        <v>5560</v>
      </c>
      <c r="M921">
        <v>5550</v>
      </c>
      <c r="N921">
        <v>100</v>
      </c>
      <c r="O921" t="s">
        <v>1682</v>
      </c>
      <c r="P921">
        <v>0.70072180187991395</v>
      </c>
      <c r="Q921">
        <v>0.80955602970265295</v>
      </c>
      <c r="R921">
        <v>0.35347038044643903</v>
      </c>
      <c r="S921">
        <v>5.9098542383446296E-3</v>
      </c>
      <c r="T921">
        <v>1.0256535868058001</v>
      </c>
      <c r="U921">
        <v>1.0256535868058001</v>
      </c>
      <c r="V921">
        <v>1.64194947541743</v>
      </c>
      <c r="W921">
        <v>3.61</v>
      </c>
      <c r="X921">
        <v>9.7100000000000009</v>
      </c>
      <c r="Y921">
        <v>-51008</v>
      </c>
      <c r="Z921">
        <v>-5668</v>
      </c>
      <c r="AA921">
        <v>-0.42</v>
      </c>
      <c r="AB921">
        <v>9</v>
      </c>
      <c r="AC921">
        <v>3</v>
      </c>
      <c r="AD921">
        <v>6</v>
      </c>
      <c r="AE921">
        <v>33.33</v>
      </c>
      <c r="AF921">
        <v>13</v>
      </c>
      <c r="AG921">
        <v>2</v>
      </c>
      <c r="AH921">
        <v>2</v>
      </c>
      <c r="AI921">
        <v>5</v>
      </c>
    </row>
    <row r="922" spans="1:35" x14ac:dyDescent="0.2">
      <c r="A922" s="102">
        <v>1057</v>
      </c>
      <c r="B922">
        <v>7762</v>
      </c>
      <c r="C922" t="s">
        <v>1907</v>
      </c>
      <c r="D922" t="s">
        <v>1688</v>
      </c>
      <c r="E922">
        <v>490</v>
      </c>
      <c r="F922">
        <v>493</v>
      </c>
      <c r="G922">
        <v>1600</v>
      </c>
      <c r="H922" t="s">
        <v>1682</v>
      </c>
      <c r="I922">
        <v>8316</v>
      </c>
      <c r="J922" t="s">
        <v>1918</v>
      </c>
      <c r="K922" t="s">
        <v>1737</v>
      </c>
      <c r="L922">
        <v>3859</v>
      </c>
      <c r="M922">
        <v>3867</v>
      </c>
      <c r="N922">
        <v>200</v>
      </c>
      <c r="O922" t="s">
        <v>1679</v>
      </c>
      <c r="P922">
        <v>0.82096710984515597</v>
      </c>
      <c r="Q922">
        <v>0.82307510317572197</v>
      </c>
      <c r="R922">
        <v>0.170916174414008</v>
      </c>
      <c r="S922">
        <v>7.0387808802215998E-2</v>
      </c>
      <c r="T922">
        <v>-3.23929870073533</v>
      </c>
      <c r="U922">
        <v>3.23929870073533</v>
      </c>
      <c r="V922">
        <v>3.69389586307642</v>
      </c>
      <c r="W922">
        <v>-15.15</v>
      </c>
      <c r="X922">
        <v>1.99</v>
      </c>
      <c r="Y922">
        <v>-51283</v>
      </c>
      <c r="Z922">
        <v>-2699</v>
      </c>
      <c r="AA922">
        <v>-0.21</v>
      </c>
      <c r="AB922">
        <v>19</v>
      </c>
      <c r="AC922">
        <v>8</v>
      </c>
      <c r="AD922">
        <v>11</v>
      </c>
      <c r="AE922">
        <v>42.11</v>
      </c>
      <c r="AF922">
        <v>14</v>
      </c>
      <c r="AG922">
        <v>3</v>
      </c>
      <c r="AH922">
        <v>4</v>
      </c>
      <c r="AI922">
        <v>12</v>
      </c>
    </row>
    <row r="923" spans="1:35" x14ac:dyDescent="0.2">
      <c r="A923" s="102">
        <v>662</v>
      </c>
      <c r="B923">
        <v>3048</v>
      </c>
      <c r="C923" t="s">
        <v>2023</v>
      </c>
      <c r="D923" t="s">
        <v>1705</v>
      </c>
      <c r="E923">
        <v>1192</v>
      </c>
      <c r="F923">
        <v>1174</v>
      </c>
      <c r="G923">
        <v>900</v>
      </c>
      <c r="H923" t="s">
        <v>1682</v>
      </c>
      <c r="I923">
        <v>8002</v>
      </c>
      <c r="J923" t="s">
        <v>29</v>
      </c>
      <c r="K923" t="s">
        <v>1686</v>
      </c>
      <c r="L923">
        <v>787.3</v>
      </c>
      <c r="M923">
        <v>790.8</v>
      </c>
      <c r="N923">
        <v>1300</v>
      </c>
      <c r="O923" t="s">
        <v>1679</v>
      </c>
      <c r="P923">
        <v>0.705967359144545</v>
      </c>
      <c r="Q923">
        <v>0.87370935732087396</v>
      </c>
      <c r="R923">
        <v>4.4274436100896299E-2</v>
      </c>
      <c r="S923" s="106">
        <v>2.8133502177158001E-2</v>
      </c>
      <c r="T923">
        <v>-1.1431751025622701</v>
      </c>
      <c r="U923">
        <v>1.1431751025622701</v>
      </c>
      <c r="V923">
        <v>0.57853327547534406</v>
      </c>
      <c r="W923">
        <v>-2.77</v>
      </c>
      <c r="X923">
        <v>2.7</v>
      </c>
      <c r="Y923">
        <v>-52304</v>
      </c>
      <c r="Z923">
        <v>-2906</v>
      </c>
      <c r="AA923">
        <v>-0.18</v>
      </c>
      <c r="AB923">
        <v>18</v>
      </c>
      <c r="AC923">
        <v>10</v>
      </c>
      <c r="AD923">
        <v>8</v>
      </c>
      <c r="AE923">
        <v>55.56</v>
      </c>
      <c r="AF923">
        <v>10</v>
      </c>
      <c r="AG923">
        <v>7</v>
      </c>
      <c r="AH923">
        <v>6</v>
      </c>
      <c r="AI923">
        <v>5</v>
      </c>
    </row>
    <row r="924" spans="1:35" x14ac:dyDescent="0.2">
      <c r="A924" s="102">
        <v>825</v>
      </c>
      <c r="B924">
        <v>5020</v>
      </c>
      <c r="C924" t="s">
        <v>2051</v>
      </c>
      <c r="D924" t="s">
        <v>1964</v>
      </c>
      <c r="E924">
        <v>479</v>
      </c>
      <c r="F924">
        <v>475.8</v>
      </c>
      <c r="G924">
        <v>2200</v>
      </c>
      <c r="H924" t="s">
        <v>1679</v>
      </c>
      <c r="I924">
        <v>5214</v>
      </c>
      <c r="J924" t="s">
        <v>1982</v>
      </c>
      <c r="K924" t="s">
        <v>1678</v>
      </c>
      <c r="L924">
        <v>2066</v>
      </c>
      <c r="M924">
        <v>2094</v>
      </c>
      <c r="N924">
        <v>500</v>
      </c>
      <c r="O924" t="s">
        <v>1682</v>
      </c>
      <c r="P924">
        <v>0.79017918131825804</v>
      </c>
      <c r="Q924">
        <v>0.85325498977930703</v>
      </c>
      <c r="R924">
        <v>1.1489887143707699E-2</v>
      </c>
      <c r="S924">
        <v>4.5499599413185302E-3</v>
      </c>
      <c r="T924">
        <v>2.7236349514146498</v>
      </c>
      <c r="U924">
        <v>2.7236349514146498</v>
      </c>
      <c r="V924">
        <v>3.5812568136268901</v>
      </c>
      <c r="W924">
        <v>7.61</v>
      </c>
      <c r="X924">
        <v>0.02</v>
      </c>
      <c r="Y924">
        <v>-52514</v>
      </c>
      <c r="Z924">
        <v>-2764</v>
      </c>
      <c r="AA924">
        <v>-0.18</v>
      </c>
      <c r="AB924">
        <v>19</v>
      </c>
      <c r="AC924">
        <v>9</v>
      </c>
      <c r="AD924">
        <v>10</v>
      </c>
      <c r="AE924">
        <v>47.37</v>
      </c>
      <c r="AF924">
        <v>11</v>
      </c>
      <c r="AG924">
        <v>8</v>
      </c>
      <c r="AH924">
        <v>8</v>
      </c>
      <c r="AI924">
        <v>3</v>
      </c>
    </row>
    <row r="925" spans="1:35" x14ac:dyDescent="0.2">
      <c r="A925" s="102">
        <v>111</v>
      </c>
      <c r="B925">
        <v>2267</v>
      </c>
      <c r="C925" t="s">
        <v>1944</v>
      </c>
      <c r="D925" t="s">
        <v>1707</v>
      </c>
      <c r="E925">
        <v>5450</v>
      </c>
      <c r="F925">
        <v>5370</v>
      </c>
      <c r="G925">
        <v>200</v>
      </c>
      <c r="H925" t="s">
        <v>1682</v>
      </c>
      <c r="I925">
        <v>7211</v>
      </c>
      <c r="J925" t="s">
        <v>28</v>
      </c>
      <c r="K925" t="s">
        <v>1697</v>
      </c>
      <c r="L925">
        <v>415</v>
      </c>
      <c r="M925">
        <v>413</v>
      </c>
      <c r="N925">
        <v>2600</v>
      </c>
      <c r="O925" t="s">
        <v>1679</v>
      </c>
      <c r="P925">
        <v>0.90638414578464199</v>
      </c>
      <c r="Q925">
        <v>0.93558074087964804</v>
      </c>
      <c r="R925">
        <v>8.7239804990620895E-2</v>
      </c>
      <c r="S925" s="106">
        <v>2.6302385418875301E-3</v>
      </c>
      <c r="T925">
        <v>-9.0868803295110601E-2</v>
      </c>
      <c r="U925">
        <v>9.0868803295110601E-2</v>
      </c>
      <c r="V925">
        <v>4.5038017700262001E-2</v>
      </c>
      <c r="W925">
        <v>-0.36</v>
      </c>
      <c r="X925">
        <v>0.02</v>
      </c>
      <c r="Y925">
        <v>-53313</v>
      </c>
      <c r="Z925">
        <v>-3136</v>
      </c>
      <c r="AA925">
        <v>-0.01</v>
      </c>
      <c r="AB925">
        <v>17</v>
      </c>
      <c r="AC925">
        <v>8</v>
      </c>
      <c r="AD925">
        <v>9</v>
      </c>
      <c r="AE925">
        <v>47.06</v>
      </c>
      <c r="AF925">
        <v>10</v>
      </c>
      <c r="AG925">
        <v>7</v>
      </c>
      <c r="AH925">
        <v>7</v>
      </c>
      <c r="AI925">
        <v>3</v>
      </c>
    </row>
    <row r="926" spans="1:35" x14ac:dyDescent="0.2">
      <c r="A926" s="102">
        <v>988</v>
      </c>
      <c r="B926">
        <v>2433</v>
      </c>
      <c r="C926" t="s">
        <v>2208</v>
      </c>
      <c r="D926" t="s">
        <v>1694</v>
      </c>
      <c r="E926">
        <v>1525</v>
      </c>
      <c r="F926">
        <v>1516</v>
      </c>
      <c r="G926">
        <v>700</v>
      </c>
      <c r="H926" t="s">
        <v>1682</v>
      </c>
      <c r="I926">
        <v>5703</v>
      </c>
      <c r="J926" t="s">
        <v>221</v>
      </c>
      <c r="K926" t="s">
        <v>1695</v>
      </c>
      <c r="L926">
        <v>214</v>
      </c>
      <c r="M926">
        <v>212</v>
      </c>
      <c r="N926">
        <v>5000</v>
      </c>
      <c r="O926" t="s">
        <v>1679</v>
      </c>
      <c r="P926">
        <v>0.83358694352371099</v>
      </c>
      <c r="Q926">
        <v>0.83291247224854004</v>
      </c>
      <c r="R926" s="15">
        <v>0.26900061370120099</v>
      </c>
      <c r="S926">
        <v>4.4307848098561996E-3</v>
      </c>
      <c r="T926">
        <v>-2.4380761830935902</v>
      </c>
      <c r="U926">
        <v>2.4380761830935902</v>
      </c>
      <c r="V926">
        <v>2.9130957027301201</v>
      </c>
      <c r="W926">
        <v>-6.7</v>
      </c>
      <c r="X926">
        <v>0.11</v>
      </c>
      <c r="Y926">
        <v>-53631</v>
      </c>
      <c r="Z926">
        <v>-2438</v>
      </c>
      <c r="AA926">
        <v>-0.1</v>
      </c>
      <c r="AB926">
        <v>22</v>
      </c>
      <c r="AC926">
        <v>10</v>
      </c>
      <c r="AD926">
        <v>12</v>
      </c>
      <c r="AE926">
        <v>45.45</v>
      </c>
      <c r="AF926">
        <v>12</v>
      </c>
      <c r="AG926">
        <v>8</v>
      </c>
      <c r="AH926">
        <v>6</v>
      </c>
      <c r="AI926">
        <v>8</v>
      </c>
    </row>
    <row r="927" spans="1:35" x14ac:dyDescent="0.2">
      <c r="A927" s="102">
        <v>767</v>
      </c>
      <c r="B927">
        <v>6501</v>
      </c>
      <c r="C927" t="s">
        <v>1888</v>
      </c>
      <c r="D927" t="s">
        <v>1684</v>
      </c>
      <c r="E927">
        <v>4171</v>
      </c>
      <c r="F927">
        <v>4164</v>
      </c>
      <c r="G927">
        <v>200</v>
      </c>
      <c r="H927" t="s">
        <v>1682</v>
      </c>
      <c r="I927">
        <v>6758</v>
      </c>
      <c r="J927" t="s">
        <v>1696</v>
      </c>
      <c r="K927" t="s">
        <v>1684</v>
      </c>
      <c r="L927">
        <v>7620</v>
      </c>
      <c r="M927">
        <v>7622</v>
      </c>
      <c r="N927">
        <v>100</v>
      </c>
      <c r="O927" t="s">
        <v>1679</v>
      </c>
      <c r="P927">
        <v>0.52092160348943395</v>
      </c>
      <c r="Q927">
        <v>0.86111227507448396</v>
      </c>
      <c r="R927" s="15">
        <v>0.493499197133622</v>
      </c>
      <c r="S927">
        <v>8.3309545402243099E-2</v>
      </c>
      <c r="T927">
        <v>-1.5195443253085501</v>
      </c>
      <c r="U927">
        <v>1.5195443253085501</v>
      </c>
      <c r="V927">
        <v>1.4932472334590901</v>
      </c>
      <c r="W927">
        <v>-9.43</v>
      </c>
      <c r="X927">
        <v>9.26</v>
      </c>
      <c r="Y927">
        <v>-53817</v>
      </c>
      <c r="Z927">
        <v>-6727</v>
      </c>
      <c r="AA927">
        <v>-0.33</v>
      </c>
      <c r="AB927">
        <v>8</v>
      </c>
      <c r="AC927">
        <v>3</v>
      </c>
      <c r="AD927">
        <v>5</v>
      </c>
      <c r="AE927">
        <v>37.5</v>
      </c>
      <c r="AF927">
        <v>11</v>
      </c>
      <c r="AG927">
        <v>3</v>
      </c>
      <c r="AH927">
        <v>3</v>
      </c>
      <c r="AI927">
        <v>2</v>
      </c>
    </row>
    <row r="928" spans="1:35" x14ac:dyDescent="0.2">
      <c r="A928" s="102">
        <v>367</v>
      </c>
      <c r="B928">
        <v>1833</v>
      </c>
      <c r="C928" t="s">
        <v>2202</v>
      </c>
      <c r="D928" t="s">
        <v>1689</v>
      </c>
      <c r="E928">
        <v>2862</v>
      </c>
      <c r="F928">
        <v>2875</v>
      </c>
      <c r="G928">
        <v>300</v>
      </c>
      <c r="H928" t="s">
        <v>1679</v>
      </c>
      <c r="I928">
        <v>2531</v>
      </c>
      <c r="J928" t="s">
        <v>1706</v>
      </c>
      <c r="K928" t="s">
        <v>1707</v>
      </c>
      <c r="L928">
        <v>970</v>
      </c>
      <c r="M928">
        <v>945</v>
      </c>
      <c r="N928">
        <v>900</v>
      </c>
      <c r="O928" t="s">
        <v>1682</v>
      </c>
      <c r="P928">
        <v>0.54305966202474298</v>
      </c>
      <c r="Q928">
        <v>0.90388586623302403</v>
      </c>
      <c r="R928">
        <v>0.13632044090429901</v>
      </c>
      <c r="S928">
        <v>3.5907033236629499E-2</v>
      </c>
      <c r="T928">
        <v>1.32261425993295</v>
      </c>
      <c r="U928">
        <v>1.32261425993295</v>
      </c>
      <c r="V928">
        <v>5.28798618419856E-2</v>
      </c>
      <c r="W928">
        <v>3.62</v>
      </c>
      <c r="X928">
        <v>1.39</v>
      </c>
      <c r="Y928">
        <v>-54488</v>
      </c>
      <c r="Z928">
        <v>-3892</v>
      </c>
      <c r="AA928">
        <v>-0.28999999999999998</v>
      </c>
      <c r="AB928">
        <v>14</v>
      </c>
      <c r="AC928">
        <v>8</v>
      </c>
      <c r="AD928">
        <v>6</v>
      </c>
      <c r="AE928">
        <v>57.14</v>
      </c>
      <c r="AF928">
        <v>11</v>
      </c>
      <c r="AG928">
        <v>2</v>
      </c>
      <c r="AH928">
        <v>6</v>
      </c>
      <c r="AI928">
        <v>6</v>
      </c>
    </row>
    <row r="929" spans="1:35" x14ac:dyDescent="0.2">
      <c r="A929" s="102">
        <v>718</v>
      </c>
      <c r="B929">
        <v>4188</v>
      </c>
      <c r="C929" t="s">
        <v>1915</v>
      </c>
      <c r="D929" t="s">
        <v>1704</v>
      </c>
      <c r="E929">
        <v>789.8</v>
      </c>
      <c r="F929">
        <v>796.2</v>
      </c>
      <c r="G929">
        <v>1000</v>
      </c>
      <c r="H929" t="s">
        <v>1679</v>
      </c>
      <c r="I929">
        <v>4203</v>
      </c>
      <c r="J929" t="s">
        <v>708</v>
      </c>
      <c r="K929" t="s">
        <v>1704</v>
      </c>
      <c r="L929">
        <v>4035</v>
      </c>
      <c r="M929">
        <v>3965</v>
      </c>
      <c r="N929">
        <v>200</v>
      </c>
      <c r="O929" t="s">
        <v>1682</v>
      </c>
      <c r="P929">
        <v>0.71556395979792198</v>
      </c>
      <c r="Q929">
        <v>0.86611165723576899</v>
      </c>
      <c r="R929" s="106">
        <v>0.11283225115177099</v>
      </c>
      <c r="S929">
        <v>6.3298458564821497E-3</v>
      </c>
      <c r="T929">
        <v>1.4329050850197</v>
      </c>
      <c r="U929">
        <v>1.4329050850197</v>
      </c>
      <c r="V929">
        <v>0.52347598087307801</v>
      </c>
      <c r="W929">
        <v>4.0199999999999996</v>
      </c>
      <c r="X929">
        <v>0.4</v>
      </c>
      <c r="Y929">
        <v>-55808</v>
      </c>
      <c r="Z929">
        <v>-2790</v>
      </c>
      <c r="AA929">
        <v>-0.18</v>
      </c>
      <c r="AB929">
        <v>20</v>
      </c>
      <c r="AC929">
        <v>8</v>
      </c>
      <c r="AD929">
        <v>12</v>
      </c>
      <c r="AE929">
        <v>40</v>
      </c>
      <c r="AF929">
        <v>13</v>
      </c>
      <c r="AG929">
        <v>5</v>
      </c>
      <c r="AH929">
        <v>4</v>
      </c>
      <c r="AI929">
        <v>11</v>
      </c>
    </row>
    <row r="930" spans="1:35" x14ac:dyDescent="0.2">
      <c r="A930" s="102">
        <v>233</v>
      </c>
      <c r="B930">
        <v>5714</v>
      </c>
      <c r="C930" t="s">
        <v>757</v>
      </c>
      <c r="D930" t="s">
        <v>1695</v>
      </c>
      <c r="E930">
        <v>4005</v>
      </c>
      <c r="F930">
        <v>3910</v>
      </c>
      <c r="G930">
        <v>200</v>
      </c>
      <c r="H930" t="s">
        <v>1682</v>
      </c>
      <c r="I930">
        <v>7729</v>
      </c>
      <c r="J930" t="s">
        <v>580</v>
      </c>
      <c r="K930" t="s">
        <v>1688</v>
      </c>
      <c r="L930">
        <v>4060</v>
      </c>
      <c r="M930">
        <v>4040</v>
      </c>
      <c r="N930">
        <v>200</v>
      </c>
      <c r="O930" t="s">
        <v>1679</v>
      </c>
      <c r="P930">
        <v>0.72026308873977396</v>
      </c>
      <c r="Q930">
        <v>0.91713499382111996</v>
      </c>
      <c r="R930" s="15">
        <v>1.38009635964466E-2</v>
      </c>
      <c r="S930">
        <v>1.8316275786488499E-2</v>
      </c>
      <c r="T930">
        <v>-0.86091288996844095</v>
      </c>
      <c r="U930">
        <v>0.86091288996844095</v>
      </c>
      <c r="V930">
        <v>0.40126270256525498</v>
      </c>
      <c r="W930">
        <v>-4.0599999999999996</v>
      </c>
      <c r="X930">
        <v>3.22</v>
      </c>
      <c r="Y930">
        <v>-56089</v>
      </c>
      <c r="Z930">
        <v>-4674</v>
      </c>
      <c r="AA930">
        <v>-0.11</v>
      </c>
      <c r="AB930">
        <v>12</v>
      </c>
      <c r="AC930">
        <v>5</v>
      </c>
      <c r="AD930">
        <v>7</v>
      </c>
      <c r="AE930">
        <v>41.67</v>
      </c>
      <c r="AF930">
        <v>7</v>
      </c>
      <c r="AG930">
        <v>5</v>
      </c>
      <c r="AH930">
        <v>6</v>
      </c>
      <c r="AI930">
        <v>1</v>
      </c>
    </row>
    <row r="931" spans="1:35" x14ac:dyDescent="0.2">
      <c r="A931" s="102">
        <v>193</v>
      </c>
      <c r="B931">
        <v>1860</v>
      </c>
      <c r="C931" t="s">
        <v>56</v>
      </c>
      <c r="D931" t="s">
        <v>1689</v>
      </c>
      <c r="E931">
        <v>744</v>
      </c>
      <c r="F931">
        <v>737</v>
      </c>
      <c r="G931">
        <v>1400</v>
      </c>
      <c r="H931" t="s">
        <v>1679</v>
      </c>
      <c r="I931">
        <v>8601</v>
      </c>
      <c r="J931" t="s">
        <v>25</v>
      </c>
      <c r="K931" t="s">
        <v>1891</v>
      </c>
      <c r="L931">
        <v>560.6</v>
      </c>
      <c r="M931">
        <v>558</v>
      </c>
      <c r="N931">
        <v>1800</v>
      </c>
      <c r="O931" t="s">
        <v>1682</v>
      </c>
      <c r="P931">
        <v>0.670575887615253</v>
      </c>
      <c r="Q931">
        <v>0.92378060918415605</v>
      </c>
      <c r="R931">
        <v>0.121318036388991</v>
      </c>
      <c r="S931">
        <v>2.7273487522092601E-2</v>
      </c>
      <c r="T931">
        <v>0.40079327441781198</v>
      </c>
      <c r="U931">
        <v>0.40079327441781198</v>
      </c>
      <c r="V931">
        <v>0.59081943018497696</v>
      </c>
      <c r="W931">
        <v>1.21</v>
      </c>
      <c r="X931">
        <v>2.66</v>
      </c>
      <c r="Y931">
        <v>-56492</v>
      </c>
      <c r="Z931">
        <v>-2456</v>
      </c>
      <c r="AA931">
        <v>-0.12</v>
      </c>
      <c r="AB931">
        <v>23</v>
      </c>
      <c r="AC931">
        <v>12</v>
      </c>
      <c r="AD931">
        <v>11</v>
      </c>
      <c r="AE931">
        <v>52.17</v>
      </c>
      <c r="AF931">
        <v>12</v>
      </c>
      <c r="AG931">
        <v>9</v>
      </c>
      <c r="AH931">
        <v>6</v>
      </c>
      <c r="AI931">
        <v>8</v>
      </c>
    </row>
    <row r="932" spans="1:35" x14ac:dyDescent="0.2">
      <c r="A932" s="102">
        <v>633</v>
      </c>
      <c r="B932">
        <v>1969</v>
      </c>
      <c r="C932" t="s">
        <v>2084</v>
      </c>
      <c r="D932" t="s">
        <v>1689</v>
      </c>
      <c r="E932">
        <v>1871</v>
      </c>
      <c r="F932">
        <v>1887</v>
      </c>
      <c r="G932">
        <v>400</v>
      </c>
      <c r="H932" t="s">
        <v>1682</v>
      </c>
      <c r="I932">
        <v>6856</v>
      </c>
      <c r="J932" t="s">
        <v>234</v>
      </c>
      <c r="K932" t="s">
        <v>1684</v>
      </c>
      <c r="L932">
        <v>7200</v>
      </c>
      <c r="M932">
        <v>7310</v>
      </c>
      <c r="N932">
        <v>100</v>
      </c>
      <c r="O932" t="s">
        <v>1679</v>
      </c>
      <c r="P932">
        <v>0.63848805744083104</v>
      </c>
      <c r="Q932">
        <v>0.87676810530230498</v>
      </c>
      <c r="R932">
        <v>4.0367320882001602E-2</v>
      </c>
      <c r="S932">
        <v>3.80303238656741E-2</v>
      </c>
      <c r="T932">
        <v>-1.1580765376558699</v>
      </c>
      <c r="U932">
        <v>1.1580765376558699</v>
      </c>
      <c r="V932">
        <v>1.0654609403969899</v>
      </c>
      <c r="W932">
        <v>-2.36</v>
      </c>
      <c r="X932">
        <v>3.26</v>
      </c>
      <c r="Y932">
        <v>-57051</v>
      </c>
      <c r="Z932">
        <v>-3170</v>
      </c>
      <c r="AA932">
        <v>-0.15</v>
      </c>
      <c r="AB932">
        <v>18</v>
      </c>
      <c r="AC932">
        <v>8</v>
      </c>
      <c r="AD932">
        <v>10</v>
      </c>
      <c r="AE932">
        <v>44.44</v>
      </c>
      <c r="AF932">
        <v>11</v>
      </c>
      <c r="AG932">
        <v>7</v>
      </c>
      <c r="AH932">
        <v>6</v>
      </c>
      <c r="AI932">
        <v>5</v>
      </c>
    </row>
    <row r="933" spans="1:35" x14ac:dyDescent="0.2">
      <c r="A933" s="102">
        <v>950</v>
      </c>
      <c r="B933">
        <v>7276</v>
      </c>
      <c r="C933" t="s">
        <v>1733</v>
      </c>
      <c r="D933" t="s">
        <v>1684</v>
      </c>
      <c r="E933">
        <v>4690</v>
      </c>
      <c r="F933">
        <v>4770</v>
      </c>
      <c r="G933">
        <v>200</v>
      </c>
      <c r="H933" t="s">
        <v>1682</v>
      </c>
      <c r="I933">
        <v>7976</v>
      </c>
      <c r="J933" t="s">
        <v>1732</v>
      </c>
      <c r="K933" t="s">
        <v>1703</v>
      </c>
      <c r="L933">
        <v>1632</v>
      </c>
      <c r="M933">
        <v>1645</v>
      </c>
      <c r="N933">
        <v>600</v>
      </c>
      <c r="O933" t="s">
        <v>1679</v>
      </c>
      <c r="P933">
        <v>0.90902705638822201</v>
      </c>
      <c r="Q933">
        <v>0.83784766043024805</v>
      </c>
      <c r="R933" s="106">
        <v>0.133377355470614</v>
      </c>
      <c r="S933">
        <v>2.4800632343317699E-3</v>
      </c>
      <c r="T933">
        <v>-1.87623371969758</v>
      </c>
      <c r="U933">
        <v>1.87623371969758</v>
      </c>
      <c r="V933">
        <v>2.0115242626178</v>
      </c>
      <c r="W933">
        <v>-8.85</v>
      </c>
      <c r="X933">
        <v>3.46</v>
      </c>
      <c r="Y933">
        <v>-57369</v>
      </c>
      <c r="Z933">
        <v>-4781</v>
      </c>
      <c r="AA933">
        <v>-0.37</v>
      </c>
      <c r="AB933">
        <v>12</v>
      </c>
      <c r="AC933">
        <v>4</v>
      </c>
      <c r="AD933">
        <v>8</v>
      </c>
      <c r="AE933">
        <v>33.33</v>
      </c>
      <c r="AF933">
        <v>11</v>
      </c>
      <c r="AG933">
        <v>3</v>
      </c>
      <c r="AH933">
        <v>4</v>
      </c>
      <c r="AI933">
        <v>5</v>
      </c>
    </row>
    <row r="934" spans="1:35" x14ac:dyDescent="0.2">
      <c r="A934" s="102">
        <v>1021</v>
      </c>
      <c r="B934">
        <v>4681</v>
      </c>
      <c r="C934" t="s">
        <v>1141</v>
      </c>
      <c r="D934" t="s">
        <v>1694</v>
      </c>
      <c r="E934">
        <v>1676</v>
      </c>
      <c r="F934">
        <v>1678</v>
      </c>
      <c r="G934">
        <v>600</v>
      </c>
      <c r="H934" t="s">
        <v>1682</v>
      </c>
      <c r="I934">
        <v>6460</v>
      </c>
      <c r="J934" t="s">
        <v>1980</v>
      </c>
      <c r="K934" t="s">
        <v>1692</v>
      </c>
      <c r="L934">
        <v>1579</v>
      </c>
      <c r="M934">
        <v>1591</v>
      </c>
      <c r="N934">
        <v>600</v>
      </c>
      <c r="O934" t="s">
        <v>1679</v>
      </c>
      <c r="P934">
        <v>0.57728756687893201</v>
      </c>
      <c r="Q934">
        <v>0.82715696857897503</v>
      </c>
      <c r="R934">
        <v>4.1006990996029197E-2</v>
      </c>
      <c r="S934">
        <v>4.8917208622402501E-2</v>
      </c>
      <c r="T934">
        <v>-2.1713202921910901</v>
      </c>
      <c r="U934">
        <v>2.1713202921910901</v>
      </c>
      <c r="V934">
        <v>1.9703064781339501</v>
      </c>
      <c r="W934">
        <v>-8.1</v>
      </c>
      <c r="X934">
        <v>5.18</v>
      </c>
      <c r="Y934">
        <v>-57422</v>
      </c>
      <c r="Z934">
        <v>-3378</v>
      </c>
      <c r="AA934">
        <v>-0.27</v>
      </c>
      <c r="AB934">
        <v>17</v>
      </c>
      <c r="AC934">
        <v>7</v>
      </c>
      <c r="AD934">
        <v>10</v>
      </c>
      <c r="AE934">
        <v>41.18</v>
      </c>
      <c r="AF934">
        <v>12</v>
      </c>
      <c r="AG934">
        <v>5</v>
      </c>
      <c r="AH934">
        <v>6</v>
      </c>
      <c r="AI934">
        <v>6</v>
      </c>
    </row>
    <row r="935" spans="1:35" x14ac:dyDescent="0.2">
      <c r="A935" s="102">
        <v>167</v>
      </c>
      <c r="B935">
        <v>2267</v>
      </c>
      <c r="C935" t="s">
        <v>1944</v>
      </c>
      <c r="D935" t="s">
        <v>1707</v>
      </c>
      <c r="E935">
        <v>5450</v>
      </c>
      <c r="F935">
        <v>5370</v>
      </c>
      <c r="G935">
        <v>200</v>
      </c>
      <c r="H935" t="s">
        <v>1682</v>
      </c>
      <c r="I935">
        <v>4004</v>
      </c>
      <c r="J935" t="s">
        <v>1894</v>
      </c>
      <c r="K935" t="s">
        <v>1704</v>
      </c>
      <c r="L935">
        <v>2664</v>
      </c>
      <c r="M935">
        <v>2737</v>
      </c>
      <c r="N935">
        <v>400</v>
      </c>
      <c r="O935" t="s">
        <v>1679</v>
      </c>
      <c r="P935">
        <v>0.73231133379336499</v>
      </c>
      <c r="Q935">
        <v>0.92737842732126397</v>
      </c>
      <c r="R935">
        <v>0.219928486615147</v>
      </c>
      <c r="S935">
        <v>1.18029327993144E-4</v>
      </c>
      <c r="T935">
        <v>-1.45237303032114</v>
      </c>
      <c r="U935">
        <v>1.45237303032114</v>
      </c>
      <c r="V935">
        <v>1.1170159140081399</v>
      </c>
      <c r="W935">
        <v>-6.03</v>
      </c>
      <c r="X935">
        <v>1.94</v>
      </c>
      <c r="Y935">
        <v>-57727</v>
      </c>
      <c r="Z935">
        <v>-4123</v>
      </c>
      <c r="AA935">
        <v>-0.17</v>
      </c>
      <c r="AB935">
        <v>14</v>
      </c>
      <c r="AC935">
        <v>6</v>
      </c>
      <c r="AD935">
        <v>8</v>
      </c>
      <c r="AE935">
        <v>42.86</v>
      </c>
      <c r="AF935">
        <v>9</v>
      </c>
      <c r="AG935">
        <v>6</v>
      </c>
      <c r="AH935">
        <v>7</v>
      </c>
      <c r="AI935">
        <v>1</v>
      </c>
    </row>
    <row r="936" spans="1:35" x14ac:dyDescent="0.2">
      <c r="A936" s="102">
        <v>714</v>
      </c>
      <c r="B936">
        <v>2327</v>
      </c>
      <c r="C936" t="s">
        <v>2168</v>
      </c>
      <c r="D936" t="s">
        <v>1681</v>
      </c>
      <c r="E936">
        <v>3295</v>
      </c>
      <c r="F936">
        <v>3235</v>
      </c>
      <c r="G936">
        <v>300</v>
      </c>
      <c r="H936" t="s">
        <v>1679</v>
      </c>
      <c r="I936">
        <v>6544</v>
      </c>
      <c r="J936" t="s">
        <v>2190</v>
      </c>
      <c r="K936" t="s">
        <v>1694</v>
      </c>
      <c r="L936">
        <v>2377</v>
      </c>
      <c r="M936">
        <v>2336</v>
      </c>
      <c r="N936">
        <v>400</v>
      </c>
      <c r="O936" t="s">
        <v>1682</v>
      </c>
      <c r="P936">
        <v>0.889696317875878</v>
      </c>
      <c r="Q936">
        <v>0.86701377582333705</v>
      </c>
      <c r="R936">
        <v>1.3889460194712799E-3</v>
      </c>
      <c r="S936">
        <v>6.9604095777968999E-2</v>
      </c>
      <c r="T936">
        <v>1.0665183090788699</v>
      </c>
      <c r="U936">
        <v>1.0665183090788699</v>
      </c>
      <c r="V936">
        <v>1.0688328387041599</v>
      </c>
      <c r="W936">
        <v>4.37</v>
      </c>
      <c r="X936">
        <v>3.72</v>
      </c>
      <c r="Y936">
        <v>-58789</v>
      </c>
      <c r="Z936">
        <v>-4522</v>
      </c>
      <c r="AA936">
        <v>-0.22</v>
      </c>
      <c r="AB936">
        <v>13</v>
      </c>
      <c r="AC936">
        <v>8</v>
      </c>
      <c r="AD936">
        <v>5</v>
      </c>
      <c r="AE936">
        <v>61.54</v>
      </c>
      <c r="AF936">
        <v>8</v>
      </c>
      <c r="AG936">
        <v>7</v>
      </c>
      <c r="AH936">
        <v>5</v>
      </c>
      <c r="AI936">
        <v>1</v>
      </c>
    </row>
    <row r="937" spans="1:35" x14ac:dyDescent="0.2">
      <c r="A937" s="102">
        <v>615</v>
      </c>
      <c r="B937">
        <v>2914</v>
      </c>
      <c r="C937" t="s">
        <v>1845</v>
      </c>
      <c r="D937" t="s">
        <v>1707</v>
      </c>
      <c r="E937">
        <v>2284.5</v>
      </c>
      <c r="F937">
        <v>2276.5</v>
      </c>
      <c r="G937">
        <v>400</v>
      </c>
      <c r="H937" t="s">
        <v>1679</v>
      </c>
      <c r="I937">
        <v>3865</v>
      </c>
      <c r="J937" t="s">
        <v>1626</v>
      </c>
      <c r="K937" t="s">
        <v>1916</v>
      </c>
      <c r="L937">
        <v>513</v>
      </c>
      <c r="M937">
        <v>504</v>
      </c>
      <c r="N937">
        <v>1800</v>
      </c>
      <c r="O937" t="s">
        <v>1682</v>
      </c>
      <c r="P937">
        <v>0.91638957729339399</v>
      </c>
      <c r="Q937">
        <v>0.87872446333764698</v>
      </c>
      <c r="R937">
        <v>1.7838802152826499E-2</v>
      </c>
      <c r="S937" s="15">
        <v>3.01927678426358E-2</v>
      </c>
      <c r="T937">
        <v>1.4186310269837901</v>
      </c>
      <c r="U937">
        <v>1.4186310269837901</v>
      </c>
      <c r="V937">
        <v>0.890932647408475</v>
      </c>
      <c r="W937">
        <v>2.83</v>
      </c>
      <c r="X937">
        <v>0.37</v>
      </c>
      <c r="Y937">
        <v>-59916</v>
      </c>
      <c r="Z937">
        <v>-3994</v>
      </c>
      <c r="AA937">
        <v>-0.19</v>
      </c>
      <c r="AB937">
        <v>15</v>
      </c>
      <c r="AC937">
        <v>6</v>
      </c>
      <c r="AD937">
        <v>9</v>
      </c>
      <c r="AE937">
        <v>40</v>
      </c>
      <c r="AF937">
        <v>14</v>
      </c>
      <c r="AG937">
        <v>2</v>
      </c>
      <c r="AH937">
        <v>2</v>
      </c>
      <c r="AI937">
        <v>11</v>
      </c>
    </row>
    <row r="938" spans="1:35" x14ac:dyDescent="0.2">
      <c r="A938" s="102">
        <v>589</v>
      </c>
      <c r="B938">
        <v>7453</v>
      </c>
      <c r="C938" t="s">
        <v>53</v>
      </c>
      <c r="D938" t="s">
        <v>1705</v>
      </c>
      <c r="E938">
        <v>1842</v>
      </c>
      <c r="F938">
        <v>1828</v>
      </c>
      <c r="G938">
        <v>500</v>
      </c>
      <c r="H938" t="s">
        <v>1682</v>
      </c>
      <c r="I938">
        <v>9532</v>
      </c>
      <c r="J938" t="s">
        <v>1931</v>
      </c>
      <c r="K938" t="s">
        <v>1739</v>
      </c>
      <c r="L938">
        <v>1877</v>
      </c>
      <c r="M938">
        <v>1897</v>
      </c>
      <c r="N938">
        <v>500</v>
      </c>
      <c r="O938" t="s">
        <v>1679</v>
      </c>
      <c r="P938">
        <v>0.87634441064470003</v>
      </c>
      <c r="Q938">
        <v>0.88121860196269197</v>
      </c>
      <c r="R938" s="106">
        <v>0.20188830282877701</v>
      </c>
      <c r="S938" s="15">
        <v>1.54484807402154E-2</v>
      </c>
      <c r="T938">
        <v>-1.8140356806336</v>
      </c>
      <c r="U938">
        <v>1.8140356806336</v>
      </c>
      <c r="V938">
        <v>1.5512861801437801</v>
      </c>
      <c r="W938">
        <v>-17.64</v>
      </c>
      <c r="X938">
        <v>3.64</v>
      </c>
      <c r="Y938">
        <v>-60049</v>
      </c>
      <c r="Z938">
        <v>-3532</v>
      </c>
      <c r="AA938">
        <v>-0.1</v>
      </c>
      <c r="AB938">
        <v>17</v>
      </c>
      <c r="AC938">
        <v>8</v>
      </c>
      <c r="AD938">
        <v>9</v>
      </c>
      <c r="AE938">
        <v>47.06</v>
      </c>
      <c r="AF938">
        <v>14</v>
      </c>
      <c r="AG938">
        <v>7</v>
      </c>
      <c r="AH938">
        <v>5</v>
      </c>
      <c r="AI938">
        <v>5</v>
      </c>
    </row>
    <row r="939" spans="1:35" x14ac:dyDescent="0.2">
      <c r="A939" s="102">
        <v>432</v>
      </c>
      <c r="B939">
        <v>3401</v>
      </c>
      <c r="C939" t="s">
        <v>679</v>
      </c>
      <c r="D939" t="s">
        <v>1979</v>
      </c>
      <c r="E939">
        <v>2001</v>
      </c>
      <c r="F939">
        <v>2010</v>
      </c>
      <c r="G939">
        <v>500</v>
      </c>
      <c r="H939" t="s">
        <v>1682</v>
      </c>
      <c r="I939">
        <v>6460</v>
      </c>
      <c r="J939" t="s">
        <v>1980</v>
      </c>
      <c r="K939" t="s">
        <v>1692</v>
      </c>
      <c r="L939">
        <v>1579</v>
      </c>
      <c r="M939">
        <v>1591</v>
      </c>
      <c r="N939">
        <v>600</v>
      </c>
      <c r="O939" t="s">
        <v>1679</v>
      </c>
      <c r="P939">
        <v>0.74036916938636499</v>
      </c>
      <c r="Q939">
        <v>0.89716391406463103</v>
      </c>
      <c r="R939">
        <v>0.112174845392095</v>
      </c>
      <c r="S939">
        <v>8.8434388084975193E-3</v>
      </c>
      <c r="T939">
        <v>-1.2582054416795201</v>
      </c>
      <c r="U939">
        <v>1.2582054416795201</v>
      </c>
      <c r="V939">
        <v>0.93581318652114798</v>
      </c>
      <c r="W939">
        <v>-3.44</v>
      </c>
      <c r="X939">
        <v>5.01</v>
      </c>
      <c r="Y939">
        <v>-61833</v>
      </c>
      <c r="Z939">
        <v>-4122</v>
      </c>
      <c r="AA939">
        <v>-0.15</v>
      </c>
      <c r="AB939">
        <v>15</v>
      </c>
      <c r="AC939">
        <v>8</v>
      </c>
      <c r="AD939">
        <v>7</v>
      </c>
      <c r="AE939">
        <v>53.33</v>
      </c>
      <c r="AF939">
        <v>14</v>
      </c>
      <c r="AG939">
        <v>3</v>
      </c>
      <c r="AH939">
        <v>6</v>
      </c>
      <c r="AI939">
        <v>6</v>
      </c>
    </row>
    <row r="940" spans="1:35" x14ac:dyDescent="0.2">
      <c r="A940" s="102">
        <v>555</v>
      </c>
      <c r="B940">
        <v>2001</v>
      </c>
      <c r="C940" t="s">
        <v>1579</v>
      </c>
      <c r="D940" t="s">
        <v>1707</v>
      </c>
      <c r="E940">
        <v>1663</v>
      </c>
      <c r="F940">
        <v>1661</v>
      </c>
      <c r="G940">
        <v>700</v>
      </c>
      <c r="H940" t="s">
        <v>1679</v>
      </c>
      <c r="I940">
        <v>4004</v>
      </c>
      <c r="J940" t="s">
        <v>1894</v>
      </c>
      <c r="K940" t="s">
        <v>1704</v>
      </c>
      <c r="L940">
        <v>2664</v>
      </c>
      <c r="M940">
        <v>2737</v>
      </c>
      <c r="N940">
        <v>400</v>
      </c>
      <c r="O940" t="s">
        <v>1682</v>
      </c>
      <c r="P940">
        <v>0.82858723981656701</v>
      </c>
      <c r="Q940">
        <v>0.88491905487797695</v>
      </c>
      <c r="R940" s="15">
        <v>7.9944110550072608E-3</v>
      </c>
      <c r="S940">
        <v>3.5155791356319001E-2</v>
      </c>
      <c r="T940">
        <v>0.87125964216203799</v>
      </c>
      <c r="U940">
        <v>0.87125964216203799</v>
      </c>
      <c r="V940">
        <v>0.78333569118430302</v>
      </c>
      <c r="W940">
        <v>3.55</v>
      </c>
      <c r="X940">
        <v>6.2</v>
      </c>
      <c r="Y940">
        <v>-62859</v>
      </c>
      <c r="Z940">
        <v>-2993</v>
      </c>
      <c r="AA940">
        <v>-0.28999999999999998</v>
      </c>
      <c r="AB940">
        <v>21</v>
      </c>
      <c r="AC940">
        <v>9</v>
      </c>
      <c r="AD940">
        <v>12</v>
      </c>
      <c r="AE940">
        <v>42.86</v>
      </c>
      <c r="AF940">
        <v>10</v>
      </c>
      <c r="AG940">
        <v>8</v>
      </c>
      <c r="AH940">
        <v>9</v>
      </c>
      <c r="AI940">
        <v>4</v>
      </c>
    </row>
    <row r="941" spans="1:35" x14ac:dyDescent="0.2">
      <c r="A941" s="102">
        <v>146</v>
      </c>
      <c r="B941">
        <v>6370</v>
      </c>
      <c r="C941" t="s">
        <v>1943</v>
      </c>
      <c r="D941" t="s">
        <v>1692</v>
      </c>
      <c r="E941">
        <v>3210</v>
      </c>
      <c r="F941">
        <v>3195</v>
      </c>
      <c r="G941">
        <v>300</v>
      </c>
      <c r="H941" t="s">
        <v>1682</v>
      </c>
      <c r="I941">
        <v>6976</v>
      </c>
      <c r="J941" t="s">
        <v>830</v>
      </c>
      <c r="K941" t="s">
        <v>1684</v>
      </c>
      <c r="L941">
        <v>3490</v>
      </c>
      <c r="M941">
        <v>3550</v>
      </c>
      <c r="N941">
        <v>300</v>
      </c>
      <c r="O941" t="s">
        <v>1679</v>
      </c>
      <c r="P941">
        <v>0.78123824626092897</v>
      </c>
      <c r="Q941">
        <v>0.92990851203688896</v>
      </c>
      <c r="R941" s="106">
        <v>1.39366480930922E-2</v>
      </c>
      <c r="S941" s="15">
        <v>1.8116527659296699E-3</v>
      </c>
      <c r="T941">
        <v>-1.9024583397486901</v>
      </c>
      <c r="U941">
        <v>1.9024583397486901</v>
      </c>
      <c r="V941">
        <v>1.50713341948355</v>
      </c>
      <c r="W941">
        <v>-12.48</v>
      </c>
      <c r="X941">
        <v>10</v>
      </c>
      <c r="Y941">
        <v>-62938</v>
      </c>
      <c r="Z941">
        <v>-3147</v>
      </c>
      <c r="AA941">
        <v>-0.22</v>
      </c>
      <c r="AB941">
        <v>20</v>
      </c>
      <c r="AC941">
        <v>12</v>
      </c>
      <c r="AD941">
        <v>8</v>
      </c>
      <c r="AE941">
        <v>60</v>
      </c>
      <c r="AF941">
        <v>10</v>
      </c>
      <c r="AG941">
        <v>10</v>
      </c>
      <c r="AH941">
        <v>6</v>
      </c>
      <c r="AI941">
        <v>4</v>
      </c>
    </row>
    <row r="942" spans="1:35" x14ac:dyDescent="0.2">
      <c r="A942" s="102">
        <v>981</v>
      </c>
      <c r="B942">
        <v>1332</v>
      </c>
      <c r="C942" t="s">
        <v>2172</v>
      </c>
      <c r="D942" t="s">
        <v>1813</v>
      </c>
      <c r="E942">
        <v>622</v>
      </c>
      <c r="F942">
        <v>616</v>
      </c>
      <c r="G942">
        <v>1500</v>
      </c>
      <c r="H942" t="s">
        <v>1679</v>
      </c>
      <c r="I942">
        <v>7276</v>
      </c>
      <c r="J942" t="s">
        <v>1733</v>
      </c>
      <c r="K942" t="s">
        <v>1684</v>
      </c>
      <c r="L942">
        <v>4690</v>
      </c>
      <c r="M942">
        <v>4770</v>
      </c>
      <c r="N942">
        <v>200</v>
      </c>
      <c r="O942" t="s">
        <v>1682</v>
      </c>
      <c r="P942">
        <v>0.68630158074670999</v>
      </c>
      <c r="Q942">
        <v>0.83431454592810905</v>
      </c>
      <c r="R942">
        <v>4.3675233770338703E-2</v>
      </c>
      <c r="S942">
        <v>5.4851488911537703E-2</v>
      </c>
      <c r="T942">
        <v>1.6090252138948899</v>
      </c>
      <c r="U942">
        <v>1.6090252138948899</v>
      </c>
      <c r="V942">
        <v>2.0389059622899501</v>
      </c>
      <c r="W942">
        <v>8.6999999999999993</v>
      </c>
      <c r="X942">
        <v>3.14</v>
      </c>
      <c r="Y942">
        <v>-64492</v>
      </c>
      <c r="Z942">
        <v>-3071</v>
      </c>
      <c r="AA942">
        <v>-0.5</v>
      </c>
      <c r="AB942">
        <v>21</v>
      </c>
      <c r="AC942">
        <v>10</v>
      </c>
      <c r="AD942">
        <v>11</v>
      </c>
      <c r="AE942">
        <v>47.62</v>
      </c>
      <c r="AF942">
        <v>9</v>
      </c>
      <c r="AG942">
        <v>6</v>
      </c>
      <c r="AH942">
        <v>8</v>
      </c>
      <c r="AI942">
        <v>7</v>
      </c>
    </row>
    <row r="943" spans="1:35" x14ac:dyDescent="0.2">
      <c r="A943" s="102">
        <v>946</v>
      </c>
      <c r="B943">
        <v>7267</v>
      </c>
      <c r="C943" t="s">
        <v>60</v>
      </c>
      <c r="D943" t="s">
        <v>1697</v>
      </c>
      <c r="E943">
        <v>2961</v>
      </c>
      <c r="F943">
        <v>2960</v>
      </c>
      <c r="G943">
        <v>300</v>
      </c>
      <c r="H943" t="s">
        <v>1679</v>
      </c>
      <c r="I943">
        <v>8359</v>
      </c>
      <c r="J943" t="s">
        <v>590</v>
      </c>
      <c r="K943" t="s">
        <v>1737</v>
      </c>
      <c r="L943">
        <v>420</v>
      </c>
      <c r="M943">
        <v>423</v>
      </c>
      <c r="N943">
        <v>2100</v>
      </c>
      <c r="O943" t="s">
        <v>1682</v>
      </c>
      <c r="P943">
        <v>0.896139510053796</v>
      </c>
      <c r="Q943">
        <v>0.83830459456063</v>
      </c>
      <c r="R943">
        <v>0.10217818264211501</v>
      </c>
      <c r="S943">
        <v>8.0522867464955794E-2</v>
      </c>
      <c r="T943">
        <v>1.8101207299314701</v>
      </c>
      <c r="U943">
        <v>1.8101207299314701</v>
      </c>
      <c r="V943">
        <v>2.2050620942184902</v>
      </c>
      <c r="W943">
        <v>5.6</v>
      </c>
      <c r="X943">
        <v>0.03</v>
      </c>
      <c r="Y943">
        <v>-64801</v>
      </c>
      <c r="Z943">
        <v>-3240</v>
      </c>
      <c r="AA943">
        <v>-0.31</v>
      </c>
      <c r="AB943">
        <v>20</v>
      </c>
      <c r="AC943">
        <v>8</v>
      </c>
      <c r="AD943">
        <v>12</v>
      </c>
      <c r="AE943">
        <v>40</v>
      </c>
      <c r="AF943">
        <v>14</v>
      </c>
      <c r="AG943">
        <v>5</v>
      </c>
      <c r="AH943">
        <v>5</v>
      </c>
      <c r="AI943">
        <v>10</v>
      </c>
    </row>
    <row r="944" spans="1:35" x14ac:dyDescent="0.2">
      <c r="A944" s="102">
        <v>546</v>
      </c>
      <c r="B944">
        <v>1969</v>
      </c>
      <c r="C944" t="s">
        <v>2084</v>
      </c>
      <c r="D944" t="s">
        <v>1689</v>
      </c>
      <c r="E944">
        <v>1871</v>
      </c>
      <c r="F944">
        <v>1887</v>
      </c>
      <c r="G944">
        <v>600</v>
      </c>
      <c r="H944" t="s">
        <v>1679</v>
      </c>
      <c r="I944">
        <v>9706</v>
      </c>
      <c r="J944" t="s">
        <v>1819</v>
      </c>
      <c r="K944" t="s">
        <v>1701</v>
      </c>
      <c r="L944">
        <v>5580</v>
      </c>
      <c r="M944">
        <v>5400</v>
      </c>
      <c r="N944">
        <v>200</v>
      </c>
      <c r="O944" t="s">
        <v>1682</v>
      </c>
      <c r="P944">
        <v>0.51597960063335002</v>
      </c>
      <c r="Q944">
        <v>0.88539791872906404</v>
      </c>
      <c r="R944" s="15">
        <v>0.111749792088748</v>
      </c>
      <c r="S944">
        <v>3.7167080918157698E-3</v>
      </c>
      <c r="T944">
        <v>0.23408936762084101</v>
      </c>
      <c r="U944">
        <v>0.23408936762084101</v>
      </c>
      <c r="V944">
        <v>0.53930609042018396</v>
      </c>
      <c r="W944">
        <v>1.25</v>
      </c>
      <c r="X944">
        <v>4.83</v>
      </c>
      <c r="Y944">
        <v>-64839</v>
      </c>
      <c r="Z944">
        <v>-3602</v>
      </c>
      <c r="AA944">
        <v>-0.13</v>
      </c>
      <c r="AB944">
        <v>18</v>
      </c>
      <c r="AC944">
        <v>9</v>
      </c>
      <c r="AD944">
        <v>9</v>
      </c>
      <c r="AE944">
        <v>50</v>
      </c>
      <c r="AF944">
        <v>14</v>
      </c>
      <c r="AG944">
        <v>6</v>
      </c>
      <c r="AH944">
        <v>6</v>
      </c>
      <c r="AI944">
        <v>6</v>
      </c>
    </row>
    <row r="945" spans="1:35" x14ac:dyDescent="0.2">
      <c r="A945" s="102">
        <v>258</v>
      </c>
      <c r="B945">
        <v>1833</v>
      </c>
      <c r="C945" t="s">
        <v>2202</v>
      </c>
      <c r="D945" t="s">
        <v>1689</v>
      </c>
      <c r="E945">
        <v>2862</v>
      </c>
      <c r="F945">
        <v>2875</v>
      </c>
      <c r="G945">
        <v>300</v>
      </c>
      <c r="H945" t="s">
        <v>1679</v>
      </c>
      <c r="I945">
        <v>4927</v>
      </c>
      <c r="J945" t="s">
        <v>1983</v>
      </c>
      <c r="K945" t="s">
        <v>1704</v>
      </c>
      <c r="L945">
        <v>2394</v>
      </c>
      <c r="M945">
        <v>2369</v>
      </c>
      <c r="N945">
        <v>400</v>
      </c>
      <c r="O945" t="s">
        <v>1682</v>
      </c>
      <c r="P945">
        <v>0.73994499812060699</v>
      </c>
      <c r="Q945">
        <v>0.91482826930159999</v>
      </c>
      <c r="R945">
        <v>0.42482451320329701</v>
      </c>
      <c r="S945">
        <v>4.9996015381695902E-2</v>
      </c>
      <c r="T945">
        <v>0.85759168215723502</v>
      </c>
      <c r="U945">
        <v>0.85759168215723502</v>
      </c>
      <c r="V945">
        <v>0.470570961769396</v>
      </c>
      <c r="W945">
        <v>3.4</v>
      </c>
      <c r="X945">
        <v>9.8699999999999992</v>
      </c>
      <c r="Y945">
        <v>-64929</v>
      </c>
      <c r="Z945">
        <v>-4638</v>
      </c>
      <c r="AA945">
        <v>-0.23</v>
      </c>
      <c r="AB945">
        <v>14</v>
      </c>
      <c r="AC945">
        <v>7</v>
      </c>
      <c r="AD945">
        <v>7</v>
      </c>
      <c r="AE945">
        <v>50</v>
      </c>
      <c r="AF945">
        <v>11</v>
      </c>
      <c r="AG945">
        <v>6</v>
      </c>
      <c r="AH945">
        <v>6</v>
      </c>
      <c r="AI945">
        <v>2</v>
      </c>
    </row>
    <row r="946" spans="1:35" x14ac:dyDescent="0.2">
      <c r="A946" s="102">
        <v>498</v>
      </c>
      <c r="B946">
        <v>4118</v>
      </c>
      <c r="C946" t="s">
        <v>1947</v>
      </c>
      <c r="D946" t="s">
        <v>1704</v>
      </c>
      <c r="E946">
        <v>3395</v>
      </c>
      <c r="F946">
        <v>3390</v>
      </c>
      <c r="G946">
        <v>300</v>
      </c>
      <c r="H946" t="s">
        <v>1679</v>
      </c>
      <c r="I946">
        <v>7731</v>
      </c>
      <c r="J946" t="s">
        <v>1948</v>
      </c>
      <c r="K946" t="s">
        <v>1688</v>
      </c>
      <c r="L946">
        <v>1209</v>
      </c>
      <c r="M946">
        <v>1204</v>
      </c>
      <c r="N946">
        <v>800</v>
      </c>
      <c r="O946" t="s">
        <v>1682</v>
      </c>
      <c r="P946">
        <v>0.67551673482988095</v>
      </c>
      <c r="Q946">
        <v>0.89017794862468202</v>
      </c>
      <c r="R946" s="106">
        <v>0.37152213534338702</v>
      </c>
      <c r="S946" s="106">
        <v>3.9836183790387801E-2</v>
      </c>
      <c r="T946">
        <v>2.5253956756658602</v>
      </c>
      <c r="U946">
        <v>2.5253956756658602</v>
      </c>
      <c r="V946">
        <v>2.46641302033871</v>
      </c>
      <c r="W946">
        <v>10.02</v>
      </c>
      <c r="X946">
        <v>5.29</v>
      </c>
      <c r="Y946">
        <v>-66079</v>
      </c>
      <c r="Z946">
        <v>-3887</v>
      </c>
      <c r="AA946">
        <v>-0.16</v>
      </c>
      <c r="AB946">
        <v>17</v>
      </c>
      <c r="AC946">
        <v>5</v>
      </c>
      <c r="AD946">
        <v>12</v>
      </c>
      <c r="AE946">
        <v>29.41</v>
      </c>
      <c r="AF946">
        <v>15</v>
      </c>
      <c r="AG946">
        <v>3</v>
      </c>
      <c r="AH946">
        <v>2</v>
      </c>
      <c r="AI946">
        <v>12</v>
      </c>
    </row>
    <row r="947" spans="1:35" x14ac:dyDescent="0.2">
      <c r="A947" s="102">
        <v>249</v>
      </c>
      <c r="B947">
        <v>3865</v>
      </c>
      <c r="C947" t="s">
        <v>1626</v>
      </c>
      <c r="D947" t="s">
        <v>1916</v>
      </c>
      <c r="E947">
        <v>513</v>
      </c>
      <c r="F947">
        <v>504</v>
      </c>
      <c r="G947">
        <v>2200</v>
      </c>
      <c r="H947" t="s">
        <v>1679</v>
      </c>
      <c r="I947">
        <v>8242</v>
      </c>
      <c r="J947" t="s">
        <v>919</v>
      </c>
      <c r="K947" t="s">
        <v>1705</v>
      </c>
      <c r="L947">
        <v>1010</v>
      </c>
      <c r="M947">
        <v>987</v>
      </c>
      <c r="N947">
        <v>1100</v>
      </c>
      <c r="O947" t="s">
        <v>1682</v>
      </c>
      <c r="P947">
        <v>0.93316123799304795</v>
      </c>
      <c r="Q947">
        <v>0.91540510985905998</v>
      </c>
      <c r="R947">
        <v>6.6059108923326004E-2</v>
      </c>
      <c r="S947">
        <v>8.6290713776832496E-4</v>
      </c>
      <c r="T947">
        <v>2.0036695602684498</v>
      </c>
      <c r="U947">
        <v>2.0036695602684498</v>
      </c>
      <c r="V947">
        <v>2.0057370243631798</v>
      </c>
      <c r="W947">
        <v>8.6</v>
      </c>
      <c r="X947">
        <v>2.13</v>
      </c>
      <c r="Y947">
        <v>-66432</v>
      </c>
      <c r="Z947">
        <v>-3322</v>
      </c>
      <c r="AA947">
        <v>-0.12</v>
      </c>
      <c r="AB947">
        <v>20</v>
      </c>
      <c r="AC947">
        <v>8</v>
      </c>
      <c r="AD947">
        <v>12</v>
      </c>
      <c r="AE947">
        <v>40</v>
      </c>
      <c r="AF947">
        <v>12</v>
      </c>
      <c r="AG947">
        <v>7</v>
      </c>
      <c r="AH947">
        <v>7</v>
      </c>
      <c r="AI947">
        <v>6</v>
      </c>
    </row>
    <row r="948" spans="1:35" x14ac:dyDescent="0.2">
      <c r="A948" s="102">
        <v>1125</v>
      </c>
      <c r="B948">
        <v>8358</v>
      </c>
      <c r="C948" t="s">
        <v>1976</v>
      </c>
      <c r="D948" t="s">
        <v>1737</v>
      </c>
      <c r="E948">
        <v>435</v>
      </c>
      <c r="F948">
        <v>446</v>
      </c>
      <c r="G948">
        <v>1300</v>
      </c>
      <c r="H948" t="s">
        <v>1682</v>
      </c>
      <c r="I948">
        <v>9062</v>
      </c>
      <c r="J948" t="s">
        <v>1643</v>
      </c>
      <c r="K948" t="s">
        <v>1815</v>
      </c>
      <c r="L948">
        <v>5910</v>
      </c>
      <c r="M948">
        <v>5910</v>
      </c>
      <c r="N948">
        <v>100</v>
      </c>
      <c r="O948" t="s">
        <v>1679</v>
      </c>
      <c r="P948">
        <v>0.80931284240360302</v>
      </c>
      <c r="Q948">
        <v>0.80968746383906498</v>
      </c>
      <c r="R948">
        <v>0.46963328659218201</v>
      </c>
      <c r="S948">
        <v>3.04847120633427E-2</v>
      </c>
      <c r="T948">
        <v>-0.113313273827494</v>
      </c>
      <c r="U948">
        <v>0.113313273827494</v>
      </c>
      <c r="V948">
        <v>0.78337840785665303</v>
      </c>
      <c r="W948">
        <v>-0.74</v>
      </c>
      <c r="X948">
        <v>1.9</v>
      </c>
      <c r="Y948">
        <v>-67119</v>
      </c>
      <c r="Z948">
        <v>-3051</v>
      </c>
      <c r="AA948">
        <v>-0.12</v>
      </c>
      <c r="AB948">
        <v>22</v>
      </c>
      <c r="AC948">
        <v>10</v>
      </c>
      <c r="AD948">
        <v>12</v>
      </c>
      <c r="AE948">
        <v>45.45</v>
      </c>
      <c r="AF948">
        <v>9</v>
      </c>
      <c r="AG948">
        <v>10</v>
      </c>
      <c r="AH948">
        <v>9</v>
      </c>
      <c r="AI948">
        <v>3</v>
      </c>
    </row>
    <row r="949" spans="1:35" x14ac:dyDescent="0.2">
      <c r="A949" s="102">
        <v>509</v>
      </c>
      <c r="B949">
        <v>1414</v>
      </c>
      <c r="C949" t="s">
        <v>1880</v>
      </c>
      <c r="D949" t="s">
        <v>1689</v>
      </c>
      <c r="E949">
        <v>4555</v>
      </c>
      <c r="F949">
        <v>4550</v>
      </c>
      <c r="G949">
        <v>200</v>
      </c>
      <c r="H949" t="s">
        <v>1679</v>
      </c>
      <c r="I949">
        <v>8031</v>
      </c>
      <c r="J949" t="s">
        <v>890</v>
      </c>
      <c r="K949" t="s">
        <v>1686</v>
      </c>
      <c r="L949">
        <v>1951</v>
      </c>
      <c r="M949">
        <v>1943</v>
      </c>
      <c r="N949">
        <v>500</v>
      </c>
      <c r="O949" t="s">
        <v>1682</v>
      </c>
      <c r="P949">
        <v>0.57047303920116799</v>
      </c>
      <c r="Q949">
        <v>0.88902543852799498</v>
      </c>
      <c r="R949">
        <v>0.22488312734541099</v>
      </c>
      <c r="S949" s="15">
        <v>3.8354453667400798E-2</v>
      </c>
      <c r="T949">
        <v>0.74689977024855503</v>
      </c>
      <c r="U949">
        <v>0.74689977024855503</v>
      </c>
      <c r="V949">
        <v>0.831481140142312</v>
      </c>
      <c r="W949">
        <v>1.94</v>
      </c>
      <c r="X949">
        <v>6.76</v>
      </c>
      <c r="Y949">
        <v>-67326</v>
      </c>
      <c r="Z949">
        <v>-4208</v>
      </c>
      <c r="AA949">
        <v>-0.17</v>
      </c>
      <c r="AB949">
        <v>16</v>
      </c>
      <c r="AC949">
        <v>7</v>
      </c>
      <c r="AD949">
        <v>9</v>
      </c>
      <c r="AE949">
        <v>43.75</v>
      </c>
      <c r="AF949">
        <v>13</v>
      </c>
      <c r="AG949">
        <v>5</v>
      </c>
      <c r="AH949">
        <v>5</v>
      </c>
      <c r="AI949">
        <v>6</v>
      </c>
    </row>
    <row r="950" spans="1:35" x14ac:dyDescent="0.2">
      <c r="A950" s="102">
        <v>260</v>
      </c>
      <c r="B950">
        <v>1414</v>
      </c>
      <c r="C950" t="s">
        <v>1880</v>
      </c>
      <c r="D950" t="s">
        <v>1689</v>
      </c>
      <c r="E950">
        <v>4555</v>
      </c>
      <c r="F950">
        <v>4550</v>
      </c>
      <c r="G950">
        <v>200</v>
      </c>
      <c r="H950" t="s">
        <v>1679</v>
      </c>
      <c r="I950">
        <v>6952</v>
      </c>
      <c r="J950" t="s">
        <v>468</v>
      </c>
      <c r="K950" t="s">
        <v>1684</v>
      </c>
      <c r="L950">
        <v>2050</v>
      </c>
      <c r="M950">
        <v>2055</v>
      </c>
      <c r="N950">
        <v>400</v>
      </c>
      <c r="O950" t="s">
        <v>1682</v>
      </c>
      <c r="P950">
        <v>0.63228727254637795</v>
      </c>
      <c r="Q950">
        <v>0.91457988131435297</v>
      </c>
      <c r="R950">
        <v>0.48766027875214502</v>
      </c>
      <c r="S950">
        <v>4.2236748847276802E-2</v>
      </c>
      <c r="T950">
        <v>0.55451415667798298</v>
      </c>
      <c r="U950">
        <v>0.55451415667798298</v>
      </c>
      <c r="V950">
        <v>0.74165999474785604</v>
      </c>
      <c r="W950">
        <v>2.79</v>
      </c>
      <c r="X950">
        <v>9.67</v>
      </c>
      <c r="Y950">
        <v>-68233</v>
      </c>
      <c r="Z950">
        <v>-2843</v>
      </c>
      <c r="AA950">
        <v>-0.17</v>
      </c>
      <c r="AB950">
        <v>24</v>
      </c>
      <c r="AC950">
        <v>13</v>
      </c>
      <c r="AD950">
        <v>11</v>
      </c>
      <c r="AE950">
        <v>54.17</v>
      </c>
      <c r="AF950">
        <v>12</v>
      </c>
      <c r="AG950">
        <v>9</v>
      </c>
      <c r="AH950">
        <v>8</v>
      </c>
      <c r="AI950">
        <v>7</v>
      </c>
    </row>
    <row r="951" spans="1:35" x14ac:dyDescent="0.2">
      <c r="A951" s="102">
        <v>542</v>
      </c>
      <c r="B951">
        <v>1414</v>
      </c>
      <c r="C951" t="s">
        <v>1880</v>
      </c>
      <c r="D951" t="s">
        <v>1689</v>
      </c>
      <c r="E951">
        <v>4555</v>
      </c>
      <c r="F951">
        <v>4550</v>
      </c>
      <c r="G951">
        <v>100</v>
      </c>
      <c r="H951" t="s">
        <v>1682</v>
      </c>
      <c r="I951">
        <v>4521</v>
      </c>
      <c r="J951" t="s">
        <v>716</v>
      </c>
      <c r="K951" t="s">
        <v>1702</v>
      </c>
      <c r="L951">
        <v>5910</v>
      </c>
      <c r="M951">
        <v>6020</v>
      </c>
      <c r="N951">
        <v>100</v>
      </c>
      <c r="O951" t="s">
        <v>1679</v>
      </c>
      <c r="P951">
        <v>0.59021021900168702</v>
      </c>
      <c r="Q951">
        <v>0.88589798882445003</v>
      </c>
      <c r="R951" s="15">
        <v>0.40840816229344201</v>
      </c>
      <c r="S951">
        <v>6.5636320966235007E-2</v>
      </c>
      <c r="T951">
        <v>-0.14448423731030699</v>
      </c>
      <c r="U951">
        <v>0.14448423731030699</v>
      </c>
      <c r="V951">
        <v>0.74268677178270903</v>
      </c>
      <c r="W951">
        <v>-0.4</v>
      </c>
      <c r="X951">
        <v>24.42</v>
      </c>
      <c r="Y951">
        <v>-68819</v>
      </c>
      <c r="Z951">
        <v>-13764</v>
      </c>
      <c r="AA951">
        <v>-0.9</v>
      </c>
      <c r="AB951">
        <v>5</v>
      </c>
      <c r="AC951">
        <v>3</v>
      </c>
      <c r="AD951">
        <v>2</v>
      </c>
      <c r="AE951">
        <v>60</v>
      </c>
      <c r="AF951">
        <v>13</v>
      </c>
      <c r="AG951">
        <v>1</v>
      </c>
      <c r="AH951">
        <v>2</v>
      </c>
      <c r="AI951">
        <v>2</v>
      </c>
    </row>
    <row r="952" spans="1:35" x14ac:dyDescent="0.2">
      <c r="A952" s="102">
        <v>438</v>
      </c>
      <c r="B952">
        <v>7729</v>
      </c>
      <c r="C952" t="s">
        <v>580</v>
      </c>
      <c r="D952" t="s">
        <v>1688</v>
      </c>
      <c r="E952">
        <v>4060</v>
      </c>
      <c r="F952">
        <v>4040</v>
      </c>
      <c r="G952">
        <v>200</v>
      </c>
      <c r="H952" t="s">
        <v>1682</v>
      </c>
      <c r="I952">
        <v>8766</v>
      </c>
      <c r="J952" t="s">
        <v>1873</v>
      </c>
      <c r="K952" t="s">
        <v>1881</v>
      </c>
      <c r="L952">
        <v>6114</v>
      </c>
      <c r="M952">
        <v>6140</v>
      </c>
      <c r="N952">
        <v>100</v>
      </c>
      <c r="O952" t="s">
        <v>1679</v>
      </c>
      <c r="P952">
        <v>0.582683512051687</v>
      </c>
      <c r="Q952">
        <v>0.89683398726989805</v>
      </c>
      <c r="R952" s="106">
        <v>0.29492171109889798</v>
      </c>
      <c r="S952">
        <v>1.7453829218153499E-2</v>
      </c>
      <c r="T952">
        <v>-0.11543897596033099</v>
      </c>
      <c r="U952">
        <v>0.11543897596033099</v>
      </c>
      <c r="V952">
        <v>0.15711923691367499</v>
      </c>
      <c r="W952">
        <v>-0.57999999999999996</v>
      </c>
      <c r="X952">
        <v>31.6</v>
      </c>
      <c r="Y952">
        <v>-69220</v>
      </c>
      <c r="Z952">
        <v>-9889</v>
      </c>
      <c r="AA952">
        <v>-0.66</v>
      </c>
      <c r="AB952">
        <v>7</v>
      </c>
      <c r="AC952">
        <v>3</v>
      </c>
      <c r="AD952">
        <v>4</v>
      </c>
      <c r="AE952">
        <v>42.86</v>
      </c>
      <c r="AF952">
        <v>14</v>
      </c>
      <c r="AG952">
        <v>3</v>
      </c>
      <c r="AH952">
        <v>4</v>
      </c>
      <c r="AI952">
        <v>0</v>
      </c>
    </row>
    <row r="953" spans="1:35" x14ac:dyDescent="0.2">
      <c r="A953" s="102">
        <v>452</v>
      </c>
      <c r="B953">
        <v>1803</v>
      </c>
      <c r="C953" t="s">
        <v>1690</v>
      </c>
      <c r="D953" t="s">
        <v>1689</v>
      </c>
      <c r="E953">
        <v>1104</v>
      </c>
      <c r="F953">
        <v>1113</v>
      </c>
      <c r="G953">
        <v>900</v>
      </c>
      <c r="H953" t="s">
        <v>1682</v>
      </c>
      <c r="I953">
        <v>8591</v>
      </c>
      <c r="J953" t="s">
        <v>1869</v>
      </c>
      <c r="K953" t="s">
        <v>1685</v>
      </c>
      <c r="L953">
        <v>1924</v>
      </c>
      <c r="M953">
        <v>1918</v>
      </c>
      <c r="N953">
        <v>500</v>
      </c>
      <c r="O953" t="s">
        <v>1679</v>
      </c>
      <c r="P953">
        <v>0.69309338985925895</v>
      </c>
      <c r="Q953">
        <v>0.89595009742958598</v>
      </c>
      <c r="R953">
        <v>0.17717593108266</v>
      </c>
      <c r="S953" s="106">
        <v>4.5699347530210599E-2</v>
      </c>
      <c r="T953">
        <v>-1.9394264242002901</v>
      </c>
      <c r="U953">
        <v>1.9394264242002901</v>
      </c>
      <c r="V953">
        <v>2.67114500961612</v>
      </c>
      <c r="W953">
        <v>-4.24</v>
      </c>
      <c r="X953">
        <v>4.45</v>
      </c>
      <c r="Y953">
        <v>-70366</v>
      </c>
      <c r="Z953">
        <v>-3909</v>
      </c>
      <c r="AA953">
        <v>-0.21</v>
      </c>
      <c r="AB953">
        <v>18</v>
      </c>
      <c r="AC953">
        <v>7</v>
      </c>
      <c r="AD953">
        <v>11</v>
      </c>
      <c r="AE953">
        <v>38.89</v>
      </c>
      <c r="AF953">
        <v>14</v>
      </c>
      <c r="AG953">
        <v>6</v>
      </c>
      <c r="AH953">
        <v>3</v>
      </c>
      <c r="AI953">
        <v>9</v>
      </c>
    </row>
    <row r="954" spans="1:35" x14ac:dyDescent="0.2">
      <c r="A954" s="102">
        <v>420</v>
      </c>
      <c r="B954">
        <v>1951</v>
      </c>
      <c r="C954" t="s">
        <v>2183</v>
      </c>
      <c r="D954" t="s">
        <v>1689</v>
      </c>
      <c r="E954">
        <v>2669</v>
      </c>
      <c r="F954">
        <v>2670</v>
      </c>
      <c r="G954">
        <v>400</v>
      </c>
      <c r="H954" t="s">
        <v>1679</v>
      </c>
      <c r="I954">
        <v>7762</v>
      </c>
      <c r="J954" t="s">
        <v>1907</v>
      </c>
      <c r="K954" t="s">
        <v>1688</v>
      </c>
      <c r="L954">
        <v>490</v>
      </c>
      <c r="M954">
        <v>493</v>
      </c>
      <c r="N954">
        <v>2200</v>
      </c>
      <c r="O954" t="s">
        <v>1682</v>
      </c>
      <c r="P954">
        <v>0.73398237253341003</v>
      </c>
      <c r="Q954">
        <v>0.89825854497778401</v>
      </c>
      <c r="R954" s="106">
        <v>0.12136975543747699</v>
      </c>
      <c r="S954">
        <v>2.2812426746040299E-3</v>
      </c>
      <c r="T954">
        <v>2.8590336416831201</v>
      </c>
      <c r="U954">
        <v>2.8590336416831201</v>
      </c>
      <c r="V954">
        <v>3.2541726441966401</v>
      </c>
      <c r="W954">
        <v>11.07</v>
      </c>
      <c r="X954">
        <v>1.55</v>
      </c>
      <c r="Y954">
        <v>-71230</v>
      </c>
      <c r="Z954">
        <v>-3749</v>
      </c>
      <c r="AA954">
        <v>-0.15</v>
      </c>
      <c r="AB954">
        <v>19</v>
      </c>
      <c r="AC954">
        <v>9</v>
      </c>
      <c r="AD954">
        <v>10</v>
      </c>
      <c r="AE954">
        <v>47.37</v>
      </c>
      <c r="AF954">
        <v>14</v>
      </c>
      <c r="AG954">
        <v>7</v>
      </c>
      <c r="AH954">
        <v>5</v>
      </c>
      <c r="AI954">
        <v>7</v>
      </c>
    </row>
    <row r="955" spans="1:35" x14ac:dyDescent="0.2">
      <c r="A955" s="102">
        <v>1145</v>
      </c>
      <c r="B955">
        <v>4183</v>
      </c>
      <c r="C955" t="s">
        <v>1895</v>
      </c>
      <c r="D955" t="s">
        <v>1704</v>
      </c>
      <c r="E955">
        <v>2569</v>
      </c>
      <c r="F955">
        <v>2581</v>
      </c>
      <c r="G955">
        <v>400</v>
      </c>
      <c r="H955" t="s">
        <v>1679</v>
      </c>
      <c r="I955">
        <v>8359</v>
      </c>
      <c r="J955" t="s">
        <v>590</v>
      </c>
      <c r="K955" t="s">
        <v>1737</v>
      </c>
      <c r="L955">
        <v>420</v>
      </c>
      <c r="M955">
        <v>423</v>
      </c>
      <c r="N955">
        <v>2400</v>
      </c>
      <c r="O955" t="s">
        <v>1682</v>
      </c>
      <c r="P955">
        <v>0.81585780482111003</v>
      </c>
      <c r="Q955">
        <v>0.80605548888298095</v>
      </c>
      <c r="R955">
        <v>4.4130673743026198E-3</v>
      </c>
      <c r="S955">
        <v>6.097206628824E-2</v>
      </c>
      <c r="T955">
        <v>2.1339184129531201</v>
      </c>
      <c r="U955">
        <v>2.1339184129531201</v>
      </c>
      <c r="V955">
        <v>2.4907181727832102</v>
      </c>
      <c r="W955">
        <v>6.61</v>
      </c>
      <c r="X955">
        <v>1.67</v>
      </c>
      <c r="Y955">
        <v>-71522</v>
      </c>
      <c r="Z955">
        <v>-4207</v>
      </c>
      <c r="AA955">
        <v>-0.22</v>
      </c>
      <c r="AB955">
        <v>17</v>
      </c>
      <c r="AC955">
        <v>8</v>
      </c>
      <c r="AD955">
        <v>9</v>
      </c>
      <c r="AE955">
        <v>47.06</v>
      </c>
      <c r="AF955">
        <v>14</v>
      </c>
      <c r="AG955">
        <v>4</v>
      </c>
      <c r="AH955">
        <v>3</v>
      </c>
      <c r="AI955">
        <v>10</v>
      </c>
    </row>
    <row r="956" spans="1:35" x14ac:dyDescent="0.2">
      <c r="A956" s="102">
        <v>521</v>
      </c>
      <c r="B956">
        <v>2267</v>
      </c>
      <c r="C956" t="s">
        <v>1944</v>
      </c>
      <c r="D956" t="s">
        <v>1707</v>
      </c>
      <c r="E956">
        <v>5450</v>
      </c>
      <c r="F956">
        <v>5370</v>
      </c>
      <c r="G956">
        <v>200</v>
      </c>
      <c r="H956" t="s">
        <v>1682</v>
      </c>
      <c r="I956">
        <v>9003</v>
      </c>
      <c r="J956" t="s">
        <v>1933</v>
      </c>
      <c r="K956" t="s">
        <v>1815</v>
      </c>
      <c r="L956">
        <v>2808</v>
      </c>
      <c r="M956">
        <v>2790</v>
      </c>
      <c r="N956">
        <v>400</v>
      </c>
      <c r="O956" t="s">
        <v>1679</v>
      </c>
      <c r="P956">
        <v>0.89818937483496997</v>
      </c>
      <c r="Q956">
        <v>0.88799917903868197</v>
      </c>
      <c r="R956">
        <v>3.95625538815624E-2</v>
      </c>
      <c r="S956" s="106">
        <v>7.3942919138204194E-2</v>
      </c>
      <c r="T956">
        <v>-1.8072066855023601</v>
      </c>
      <c r="U956">
        <v>1.8072066855023601</v>
      </c>
      <c r="V956">
        <v>1.68417263447235</v>
      </c>
      <c r="W956">
        <v>-6.14</v>
      </c>
      <c r="X956">
        <v>3.91</v>
      </c>
      <c r="Y956">
        <v>-71722</v>
      </c>
      <c r="Z956">
        <v>-7969</v>
      </c>
      <c r="AA956">
        <v>-0.39</v>
      </c>
      <c r="AB956">
        <v>9</v>
      </c>
      <c r="AC956">
        <v>4</v>
      </c>
      <c r="AD956">
        <v>5</v>
      </c>
      <c r="AE956">
        <v>44.44</v>
      </c>
      <c r="AF956">
        <v>15</v>
      </c>
      <c r="AG956">
        <v>3</v>
      </c>
      <c r="AH956">
        <v>2</v>
      </c>
      <c r="AI956">
        <v>4</v>
      </c>
    </row>
    <row r="957" spans="1:35" x14ac:dyDescent="0.2">
      <c r="A957" s="102">
        <v>277</v>
      </c>
      <c r="B957">
        <v>2127</v>
      </c>
      <c r="C957" t="s">
        <v>1882</v>
      </c>
      <c r="D957" t="s">
        <v>1694</v>
      </c>
      <c r="E957">
        <v>3945</v>
      </c>
      <c r="F957">
        <v>3930</v>
      </c>
      <c r="G957">
        <v>200</v>
      </c>
      <c r="H957" t="s">
        <v>1682</v>
      </c>
      <c r="I957">
        <v>3635</v>
      </c>
      <c r="J957" t="s">
        <v>46</v>
      </c>
      <c r="K957" t="s">
        <v>1681</v>
      </c>
      <c r="L957">
        <v>3170</v>
      </c>
      <c r="M957">
        <v>3190</v>
      </c>
      <c r="N957">
        <v>200</v>
      </c>
      <c r="O957" t="s">
        <v>1679</v>
      </c>
      <c r="P957">
        <v>0.51017597042868801</v>
      </c>
      <c r="Q957">
        <v>0.912519014904418</v>
      </c>
      <c r="R957">
        <v>0.22999038715536299</v>
      </c>
      <c r="S957">
        <v>2.66119033841625E-2</v>
      </c>
      <c r="T957">
        <v>-1.42972671238442</v>
      </c>
      <c r="U957">
        <v>1.42972671238442</v>
      </c>
      <c r="V957">
        <v>1.19950935938928</v>
      </c>
      <c r="W957">
        <v>-8.06</v>
      </c>
      <c r="X957">
        <v>18.829999999999998</v>
      </c>
      <c r="Y957">
        <v>-72155</v>
      </c>
      <c r="Z957">
        <v>-3137</v>
      </c>
      <c r="AA957">
        <v>-0.08</v>
      </c>
      <c r="AB957">
        <v>23</v>
      </c>
      <c r="AC957">
        <v>12</v>
      </c>
      <c r="AD957">
        <v>11</v>
      </c>
      <c r="AE957">
        <v>52.17</v>
      </c>
      <c r="AF957">
        <v>7</v>
      </c>
      <c r="AG957">
        <v>11</v>
      </c>
      <c r="AH957">
        <v>10</v>
      </c>
      <c r="AI957">
        <v>2</v>
      </c>
    </row>
    <row r="958" spans="1:35" x14ac:dyDescent="0.2">
      <c r="A958" s="102">
        <v>752</v>
      </c>
      <c r="B958">
        <v>4534</v>
      </c>
      <c r="C958" t="s">
        <v>1954</v>
      </c>
      <c r="D958" t="s">
        <v>1702</v>
      </c>
      <c r="E958">
        <v>4235</v>
      </c>
      <c r="F958">
        <v>4305</v>
      </c>
      <c r="G958">
        <v>200</v>
      </c>
      <c r="H958" t="s">
        <v>1682</v>
      </c>
      <c r="I958">
        <v>8058</v>
      </c>
      <c r="J958" t="s">
        <v>2053</v>
      </c>
      <c r="K958" t="s">
        <v>1686</v>
      </c>
      <c r="L958">
        <v>2875</v>
      </c>
      <c r="M958">
        <v>2869.5</v>
      </c>
      <c r="N958">
        <v>300</v>
      </c>
      <c r="O958" t="s">
        <v>1679</v>
      </c>
      <c r="P958">
        <v>0.72332012533844003</v>
      </c>
      <c r="Q958">
        <v>0.862535939002534</v>
      </c>
      <c r="R958" s="106">
        <v>0.254910828286873</v>
      </c>
      <c r="S958" s="106">
        <v>7.6784673526677505E-2</v>
      </c>
      <c r="T958" s="106">
        <v>-0.89832336531545698</v>
      </c>
      <c r="U958" s="106">
        <v>0.89832336531545698</v>
      </c>
      <c r="V958">
        <v>1.6831637266217001</v>
      </c>
      <c r="W958">
        <v>-1.85</v>
      </c>
      <c r="X958">
        <v>0.02</v>
      </c>
      <c r="Y958">
        <v>-72703</v>
      </c>
      <c r="Z958">
        <v>-5193</v>
      </c>
      <c r="AA958">
        <v>-0.3</v>
      </c>
      <c r="AB958">
        <v>14</v>
      </c>
      <c r="AC958">
        <v>6</v>
      </c>
      <c r="AD958">
        <v>8</v>
      </c>
      <c r="AE958">
        <v>42.86</v>
      </c>
      <c r="AF958">
        <v>14</v>
      </c>
      <c r="AG958">
        <v>2</v>
      </c>
      <c r="AH958">
        <v>3</v>
      </c>
      <c r="AI958">
        <v>9</v>
      </c>
    </row>
    <row r="959" spans="1:35" x14ac:dyDescent="0.2">
      <c r="A959" s="102">
        <v>100</v>
      </c>
      <c r="B959">
        <v>1333</v>
      </c>
      <c r="C959" t="s">
        <v>1812</v>
      </c>
      <c r="D959" t="s">
        <v>1813</v>
      </c>
      <c r="E959">
        <v>2560</v>
      </c>
      <c r="F959">
        <v>2542</v>
      </c>
      <c r="G959">
        <v>400</v>
      </c>
      <c r="H959" t="s">
        <v>1679</v>
      </c>
      <c r="I959">
        <v>2267</v>
      </c>
      <c r="J959" t="s">
        <v>1944</v>
      </c>
      <c r="K959" t="s">
        <v>1707</v>
      </c>
      <c r="L959">
        <v>5450</v>
      </c>
      <c r="M959">
        <v>5370</v>
      </c>
      <c r="N959">
        <v>200</v>
      </c>
      <c r="O959" t="s">
        <v>1682</v>
      </c>
      <c r="P959">
        <v>0.92666907234289797</v>
      </c>
      <c r="Q959">
        <v>0.93829283783775896</v>
      </c>
      <c r="R959">
        <v>9.8935244959400301E-2</v>
      </c>
      <c r="S959">
        <v>6.6538806138423598E-2</v>
      </c>
      <c r="T959">
        <v>1.6607408771768499</v>
      </c>
      <c r="U959">
        <v>1.6607408771768499</v>
      </c>
      <c r="V959">
        <v>1.1795033770260399</v>
      </c>
      <c r="W959">
        <v>3.12</v>
      </c>
      <c r="X959">
        <v>5.33</v>
      </c>
      <c r="Y959">
        <v>-73214</v>
      </c>
      <c r="Z959">
        <v>-8135</v>
      </c>
      <c r="AA959">
        <v>-0.62</v>
      </c>
      <c r="AB959">
        <v>9</v>
      </c>
      <c r="AC959">
        <v>3</v>
      </c>
      <c r="AD959">
        <v>6</v>
      </c>
      <c r="AE959">
        <v>33.33</v>
      </c>
      <c r="AF959">
        <v>13</v>
      </c>
      <c r="AG959">
        <v>3</v>
      </c>
      <c r="AH959">
        <v>3</v>
      </c>
      <c r="AI959">
        <v>3</v>
      </c>
    </row>
    <row r="960" spans="1:35" x14ac:dyDescent="0.2">
      <c r="A960" s="102">
        <v>10</v>
      </c>
      <c r="B960">
        <v>6981</v>
      </c>
      <c r="C960" t="s">
        <v>1887</v>
      </c>
      <c r="D960" t="s">
        <v>1684</v>
      </c>
      <c r="E960">
        <v>6543</v>
      </c>
      <c r="F960">
        <v>6480</v>
      </c>
      <c r="G960">
        <v>100</v>
      </c>
      <c r="H960" t="s">
        <v>1682</v>
      </c>
      <c r="I960">
        <v>8253</v>
      </c>
      <c r="J960" t="s">
        <v>563</v>
      </c>
      <c r="K960" t="s">
        <v>1685</v>
      </c>
      <c r="L960">
        <v>1869</v>
      </c>
      <c r="M960">
        <v>1843</v>
      </c>
      <c r="N960">
        <v>400</v>
      </c>
      <c r="O960" t="s">
        <v>1679</v>
      </c>
      <c r="P960">
        <v>0.68805938694097502</v>
      </c>
      <c r="Q960">
        <v>0.96324006016451702</v>
      </c>
      <c r="R960">
        <v>0.250743261775357</v>
      </c>
      <c r="S960">
        <v>2.08125254035578E-4</v>
      </c>
      <c r="T960">
        <v>-0.48283060793014898</v>
      </c>
      <c r="U960">
        <v>0.48283060793014898</v>
      </c>
      <c r="V960">
        <v>0.36190206627524102</v>
      </c>
      <c r="W960">
        <v>-1.7</v>
      </c>
      <c r="X960">
        <v>13.77</v>
      </c>
      <c r="Y960">
        <v>-73804</v>
      </c>
      <c r="Z960">
        <v>-5677</v>
      </c>
      <c r="AA960">
        <v>-0.25</v>
      </c>
      <c r="AB960">
        <v>13</v>
      </c>
      <c r="AC960">
        <v>7</v>
      </c>
      <c r="AD960">
        <v>6</v>
      </c>
      <c r="AE960">
        <v>53.85</v>
      </c>
      <c r="AF960">
        <v>13</v>
      </c>
      <c r="AG960">
        <v>4</v>
      </c>
      <c r="AH960">
        <v>3</v>
      </c>
      <c r="AI960">
        <v>6</v>
      </c>
    </row>
    <row r="961" spans="1:35" x14ac:dyDescent="0.2">
      <c r="A961" s="102">
        <v>965</v>
      </c>
      <c r="B961">
        <v>4114</v>
      </c>
      <c r="C961" t="s">
        <v>1848</v>
      </c>
      <c r="D961" t="s">
        <v>1704</v>
      </c>
      <c r="E961">
        <v>6130</v>
      </c>
      <c r="F961">
        <v>6200</v>
      </c>
      <c r="G961">
        <v>100</v>
      </c>
      <c r="H961" t="s">
        <v>1682</v>
      </c>
      <c r="I961">
        <v>5703</v>
      </c>
      <c r="J961" t="s">
        <v>221</v>
      </c>
      <c r="K961" t="s">
        <v>1695</v>
      </c>
      <c r="L961">
        <v>214</v>
      </c>
      <c r="M961">
        <v>212</v>
      </c>
      <c r="N961">
        <v>2900</v>
      </c>
      <c r="O961" t="s">
        <v>1679</v>
      </c>
      <c r="P961">
        <v>0.805601202775169</v>
      </c>
      <c r="Q961">
        <v>0.83637689489638201</v>
      </c>
      <c r="R961">
        <v>7.5637030250159804E-2</v>
      </c>
      <c r="S961" s="15">
        <v>5.8794531274919598E-2</v>
      </c>
      <c r="T961">
        <v>-0.612818812255993</v>
      </c>
      <c r="U961">
        <v>0.612818812255993</v>
      </c>
      <c r="V961">
        <v>1.31833039897245</v>
      </c>
      <c r="W961">
        <v>-1.87</v>
      </c>
      <c r="X961">
        <v>0.84</v>
      </c>
      <c r="Y961">
        <v>-74499</v>
      </c>
      <c r="Z961">
        <v>-4382</v>
      </c>
      <c r="AA961">
        <v>-0.27</v>
      </c>
      <c r="AB961">
        <v>17</v>
      </c>
      <c r="AC961">
        <v>9</v>
      </c>
      <c r="AD961">
        <v>8</v>
      </c>
      <c r="AE961">
        <v>52.94</v>
      </c>
      <c r="AF961">
        <v>12</v>
      </c>
      <c r="AG961">
        <v>3</v>
      </c>
      <c r="AH961">
        <v>5</v>
      </c>
      <c r="AI961">
        <v>9</v>
      </c>
    </row>
    <row r="962" spans="1:35" x14ac:dyDescent="0.2">
      <c r="A962" s="102">
        <v>579</v>
      </c>
      <c r="B962">
        <v>5714</v>
      </c>
      <c r="C962" t="s">
        <v>757</v>
      </c>
      <c r="D962" t="s">
        <v>1695</v>
      </c>
      <c r="E962">
        <v>4005</v>
      </c>
      <c r="F962">
        <v>3910</v>
      </c>
      <c r="G962">
        <v>200</v>
      </c>
      <c r="H962" t="s">
        <v>1679</v>
      </c>
      <c r="I962">
        <v>8020</v>
      </c>
      <c r="J962" t="s">
        <v>1811</v>
      </c>
      <c r="K962" t="s">
        <v>1686</v>
      </c>
      <c r="L962">
        <v>1358</v>
      </c>
      <c r="M962">
        <v>1339</v>
      </c>
      <c r="N962">
        <v>600</v>
      </c>
      <c r="O962" t="s">
        <v>1682</v>
      </c>
      <c r="P962">
        <v>0.65105097408845103</v>
      </c>
      <c r="Q962">
        <v>0.88217851645058398</v>
      </c>
      <c r="R962">
        <v>0.31373458536018201</v>
      </c>
      <c r="S962">
        <v>2.59596069535621E-2</v>
      </c>
      <c r="T962">
        <v>1.42012140378011</v>
      </c>
      <c r="U962">
        <v>1.42012140378011</v>
      </c>
      <c r="V962">
        <v>1.92155859742802</v>
      </c>
      <c r="W962">
        <v>3.39</v>
      </c>
      <c r="X962">
        <v>2.74</v>
      </c>
      <c r="Y962">
        <v>-75318</v>
      </c>
      <c r="Z962">
        <v>-5380</v>
      </c>
      <c r="AA962">
        <v>-0.2</v>
      </c>
      <c r="AB962">
        <v>14</v>
      </c>
      <c r="AC962">
        <v>6</v>
      </c>
      <c r="AD962">
        <v>8</v>
      </c>
      <c r="AE962">
        <v>42.86</v>
      </c>
      <c r="AF962">
        <v>13</v>
      </c>
      <c r="AG962">
        <v>4</v>
      </c>
      <c r="AH962">
        <v>3</v>
      </c>
      <c r="AI962">
        <v>7</v>
      </c>
    </row>
    <row r="963" spans="1:35" x14ac:dyDescent="0.2">
      <c r="A963" s="102">
        <v>522</v>
      </c>
      <c r="B963">
        <v>6201</v>
      </c>
      <c r="C963" t="s">
        <v>2096</v>
      </c>
      <c r="D963" t="s">
        <v>1697</v>
      </c>
      <c r="E963">
        <v>6160</v>
      </c>
      <c r="F963">
        <v>6200</v>
      </c>
      <c r="G963">
        <v>100</v>
      </c>
      <c r="H963" t="s">
        <v>1682</v>
      </c>
      <c r="I963">
        <v>6592</v>
      </c>
      <c r="J963" t="s">
        <v>1927</v>
      </c>
      <c r="K963" t="s">
        <v>1684</v>
      </c>
      <c r="L963">
        <v>3985</v>
      </c>
      <c r="M963">
        <v>4125</v>
      </c>
      <c r="N963">
        <v>200</v>
      </c>
      <c r="O963" t="s">
        <v>1679</v>
      </c>
      <c r="P963">
        <v>0.72315408689360705</v>
      </c>
      <c r="Q963">
        <v>0.88787321790762697</v>
      </c>
      <c r="R963" s="106">
        <v>3.77678437387536E-3</v>
      </c>
      <c r="S963">
        <v>1.6098274750315202E-2</v>
      </c>
      <c r="T963">
        <v>-8.8139772371288602E-2</v>
      </c>
      <c r="U963">
        <v>8.8139772371288602E-2</v>
      </c>
      <c r="V963">
        <v>1.8426968821885601</v>
      </c>
      <c r="W963">
        <v>-0.25</v>
      </c>
      <c r="X963">
        <v>33.06</v>
      </c>
      <c r="Y963">
        <v>-76108</v>
      </c>
      <c r="Z963">
        <v>-12685</v>
      </c>
      <c r="AA963">
        <v>-1.04</v>
      </c>
      <c r="AB963">
        <v>6</v>
      </c>
      <c r="AC963">
        <v>2</v>
      </c>
      <c r="AD963">
        <v>4</v>
      </c>
      <c r="AE963">
        <v>33.33</v>
      </c>
      <c r="AF963">
        <v>12</v>
      </c>
      <c r="AG963">
        <v>1</v>
      </c>
      <c r="AH963">
        <v>2</v>
      </c>
      <c r="AI963">
        <v>3</v>
      </c>
    </row>
    <row r="964" spans="1:35" x14ac:dyDescent="0.2">
      <c r="A964" s="102">
        <v>266</v>
      </c>
      <c r="B964">
        <v>2531</v>
      </c>
      <c r="C964" t="s">
        <v>1706</v>
      </c>
      <c r="D964" t="s">
        <v>1707</v>
      </c>
      <c r="E964">
        <v>970</v>
      </c>
      <c r="F964">
        <v>945</v>
      </c>
      <c r="G964">
        <v>1100</v>
      </c>
      <c r="H964" t="s">
        <v>1682</v>
      </c>
      <c r="I964">
        <v>9501</v>
      </c>
      <c r="J964" t="s">
        <v>1741</v>
      </c>
      <c r="K964" t="s">
        <v>1739</v>
      </c>
      <c r="L964">
        <v>434</v>
      </c>
      <c r="M964">
        <v>435</v>
      </c>
      <c r="N964">
        <v>2400</v>
      </c>
      <c r="O964" t="s">
        <v>1679</v>
      </c>
      <c r="P964">
        <v>0.78827566538216598</v>
      </c>
      <c r="Q964">
        <v>0.91378978913993303</v>
      </c>
      <c r="R964">
        <v>6.0086752744421802E-2</v>
      </c>
      <c r="S964">
        <v>4.7634751382255397E-2</v>
      </c>
      <c r="T964">
        <v>-0.25443951393452602</v>
      </c>
      <c r="U964">
        <v>0.25443951393452602</v>
      </c>
      <c r="V964">
        <v>0.92573771212925304</v>
      </c>
      <c r="W964">
        <v>-0.81</v>
      </c>
      <c r="X964">
        <v>0.43</v>
      </c>
      <c r="Y964">
        <v>-76198</v>
      </c>
      <c r="Z964">
        <v>-4482</v>
      </c>
      <c r="AA964">
        <v>-0.23</v>
      </c>
      <c r="AB964">
        <v>17</v>
      </c>
      <c r="AC964">
        <v>9</v>
      </c>
      <c r="AD964">
        <v>8</v>
      </c>
      <c r="AE964">
        <v>52.94</v>
      </c>
      <c r="AF964">
        <v>11</v>
      </c>
      <c r="AG964">
        <v>6</v>
      </c>
      <c r="AH964">
        <v>5</v>
      </c>
      <c r="AI964">
        <v>6</v>
      </c>
    </row>
    <row r="965" spans="1:35" x14ac:dyDescent="0.2">
      <c r="A965" s="102">
        <v>758</v>
      </c>
      <c r="B965">
        <v>7751</v>
      </c>
      <c r="C965" t="s">
        <v>2192</v>
      </c>
      <c r="D965" t="s">
        <v>1684</v>
      </c>
      <c r="E965">
        <v>2841</v>
      </c>
      <c r="F965">
        <v>2830</v>
      </c>
      <c r="G965">
        <v>300</v>
      </c>
      <c r="H965" t="s">
        <v>1682</v>
      </c>
      <c r="I965">
        <v>8058</v>
      </c>
      <c r="J965" t="s">
        <v>2053</v>
      </c>
      <c r="K965" t="s">
        <v>1686</v>
      </c>
      <c r="L965">
        <v>2875</v>
      </c>
      <c r="M965">
        <v>2869.5</v>
      </c>
      <c r="N965">
        <v>300</v>
      </c>
      <c r="O965" t="s">
        <v>1679</v>
      </c>
      <c r="P965">
        <v>0.53518428368343196</v>
      </c>
      <c r="Q965">
        <v>0.86205979405494404</v>
      </c>
      <c r="R965">
        <v>0.122265359186008</v>
      </c>
      <c r="S965" s="106">
        <v>1.44333400335055E-2</v>
      </c>
      <c r="T965">
        <v>-2.8833515089279902</v>
      </c>
      <c r="U965">
        <v>2.8833515089279902</v>
      </c>
      <c r="V965">
        <v>2.9565166230666202</v>
      </c>
      <c r="W965">
        <v>-6.43</v>
      </c>
      <c r="X965">
        <v>1.38</v>
      </c>
      <c r="Y965">
        <v>-77694</v>
      </c>
      <c r="Z965">
        <v>-8633</v>
      </c>
      <c r="AA965">
        <v>-0.49</v>
      </c>
      <c r="AB965">
        <v>9</v>
      </c>
      <c r="AC965">
        <v>4</v>
      </c>
      <c r="AD965">
        <v>5</v>
      </c>
      <c r="AE965">
        <v>44.44</v>
      </c>
      <c r="AF965">
        <v>13</v>
      </c>
      <c r="AG965">
        <v>2</v>
      </c>
      <c r="AH965">
        <v>4</v>
      </c>
      <c r="AI965">
        <v>3</v>
      </c>
    </row>
    <row r="966" spans="1:35" x14ac:dyDescent="0.2">
      <c r="A966" s="102">
        <v>532</v>
      </c>
      <c r="B966">
        <v>3863</v>
      </c>
      <c r="C966" t="s">
        <v>1917</v>
      </c>
      <c r="D966" t="s">
        <v>1916</v>
      </c>
      <c r="E966">
        <v>1778</v>
      </c>
      <c r="F966">
        <v>1763</v>
      </c>
      <c r="G966">
        <v>500</v>
      </c>
      <c r="H966" t="s">
        <v>1679</v>
      </c>
      <c r="I966">
        <v>9003</v>
      </c>
      <c r="J966" t="s">
        <v>1933</v>
      </c>
      <c r="K966" t="s">
        <v>1815</v>
      </c>
      <c r="L966">
        <v>2808</v>
      </c>
      <c r="M966">
        <v>2790</v>
      </c>
      <c r="N966">
        <v>300</v>
      </c>
      <c r="O966" t="s">
        <v>1682</v>
      </c>
      <c r="P966">
        <v>0.82334995877850403</v>
      </c>
      <c r="Q966">
        <v>0.88703691867282997</v>
      </c>
      <c r="R966" s="106">
        <v>4.8957328541447097E-2</v>
      </c>
      <c r="S966" s="106">
        <v>5.3492813748194201E-2</v>
      </c>
      <c r="T966">
        <v>0.52512600948944199</v>
      </c>
      <c r="U966">
        <v>0.52512600948944199</v>
      </c>
      <c r="V966">
        <v>0.71515937559435305</v>
      </c>
      <c r="W966">
        <v>0.91</v>
      </c>
      <c r="X966">
        <v>5.32</v>
      </c>
      <c r="Y966">
        <v>-77768</v>
      </c>
      <c r="Z966">
        <v>-6481</v>
      </c>
      <c r="AA966">
        <v>-0.34</v>
      </c>
      <c r="AB966">
        <v>12</v>
      </c>
      <c r="AC966">
        <v>7</v>
      </c>
      <c r="AD966">
        <v>5</v>
      </c>
      <c r="AE966">
        <v>58.33</v>
      </c>
      <c r="AF966">
        <v>14</v>
      </c>
      <c r="AG966">
        <v>2</v>
      </c>
      <c r="AH966">
        <v>3</v>
      </c>
      <c r="AI966">
        <v>7</v>
      </c>
    </row>
    <row r="967" spans="1:35" x14ac:dyDescent="0.2">
      <c r="A967" s="102">
        <v>789</v>
      </c>
      <c r="B967">
        <v>4114</v>
      </c>
      <c r="C967" t="s">
        <v>1848</v>
      </c>
      <c r="D967" t="s">
        <v>1704</v>
      </c>
      <c r="E967">
        <v>6130</v>
      </c>
      <c r="F967">
        <v>6200</v>
      </c>
      <c r="G967">
        <v>100</v>
      </c>
      <c r="H967" t="s">
        <v>1679</v>
      </c>
      <c r="I967">
        <v>8242</v>
      </c>
      <c r="J967" t="s">
        <v>919</v>
      </c>
      <c r="K967" t="s">
        <v>1705</v>
      </c>
      <c r="L967">
        <v>1010</v>
      </c>
      <c r="M967">
        <v>987</v>
      </c>
      <c r="N967">
        <v>600</v>
      </c>
      <c r="O967" t="s">
        <v>1682</v>
      </c>
      <c r="P967">
        <v>0.88446588329742504</v>
      </c>
      <c r="Q967">
        <v>0.857977276635561</v>
      </c>
      <c r="R967">
        <v>4.5231197089963697E-2</v>
      </c>
      <c r="S967">
        <v>3.7653836715194497E-2</v>
      </c>
      <c r="T967">
        <v>2.1650179294443901</v>
      </c>
      <c r="U967">
        <v>2.1650179294443901</v>
      </c>
      <c r="V967">
        <v>1.82304669921402</v>
      </c>
      <c r="W967">
        <v>10.63</v>
      </c>
      <c r="X967">
        <v>4.4800000000000004</v>
      </c>
      <c r="Y967">
        <v>-77986</v>
      </c>
      <c r="Z967">
        <v>-4587</v>
      </c>
      <c r="AA967">
        <v>-0.22</v>
      </c>
      <c r="AB967">
        <v>17</v>
      </c>
      <c r="AC967">
        <v>9</v>
      </c>
      <c r="AD967">
        <v>8</v>
      </c>
      <c r="AE967">
        <v>52.94</v>
      </c>
      <c r="AF967">
        <v>11</v>
      </c>
      <c r="AG967">
        <v>5</v>
      </c>
      <c r="AH967">
        <v>6</v>
      </c>
      <c r="AI967">
        <v>6</v>
      </c>
    </row>
    <row r="968" spans="1:35" x14ac:dyDescent="0.2">
      <c r="A968" s="102">
        <v>1080</v>
      </c>
      <c r="B968">
        <v>6645</v>
      </c>
      <c r="C968" t="s">
        <v>811</v>
      </c>
      <c r="D968" t="s">
        <v>1684</v>
      </c>
      <c r="E968">
        <v>6700</v>
      </c>
      <c r="F968">
        <v>6730</v>
      </c>
      <c r="G968">
        <v>100</v>
      </c>
      <c r="H968" t="s">
        <v>1679</v>
      </c>
      <c r="I968">
        <v>9303</v>
      </c>
      <c r="J968" t="s">
        <v>2156</v>
      </c>
      <c r="K968" t="s">
        <v>2182</v>
      </c>
      <c r="L968">
        <v>1482</v>
      </c>
      <c r="M968">
        <v>1473</v>
      </c>
      <c r="N968">
        <v>500</v>
      </c>
      <c r="O968" t="s">
        <v>1682</v>
      </c>
      <c r="P968">
        <v>0.51271450684216202</v>
      </c>
      <c r="Q968">
        <v>0.81765953130192803</v>
      </c>
      <c r="R968">
        <v>2.9415243325693299E-2</v>
      </c>
      <c r="S968" s="106">
        <v>3.5030049025906E-3</v>
      </c>
      <c r="T968">
        <v>2.4733754870823002</v>
      </c>
      <c r="U968">
        <v>2.4733754870823002</v>
      </c>
      <c r="V968">
        <v>2.1134400905159398</v>
      </c>
      <c r="W968">
        <v>4.5</v>
      </c>
      <c r="X968">
        <v>9.44</v>
      </c>
      <c r="Y968">
        <v>-77999</v>
      </c>
      <c r="Z968">
        <v>-3120</v>
      </c>
      <c r="AA968">
        <v>-0.2</v>
      </c>
      <c r="AB968">
        <v>25</v>
      </c>
      <c r="AC968">
        <v>12</v>
      </c>
      <c r="AD968">
        <v>13</v>
      </c>
      <c r="AE968">
        <v>48</v>
      </c>
      <c r="AF968">
        <v>10</v>
      </c>
      <c r="AG968">
        <v>11</v>
      </c>
      <c r="AH968">
        <v>9</v>
      </c>
      <c r="AI968">
        <v>5</v>
      </c>
    </row>
    <row r="969" spans="1:35" x14ac:dyDescent="0.2">
      <c r="A969" s="102">
        <v>675</v>
      </c>
      <c r="B969">
        <v>1963</v>
      </c>
      <c r="C969" t="s">
        <v>1949</v>
      </c>
      <c r="D969" t="s">
        <v>1689</v>
      </c>
      <c r="E969">
        <v>1517</v>
      </c>
      <c r="F969">
        <v>1590</v>
      </c>
      <c r="G969">
        <v>500</v>
      </c>
      <c r="H969" t="s">
        <v>1682</v>
      </c>
      <c r="I969">
        <v>8309</v>
      </c>
      <c r="J969" t="s">
        <v>928</v>
      </c>
      <c r="K969" t="s">
        <v>1737</v>
      </c>
      <c r="L969">
        <v>4008</v>
      </c>
      <c r="M969">
        <v>4023</v>
      </c>
      <c r="N969">
        <v>200</v>
      </c>
      <c r="O969" t="s">
        <v>1679</v>
      </c>
      <c r="P969">
        <v>0.84106601987715601</v>
      </c>
      <c r="Q969">
        <v>0.87204600583006098</v>
      </c>
      <c r="R969">
        <v>0.102383058098476</v>
      </c>
      <c r="S969" s="15">
        <v>1.5783950517037899E-3</v>
      </c>
      <c r="T969">
        <v>-0.138999493893327</v>
      </c>
      <c r="U969">
        <v>0.138999493893327</v>
      </c>
      <c r="V969">
        <v>1.66202182257766</v>
      </c>
      <c r="W969">
        <v>-0.37</v>
      </c>
      <c r="X969">
        <v>1.19</v>
      </c>
      <c r="Y969">
        <v>-78342</v>
      </c>
      <c r="Z969">
        <v>-4123</v>
      </c>
      <c r="AA969">
        <v>-0.15</v>
      </c>
      <c r="AB969">
        <v>19</v>
      </c>
      <c r="AC969">
        <v>11</v>
      </c>
      <c r="AD969">
        <v>8</v>
      </c>
      <c r="AE969">
        <v>57.89</v>
      </c>
      <c r="AF969">
        <v>13</v>
      </c>
      <c r="AG969">
        <v>7</v>
      </c>
      <c r="AH969">
        <v>7</v>
      </c>
      <c r="AI969">
        <v>5</v>
      </c>
    </row>
    <row r="970" spans="1:35" x14ac:dyDescent="0.2">
      <c r="A970" s="102">
        <v>902</v>
      </c>
      <c r="B970">
        <v>6268</v>
      </c>
      <c r="C970" t="s">
        <v>2179</v>
      </c>
      <c r="D970" t="s">
        <v>1692</v>
      </c>
      <c r="E970">
        <v>3400</v>
      </c>
      <c r="F970">
        <v>3405</v>
      </c>
      <c r="G970">
        <v>200</v>
      </c>
      <c r="H970" t="s">
        <v>1679</v>
      </c>
      <c r="I970">
        <v>6856</v>
      </c>
      <c r="J970" t="s">
        <v>234</v>
      </c>
      <c r="K970" t="s">
        <v>1684</v>
      </c>
      <c r="L970">
        <v>7200</v>
      </c>
      <c r="M970">
        <v>7310</v>
      </c>
      <c r="N970">
        <v>100</v>
      </c>
      <c r="O970" t="s">
        <v>1682</v>
      </c>
      <c r="P970">
        <v>0.57868259223993002</v>
      </c>
      <c r="Q970">
        <v>0.84445549859090496</v>
      </c>
      <c r="R970" s="106">
        <v>1.4446423010732999E-4</v>
      </c>
      <c r="S970" s="106">
        <v>4.2189523277920297E-2</v>
      </c>
      <c r="T970">
        <v>0.48165723294116602</v>
      </c>
      <c r="U970">
        <v>0.48165723294116602</v>
      </c>
      <c r="V970">
        <v>1.4808795480710899</v>
      </c>
      <c r="W970">
        <v>1.34</v>
      </c>
      <c r="X970">
        <v>6.84</v>
      </c>
      <c r="Y970">
        <v>-78885</v>
      </c>
      <c r="Z970">
        <v>-7171</v>
      </c>
      <c r="AA970">
        <v>-0.47</v>
      </c>
      <c r="AB970">
        <v>11</v>
      </c>
      <c r="AC970">
        <v>5</v>
      </c>
      <c r="AD970">
        <v>6</v>
      </c>
      <c r="AE970">
        <v>45.45</v>
      </c>
      <c r="AF970">
        <v>10</v>
      </c>
      <c r="AG970">
        <v>5</v>
      </c>
      <c r="AH970">
        <v>4</v>
      </c>
      <c r="AI970">
        <v>2</v>
      </c>
    </row>
    <row r="971" spans="1:35" x14ac:dyDescent="0.2">
      <c r="A971" s="102">
        <v>28</v>
      </c>
      <c r="B971">
        <v>2413</v>
      </c>
      <c r="C971" t="s">
        <v>1699</v>
      </c>
      <c r="D971" t="s">
        <v>1694</v>
      </c>
      <c r="E971">
        <v>3270</v>
      </c>
      <c r="F971">
        <v>3260</v>
      </c>
      <c r="G971">
        <v>300</v>
      </c>
      <c r="H971" t="s">
        <v>1682</v>
      </c>
      <c r="I971">
        <v>4217</v>
      </c>
      <c r="J971" t="s">
        <v>1195</v>
      </c>
      <c r="K971" t="s">
        <v>1704</v>
      </c>
      <c r="L971">
        <v>4610</v>
      </c>
      <c r="M971">
        <v>4610</v>
      </c>
      <c r="N971">
        <v>200</v>
      </c>
      <c r="O971" t="s">
        <v>1679</v>
      </c>
      <c r="P971">
        <v>0.89385867664091001</v>
      </c>
      <c r="Q971">
        <v>0.95558445995805796</v>
      </c>
      <c r="R971">
        <v>8.3820192234749999E-3</v>
      </c>
      <c r="S971" s="15">
        <v>4.28791150695731E-2</v>
      </c>
      <c r="T971">
        <v>-0.75808669854480304</v>
      </c>
      <c r="U971">
        <v>0.75808669854480304</v>
      </c>
      <c r="V971">
        <v>0.72545811139896299</v>
      </c>
      <c r="W971">
        <v>-5.01</v>
      </c>
      <c r="X971">
        <v>6.07</v>
      </c>
      <c r="Y971">
        <v>-79522</v>
      </c>
      <c r="Z971">
        <v>-3615</v>
      </c>
      <c r="AA971">
        <v>-0.15</v>
      </c>
      <c r="AB971">
        <v>22</v>
      </c>
      <c r="AC971">
        <v>9</v>
      </c>
      <c r="AD971">
        <v>13</v>
      </c>
      <c r="AE971">
        <v>40.909999999999997</v>
      </c>
      <c r="AF971">
        <v>10</v>
      </c>
      <c r="AG971">
        <v>9</v>
      </c>
      <c r="AH971">
        <v>10</v>
      </c>
      <c r="AI971">
        <v>3</v>
      </c>
    </row>
    <row r="972" spans="1:35" x14ac:dyDescent="0.2">
      <c r="A972" s="102">
        <v>50</v>
      </c>
      <c r="B972">
        <v>3110</v>
      </c>
      <c r="C972" t="s">
        <v>576</v>
      </c>
      <c r="D972" t="s">
        <v>1678</v>
      </c>
      <c r="E972">
        <v>5150</v>
      </c>
      <c r="F972">
        <v>5250</v>
      </c>
      <c r="G972">
        <v>200</v>
      </c>
      <c r="H972" t="s">
        <v>1679</v>
      </c>
      <c r="I972">
        <v>4536</v>
      </c>
      <c r="J972" t="s">
        <v>1987</v>
      </c>
      <c r="K972" t="s">
        <v>1702</v>
      </c>
      <c r="L972">
        <v>2064</v>
      </c>
      <c r="M972">
        <v>2034</v>
      </c>
      <c r="N972">
        <v>500</v>
      </c>
      <c r="O972" t="s">
        <v>1682</v>
      </c>
      <c r="P972">
        <v>0.60729966122132395</v>
      </c>
      <c r="Q972">
        <v>0.94954477991702002</v>
      </c>
      <c r="R972">
        <v>0.43029409129622298</v>
      </c>
      <c r="S972">
        <v>1.1570076640673801E-2</v>
      </c>
      <c r="T972">
        <v>2.1339857969742102</v>
      </c>
      <c r="U972">
        <v>2.1339857969742102</v>
      </c>
      <c r="V972">
        <v>1.9043151369879801</v>
      </c>
      <c r="W972">
        <v>19.28</v>
      </c>
      <c r="X972">
        <v>3.14</v>
      </c>
      <c r="Y972">
        <v>-79654</v>
      </c>
      <c r="Z972">
        <v>-3463</v>
      </c>
      <c r="AA972">
        <v>-0.14000000000000001</v>
      </c>
      <c r="AB972">
        <v>23</v>
      </c>
      <c r="AC972">
        <v>10</v>
      </c>
      <c r="AD972">
        <v>13</v>
      </c>
      <c r="AE972">
        <v>43.48</v>
      </c>
      <c r="AF972">
        <v>12</v>
      </c>
      <c r="AG972">
        <v>9</v>
      </c>
      <c r="AH972">
        <v>10</v>
      </c>
      <c r="AI972">
        <v>4</v>
      </c>
    </row>
    <row r="973" spans="1:35" x14ac:dyDescent="0.2">
      <c r="A973" s="102">
        <v>403</v>
      </c>
      <c r="B973">
        <v>2267</v>
      </c>
      <c r="C973" t="s">
        <v>1944</v>
      </c>
      <c r="D973" t="s">
        <v>1707</v>
      </c>
      <c r="E973">
        <v>5450</v>
      </c>
      <c r="F973">
        <v>5370</v>
      </c>
      <c r="G973">
        <v>200</v>
      </c>
      <c r="H973" t="s">
        <v>1682</v>
      </c>
      <c r="I973">
        <v>3865</v>
      </c>
      <c r="J973" t="s">
        <v>1626</v>
      </c>
      <c r="K973" t="s">
        <v>1916</v>
      </c>
      <c r="L973">
        <v>513</v>
      </c>
      <c r="M973">
        <v>504</v>
      </c>
      <c r="N973">
        <v>2100</v>
      </c>
      <c r="O973" t="s">
        <v>1679</v>
      </c>
      <c r="P973">
        <v>0.84600944608596995</v>
      </c>
      <c r="Q973">
        <v>0.90022891034734398</v>
      </c>
      <c r="R973">
        <v>0.237311504177426</v>
      </c>
      <c r="S973">
        <v>1.13057117705333E-2</v>
      </c>
      <c r="T973">
        <v>-1.1563351966079001</v>
      </c>
      <c r="U973">
        <v>1.1563351966079001</v>
      </c>
      <c r="V973">
        <v>1.1567202890605801</v>
      </c>
      <c r="W973">
        <v>-2.79</v>
      </c>
      <c r="X973">
        <v>1.45</v>
      </c>
      <c r="Y973">
        <v>-79672</v>
      </c>
      <c r="Z973">
        <v>-3464</v>
      </c>
      <c r="AA973">
        <v>-0.06</v>
      </c>
      <c r="AB973">
        <v>23</v>
      </c>
      <c r="AC973">
        <v>10</v>
      </c>
      <c r="AD973">
        <v>13</v>
      </c>
      <c r="AE973">
        <v>43.48</v>
      </c>
      <c r="AF973">
        <v>12</v>
      </c>
      <c r="AG973">
        <v>8</v>
      </c>
      <c r="AH973">
        <v>8</v>
      </c>
      <c r="AI973">
        <v>7</v>
      </c>
    </row>
    <row r="974" spans="1:35" x14ac:dyDescent="0.2">
      <c r="A974" s="102">
        <v>1005</v>
      </c>
      <c r="B974">
        <v>7272</v>
      </c>
      <c r="C974" t="s">
        <v>1906</v>
      </c>
      <c r="D974" t="s">
        <v>1697</v>
      </c>
      <c r="E974">
        <v>1927</v>
      </c>
      <c r="F974">
        <v>1953</v>
      </c>
      <c r="G974">
        <v>600</v>
      </c>
      <c r="H974" t="s">
        <v>1682</v>
      </c>
      <c r="I974">
        <v>9142</v>
      </c>
      <c r="J974" t="s">
        <v>989</v>
      </c>
      <c r="K974" t="s">
        <v>1815</v>
      </c>
      <c r="L974">
        <v>3645</v>
      </c>
      <c r="M974">
        <v>3635</v>
      </c>
      <c r="N974">
        <v>300</v>
      </c>
      <c r="O974" t="s">
        <v>1679</v>
      </c>
      <c r="P974">
        <v>0.73645569507865405</v>
      </c>
      <c r="Q974">
        <v>0.83064847874137704</v>
      </c>
      <c r="R974">
        <v>5.6709553560326899E-2</v>
      </c>
      <c r="S974">
        <v>9.0619245478812498E-3</v>
      </c>
      <c r="T974">
        <v>-3.0122434969410801</v>
      </c>
      <c r="U974">
        <v>3.0122434969410801</v>
      </c>
      <c r="V974">
        <v>3.3885069778328898</v>
      </c>
      <c r="W974">
        <v>-11.2</v>
      </c>
      <c r="X974">
        <v>7.46</v>
      </c>
      <c r="Y974">
        <v>-81439</v>
      </c>
      <c r="Z974">
        <v>-4286</v>
      </c>
      <c r="AA974">
        <v>-7.0000000000000007E-2</v>
      </c>
      <c r="AB974">
        <v>19</v>
      </c>
      <c r="AC974">
        <v>9</v>
      </c>
      <c r="AD974">
        <v>10</v>
      </c>
      <c r="AE974">
        <v>47.37</v>
      </c>
      <c r="AF974">
        <v>13</v>
      </c>
      <c r="AG974">
        <v>7</v>
      </c>
      <c r="AH974">
        <v>7</v>
      </c>
      <c r="AI974">
        <v>5</v>
      </c>
    </row>
    <row r="975" spans="1:35" x14ac:dyDescent="0.2">
      <c r="A975" s="102">
        <v>621</v>
      </c>
      <c r="B975">
        <v>1812</v>
      </c>
      <c r="C975" t="s">
        <v>1789</v>
      </c>
      <c r="D975" t="s">
        <v>1689</v>
      </c>
      <c r="E975">
        <v>1314</v>
      </c>
      <c r="F975">
        <v>1316</v>
      </c>
      <c r="G975">
        <v>800</v>
      </c>
      <c r="H975" t="s">
        <v>1682</v>
      </c>
      <c r="I975">
        <v>3861</v>
      </c>
      <c r="J975" t="s">
        <v>37</v>
      </c>
      <c r="K975" t="s">
        <v>1916</v>
      </c>
      <c r="L975">
        <v>585</v>
      </c>
      <c r="M975">
        <v>578</v>
      </c>
      <c r="N975">
        <v>1800</v>
      </c>
      <c r="O975" t="s">
        <v>1679</v>
      </c>
      <c r="P975">
        <v>0.64374847219675502</v>
      </c>
      <c r="Q975">
        <v>0.87849702638760196</v>
      </c>
      <c r="R975">
        <v>1.0136383438067701E-2</v>
      </c>
      <c r="S975">
        <v>1.11872883642257E-2</v>
      </c>
      <c r="T975">
        <v>-1.6244814570022299</v>
      </c>
      <c r="U975">
        <v>1.6244814570022299</v>
      </c>
      <c r="V975">
        <v>2.0337857308444298</v>
      </c>
      <c r="W975">
        <v>-6.44</v>
      </c>
      <c r="X975">
        <v>1.18</v>
      </c>
      <c r="Y975">
        <v>-81553</v>
      </c>
      <c r="Z975">
        <v>-3020</v>
      </c>
      <c r="AA975">
        <v>-0.21</v>
      </c>
      <c r="AB975">
        <v>27</v>
      </c>
      <c r="AC975">
        <v>14</v>
      </c>
      <c r="AD975">
        <v>13</v>
      </c>
      <c r="AE975">
        <v>51.85</v>
      </c>
      <c r="AF975">
        <v>12</v>
      </c>
      <c r="AG975">
        <v>7</v>
      </c>
      <c r="AH975">
        <v>7</v>
      </c>
      <c r="AI975">
        <v>13</v>
      </c>
    </row>
    <row r="976" spans="1:35" x14ac:dyDescent="0.2">
      <c r="A976" s="102">
        <v>877</v>
      </c>
      <c r="B976">
        <v>7180</v>
      </c>
      <c r="C976" t="s">
        <v>1160</v>
      </c>
      <c r="D976" t="s">
        <v>1737</v>
      </c>
      <c r="E976">
        <v>438</v>
      </c>
      <c r="F976">
        <v>435</v>
      </c>
      <c r="G976">
        <v>2500</v>
      </c>
      <c r="H976" t="s">
        <v>1682</v>
      </c>
      <c r="I976">
        <v>9142</v>
      </c>
      <c r="J976" t="s">
        <v>989</v>
      </c>
      <c r="K976" t="s">
        <v>1815</v>
      </c>
      <c r="L976">
        <v>3645</v>
      </c>
      <c r="M976">
        <v>3635</v>
      </c>
      <c r="N976">
        <v>300</v>
      </c>
      <c r="O976" t="s">
        <v>1679</v>
      </c>
      <c r="P976">
        <v>0.78938476934538804</v>
      </c>
      <c r="Q976">
        <v>0.84793004095588398</v>
      </c>
      <c r="R976">
        <v>3.9805400784138499E-4</v>
      </c>
      <c r="S976">
        <v>5.7980012611086795E-4</v>
      </c>
      <c r="T976">
        <v>-2.58892768474588</v>
      </c>
      <c r="U976">
        <v>2.58892768474588</v>
      </c>
      <c r="V976">
        <v>2.5189091048897598</v>
      </c>
      <c r="W976">
        <v>-7.05</v>
      </c>
      <c r="X976">
        <v>0.28000000000000003</v>
      </c>
      <c r="Y976">
        <v>-82194</v>
      </c>
      <c r="Z976">
        <v>-4566</v>
      </c>
      <c r="AA976">
        <v>-0.21</v>
      </c>
      <c r="AB976">
        <v>18</v>
      </c>
      <c r="AC976">
        <v>8</v>
      </c>
      <c r="AD976">
        <v>10</v>
      </c>
      <c r="AE976">
        <v>44.44</v>
      </c>
      <c r="AF976">
        <v>13</v>
      </c>
      <c r="AG976">
        <v>7</v>
      </c>
      <c r="AH976">
        <v>7</v>
      </c>
      <c r="AI976">
        <v>4</v>
      </c>
    </row>
    <row r="977" spans="1:35" x14ac:dyDescent="0.2">
      <c r="A977" s="102">
        <v>419</v>
      </c>
      <c r="B977">
        <v>4183</v>
      </c>
      <c r="C977" t="s">
        <v>1895</v>
      </c>
      <c r="D977" t="s">
        <v>1704</v>
      </c>
      <c r="E977">
        <v>2569</v>
      </c>
      <c r="F977">
        <v>2581</v>
      </c>
      <c r="G977">
        <v>400</v>
      </c>
      <c r="H977" t="s">
        <v>1679</v>
      </c>
      <c r="I977">
        <v>7762</v>
      </c>
      <c r="J977" t="s">
        <v>1907</v>
      </c>
      <c r="K977" t="s">
        <v>1688</v>
      </c>
      <c r="L977">
        <v>490</v>
      </c>
      <c r="M977">
        <v>493</v>
      </c>
      <c r="N977">
        <v>2100</v>
      </c>
      <c r="O977" t="s">
        <v>1682</v>
      </c>
      <c r="P977">
        <v>0.72863203670508903</v>
      </c>
      <c r="Q977">
        <v>0.89852885140991301</v>
      </c>
      <c r="R977">
        <v>0.17101014402607201</v>
      </c>
      <c r="S977" s="15">
        <v>6.7841280115418006E-5</v>
      </c>
      <c r="T977">
        <v>4.1349060388946102</v>
      </c>
      <c r="U977">
        <v>4.1349060388946102</v>
      </c>
      <c r="V977">
        <v>5.0329490192544304</v>
      </c>
      <c r="W977">
        <v>13.66</v>
      </c>
      <c r="X977">
        <v>0.28000000000000003</v>
      </c>
      <c r="Y977">
        <v>-82253</v>
      </c>
      <c r="Z977">
        <v>-5484</v>
      </c>
      <c r="AA977">
        <v>-0.32</v>
      </c>
      <c r="AB977">
        <v>15</v>
      </c>
      <c r="AC977">
        <v>8</v>
      </c>
      <c r="AD977">
        <v>7</v>
      </c>
      <c r="AE977">
        <v>53.33</v>
      </c>
      <c r="AF977">
        <v>14</v>
      </c>
      <c r="AG977">
        <v>3</v>
      </c>
      <c r="AH977">
        <v>5</v>
      </c>
      <c r="AI977">
        <v>7</v>
      </c>
    </row>
    <row r="978" spans="1:35" x14ac:dyDescent="0.2">
      <c r="A978" s="102">
        <v>1119</v>
      </c>
      <c r="B978">
        <v>5706</v>
      </c>
      <c r="C978" t="s">
        <v>2049</v>
      </c>
      <c r="D978" t="s">
        <v>1695</v>
      </c>
      <c r="E978">
        <v>2830</v>
      </c>
      <c r="F978">
        <v>2857</v>
      </c>
      <c r="G978">
        <v>300</v>
      </c>
      <c r="H978" t="s">
        <v>1679</v>
      </c>
      <c r="I978">
        <v>7282</v>
      </c>
      <c r="J978" t="s">
        <v>1951</v>
      </c>
      <c r="K978" t="s">
        <v>1697</v>
      </c>
      <c r="L978">
        <v>2473</v>
      </c>
      <c r="M978">
        <v>2488</v>
      </c>
      <c r="N978">
        <v>300</v>
      </c>
      <c r="O978" t="s">
        <v>1682</v>
      </c>
      <c r="P978">
        <v>0.81398631369028496</v>
      </c>
      <c r="Q978">
        <v>0.81087126104465101</v>
      </c>
      <c r="R978">
        <v>1.7572784675536201E-2</v>
      </c>
      <c r="S978">
        <v>6.7550198004523596E-2</v>
      </c>
      <c r="T978">
        <v>0.68674510131327404</v>
      </c>
      <c r="U978">
        <v>0.68674510131327404</v>
      </c>
      <c r="V978">
        <v>0.68349064561757999</v>
      </c>
      <c r="W978">
        <v>4.91</v>
      </c>
      <c r="X978">
        <v>12.92</v>
      </c>
      <c r="Y978">
        <v>-82643</v>
      </c>
      <c r="Z978">
        <v>-5165</v>
      </c>
      <c r="AA978">
        <v>-0.15</v>
      </c>
      <c r="AB978">
        <v>16</v>
      </c>
      <c r="AC978">
        <v>8</v>
      </c>
      <c r="AD978">
        <v>8</v>
      </c>
      <c r="AE978">
        <v>50</v>
      </c>
      <c r="AF978">
        <v>10</v>
      </c>
      <c r="AG978">
        <v>6</v>
      </c>
      <c r="AH978">
        <v>6</v>
      </c>
      <c r="AI978">
        <v>4</v>
      </c>
    </row>
    <row r="979" spans="1:35" x14ac:dyDescent="0.2">
      <c r="A979" s="102">
        <v>279</v>
      </c>
      <c r="B979">
        <v>2371</v>
      </c>
      <c r="C979" t="s">
        <v>628</v>
      </c>
      <c r="D979" t="s">
        <v>1694</v>
      </c>
      <c r="E979">
        <v>3040</v>
      </c>
      <c r="F979">
        <v>3010</v>
      </c>
      <c r="G979">
        <v>300</v>
      </c>
      <c r="H979" t="s">
        <v>1682</v>
      </c>
      <c r="I979">
        <v>4217</v>
      </c>
      <c r="J979" t="s">
        <v>1195</v>
      </c>
      <c r="K979" t="s">
        <v>1704</v>
      </c>
      <c r="L979">
        <v>4610</v>
      </c>
      <c r="M979">
        <v>4610</v>
      </c>
      <c r="N979">
        <v>200</v>
      </c>
      <c r="O979" t="s">
        <v>1679</v>
      </c>
      <c r="P979">
        <v>0.86128246308632905</v>
      </c>
      <c r="Q979">
        <v>0.91224070046715999</v>
      </c>
      <c r="R979" s="106">
        <v>7.2724976837385102E-2</v>
      </c>
      <c r="S979">
        <v>5.3071525214163098E-2</v>
      </c>
      <c r="T979">
        <v>-0.36351086053685799</v>
      </c>
      <c r="U979">
        <v>0.36351086053685799</v>
      </c>
      <c r="V979">
        <v>0.43966575729524598</v>
      </c>
      <c r="W979">
        <v>-2.44</v>
      </c>
      <c r="X979">
        <v>2.06</v>
      </c>
      <c r="Y979">
        <v>-83772</v>
      </c>
      <c r="Z979">
        <v>-3989</v>
      </c>
      <c r="AA979">
        <v>-0.22</v>
      </c>
      <c r="AB979">
        <v>21</v>
      </c>
      <c r="AC979">
        <v>10</v>
      </c>
      <c r="AD979">
        <v>11</v>
      </c>
      <c r="AE979">
        <v>47.62</v>
      </c>
      <c r="AF979">
        <v>11</v>
      </c>
      <c r="AG979">
        <v>10</v>
      </c>
      <c r="AH979">
        <v>9</v>
      </c>
      <c r="AI979">
        <v>2</v>
      </c>
    </row>
    <row r="980" spans="1:35" x14ac:dyDescent="0.2">
      <c r="A980" s="102">
        <v>1</v>
      </c>
      <c r="B980">
        <v>5214</v>
      </c>
      <c r="C980" t="s">
        <v>1982</v>
      </c>
      <c r="D980" t="s">
        <v>1678</v>
      </c>
      <c r="E980">
        <v>2066</v>
      </c>
      <c r="F980">
        <v>2094</v>
      </c>
      <c r="G980">
        <v>500</v>
      </c>
      <c r="H980" t="s">
        <v>1679</v>
      </c>
      <c r="I980">
        <v>5406</v>
      </c>
      <c r="J980" t="s">
        <v>2047</v>
      </c>
      <c r="K980" t="s">
        <v>1735</v>
      </c>
      <c r="L980">
        <v>489</v>
      </c>
      <c r="M980">
        <v>481</v>
      </c>
      <c r="N980">
        <v>2200</v>
      </c>
      <c r="O980" t="s">
        <v>1682</v>
      </c>
      <c r="P980">
        <v>0.84890861771252202</v>
      </c>
      <c r="Q980">
        <v>0.97219902334747299</v>
      </c>
      <c r="R980" s="106">
        <v>0.282134827108523</v>
      </c>
      <c r="S980" s="106">
        <v>9.2973710829444495E-4</v>
      </c>
      <c r="T980">
        <v>1.33556931876352</v>
      </c>
      <c r="U980">
        <v>1.33556931876352</v>
      </c>
      <c r="V980">
        <v>0.405738792218378</v>
      </c>
      <c r="W980">
        <v>4.34</v>
      </c>
      <c r="X980">
        <v>1.07</v>
      </c>
      <c r="Y980">
        <v>-84608</v>
      </c>
      <c r="Z980">
        <v>-4453</v>
      </c>
      <c r="AA980">
        <v>-0.18</v>
      </c>
      <c r="AB980">
        <v>19</v>
      </c>
      <c r="AC980">
        <v>9</v>
      </c>
      <c r="AD980">
        <v>10</v>
      </c>
      <c r="AE980">
        <v>47.37</v>
      </c>
      <c r="AF980">
        <v>9</v>
      </c>
      <c r="AG980">
        <v>8</v>
      </c>
      <c r="AH980">
        <v>8</v>
      </c>
      <c r="AI980">
        <v>3</v>
      </c>
    </row>
    <row r="981" spans="1:35" x14ac:dyDescent="0.2">
      <c r="A981" s="102">
        <v>238</v>
      </c>
      <c r="B981">
        <v>4555</v>
      </c>
      <c r="C981" t="s">
        <v>721</v>
      </c>
      <c r="D981" t="s">
        <v>1702</v>
      </c>
      <c r="E981">
        <v>7180</v>
      </c>
      <c r="F981">
        <v>7160</v>
      </c>
      <c r="G981">
        <v>100</v>
      </c>
      <c r="H981" t="s">
        <v>1682</v>
      </c>
      <c r="I981">
        <v>8586</v>
      </c>
      <c r="J981" t="s">
        <v>1809</v>
      </c>
      <c r="K981" t="s">
        <v>1685</v>
      </c>
      <c r="L981">
        <v>3075</v>
      </c>
      <c r="M981">
        <v>3070</v>
      </c>
      <c r="N981">
        <v>200</v>
      </c>
      <c r="O981" t="s">
        <v>1679</v>
      </c>
      <c r="P981">
        <v>0.93284446323659997</v>
      </c>
      <c r="Q981">
        <v>0.91650876967316297</v>
      </c>
      <c r="R981">
        <v>0.262489409887814</v>
      </c>
      <c r="S981">
        <v>1.9389617468026799E-2</v>
      </c>
      <c r="T981">
        <v>-1.4343635413028299</v>
      </c>
      <c r="U981">
        <v>1.4343635413028299</v>
      </c>
      <c r="V981">
        <v>1.7546528679684401</v>
      </c>
      <c r="W981">
        <v>-3.71</v>
      </c>
      <c r="X981">
        <v>14.25</v>
      </c>
      <c r="Y981">
        <v>-84629</v>
      </c>
      <c r="Z981">
        <v>-9403</v>
      </c>
      <c r="AA981">
        <v>-0.31</v>
      </c>
      <c r="AB981">
        <v>9</v>
      </c>
      <c r="AC981">
        <v>5</v>
      </c>
      <c r="AD981">
        <v>4</v>
      </c>
      <c r="AE981">
        <v>55.56</v>
      </c>
      <c r="AF981">
        <v>12</v>
      </c>
      <c r="AG981">
        <v>3</v>
      </c>
      <c r="AH981">
        <v>3</v>
      </c>
      <c r="AI981">
        <v>3</v>
      </c>
    </row>
    <row r="982" spans="1:35" x14ac:dyDescent="0.2">
      <c r="A982" s="102">
        <v>1086</v>
      </c>
      <c r="B982">
        <v>4452</v>
      </c>
      <c r="C982" t="s">
        <v>1932</v>
      </c>
      <c r="D982" t="s">
        <v>1704</v>
      </c>
      <c r="E982">
        <v>8647</v>
      </c>
      <c r="F982">
        <v>8735</v>
      </c>
      <c r="G982">
        <v>100</v>
      </c>
      <c r="H982" t="s">
        <v>1682</v>
      </c>
      <c r="I982">
        <v>6305</v>
      </c>
      <c r="J982" t="s">
        <v>31</v>
      </c>
      <c r="K982" t="s">
        <v>1692</v>
      </c>
      <c r="L982">
        <v>3075</v>
      </c>
      <c r="M982">
        <v>3045</v>
      </c>
      <c r="N982">
        <v>300</v>
      </c>
      <c r="O982" t="s">
        <v>1679</v>
      </c>
      <c r="P982">
        <v>0.90905762937680801</v>
      </c>
      <c r="Q982">
        <v>0.81683406755448795</v>
      </c>
      <c r="R982">
        <v>8.8884407097844093E-3</v>
      </c>
      <c r="S982">
        <v>4.8564293422607901E-2</v>
      </c>
      <c r="T982">
        <v>-0.15354611931038001</v>
      </c>
      <c r="U982">
        <v>0.15354611931038001</v>
      </c>
      <c r="V982">
        <v>0.69461158677878299</v>
      </c>
      <c r="W982">
        <v>-0.71</v>
      </c>
      <c r="X982">
        <v>4.58</v>
      </c>
      <c r="Y982">
        <v>-85256</v>
      </c>
      <c r="Z982">
        <v>-7751</v>
      </c>
      <c r="AA982">
        <v>-0.43</v>
      </c>
      <c r="AB982">
        <v>11</v>
      </c>
      <c r="AC982">
        <v>5</v>
      </c>
      <c r="AD982">
        <v>6</v>
      </c>
      <c r="AE982">
        <v>45.45</v>
      </c>
      <c r="AF982">
        <v>10</v>
      </c>
      <c r="AG982">
        <v>4</v>
      </c>
      <c r="AH982">
        <v>4</v>
      </c>
      <c r="AI982">
        <v>3</v>
      </c>
    </row>
    <row r="983" spans="1:35" x14ac:dyDescent="0.2">
      <c r="A983" s="102">
        <v>180</v>
      </c>
      <c r="B983">
        <v>2331</v>
      </c>
      <c r="C983" t="s">
        <v>1843</v>
      </c>
      <c r="D983" t="s">
        <v>1694</v>
      </c>
      <c r="E983">
        <v>5790</v>
      </c>
      <c r="F983">
        <v>5790</v>
      </c>
      <c r="G983">
        <v>100</v>
      </c>
      <c r="H983" t="s">
        <v>1679</v>
      </c>
      <c r="I983">
        <v>9684</v>
      </c>
      <c r="J983" t="s">
        <v>1884</v>
      </c>
      <c r="K983" t="s">
        <v>1681</v>
      </c>
      <c r="L983">
        <v>5040</v>
      </c>
      <c r="M983">
        <v>5030</v>
      </c>
      <c r="N983">
        <v>100</v>
      </c>
      <c r="O983" t="s">
        <v>1682</v>
      </c>
      <c r="P983">
        <v>0.65430792724331299</v>
      </c>
      <c r="Q983">
        <v>0.92546135653392403</v>
      </c>
      <c r="R983">
        <v>5.81137523037163E-2</v>
      </c>
      <c r="S983">
        <v>1.43491627941094E-2</v>
      </c>
      <c r="T983">
        <v>1.6906755029773599</v>
      </c>
      <c r="U983">
        <v>1.6906755029773599</v>
      </c>
      <c r="V983">
        <v>1.7124811713821799</v>
      </c>
      <c r="W983">
        <v>5.28</v>
      </c>
      <c r="X983">
        <v>13.13</v>
      </c>
      <c r="Y983">
        <v>-85378</v>
      </c>
      <c r="Z983">
        <v>-5692</v>
      </c>
      <c r="AA983">
        <v>0.01</v>
      </c>
      <c r="AB983">
        <v>15</v>
      </c>
      <c r="AC983">
        <v>9</v>
      </c>
      <c r="AD983">
        <v>6</v>
      </c>
      <c r="AE983">
        <v>60</v>
      </c>
      <c r="AF983">
        <v>7</v>
      </c>
      <c r="AG983">
        <v>9</v>
      </c>
      <c r="AH983">
        <v>6</v>
      </c>
      <c r="AI983">
        <v>0</v>
      </c>
    </row>
    <row r="984" spans="1:35" x14ac:dyDescent="0.2">
      <c r="A984" s="102">
        <v>1156</v>
      </c>
      <c r="B984">
        <v>4540</v>
      </c>
      <c r="C984" t="s">
        <v>2184</v>
      </c>
      <c r="D984" t="s">
        <v>1702</v>
      </c>
      <c r="E984">
        <v>2952</v>
      </c>
      <c r="F984">
        <v>2959</v>
      </c>
      <c r="G984">
        <v>300</v>
      </c>
      <c r="H984" t="s">
        <v>1679</v>
      </c>
      <c r="I984">
        <v>9201</v>
      </c>
      <c r="J984" t="s">
        <v>1960</v>
      </c>
      <c r="K984" t="s">
        <v>1961</v>
      </c>
      <c r="L984">
        <v>3105</v>
      </c>
      <c r="M984">
        <v>3099</v>
      </c>
      <c r="N984">
        <v>300</v>
      </c>
      <c r="O984" t="s">
        <v>1682</v>
      </c>
      <c r="P984">
        <v>0.89245916811350401</v>
      </c>
      <c r="Q984">
        <v>0.80389454534007998</v>
      </c>
      <c r="R984">
        <v>2.0337960466848899E-3</v>
      </c>
      <c r="S984">
        <v>3.6612269403454398E-2</v>
      </c>
      <c r="T984">
        <v>0.34316125383873097</v>
      </c>
      <c r="U984">
        <v>0.34316125383873097</v>
      </c>
      <c r="V984">
        <v>0.114973629754169</v>
      </c>
      <c r="W984">
        <v>0.88</v>
      </c>
      <c r="X984">
        <v>4.5199999999999996</v>
      </c>
      <c r="Y984">
        <v>-85523</v>
      </c>
      <c r="Z984">
        <v>-9503</v>
      </c>
      <c r="AA984">
        <v>-0.61</v>
      </c>
      <c r="AB984">
        <v>9</v>
      </c>
      <c r="AC984">
        <v>4</v>
      </c>
      <c r="AD984">
        <v>5</v>
      </c>
      <c r="AE984">
        <v>44.44</v>
      </c>
      <c r="AF984">
        <v>14</v>
      </c>
      <c r="AG984">
        <v>1</v>
      </c>
      <c r="AH984">
        <v>3</v>
      </c>
      <c r="AI984">
        <v>5</v>
      </c>
    </row>
    <row r="985" spans="1:35" x14ac:dyDescent="0.2">
      <c r="A985" s="102">
        <v>513</v>
      </c>
      <c r="B985">
        <v>7186</v>
      </c>
      <c r="C985" t="s">
        <v>579</v>
      </c>
      <c r="D985" t="s">
        <v>1737</v>
      </c>
      <c r="E985">
        <v>430</v>
      </c>
      <c r="F985">
        <v>434</v>
      </c>
      <c r="G985">
        <v>2500</v>
      </c>
      <c r="H985" t="s">
        <v>1679</v>
      </c>
      <c r="I985">
        <v>8359</v>
      </c>
      <c r="J985" t="s">
        <v>590</v>
      </c>
      <c r="K985" t="s">
        <v>1737</v>
      </c>
      <c r="L985">
        <v>420</v>
      </c>
      <c r="M985">
        <v>423</v>
      </c>
      <c r="N985">
        <v>2600</v>
      </c>
      <c r="O985" t="s">
        <v>1682</v>
      </c>
      <c r="P985">
        <v>0.93327298080749599</v>
      </c>
      <c r="Q985">
        <v>0.88882829863144797</v>
      </c>
      <c r="R985">
        <v>0.10311280006432701</v>
      </c>
      <c r="S985">
        <v>1.5463158617888099E-2</v>
      </c>
      <c r="T985">
        <v>2.3641662205221201</v>
      </c>
      <c r="U985">
        <v>2.3641662205221201</v>
      </c>
      <c r="V985">
        <v>2.3110401291917699</v>
      </c>
      <c r="W985">
        <v>6.46</v>
      </c>
      <c r="X985">
        <v>1.36</v>
      </c>
      <c r="Y985">
        <v>-85624</v>
      </c>
      <c r="Z985">
        <v>-4507</v>
      </c>
      <c r="AA985">
        <v>-0.23</v>
      </c>
      <c r="AB985">
        <v>19</v>
      </c>
      <c r="AC985">
        <v>9</v>
      </c>
      <c r="AD985">
        <v>10</v>
      </c>
      <c r="AE985">
        <v>47.37</v>
      </c>
      <c r="AF985">
        <v>15</v>
      </c>
      <c r="AG985">
        <v>4</v>
      </c>
      <c r="AH985">
        <v>4</v>
      </c>
      <c r="AI985">
        <v>11</v>
      </c>
    </row>
    <row r="986" spans="1:35" x14ac:dyDescent="0.2">
      <c r="A986" s="102">
        <v>316</v>
      </c>
      <c r="B986">
        <v>1414</v>
      </c>
      <c r="C986" t="s">
        <v>1880</v>
      </c>
      <c r="D986" t="s">
        <v>1689</v>
      </c>
      <c r="E986">
        <v>4555</v>
      </c>
      <c r="F986">
        <v>4550</v>
      </c>
      <c r="G986">
        <v>200</v>
      </c>
      <c r="H986" t="s">
        <v>1682</v>
      </c>
      <c r="I986">
        <v>6465</v>
      </c>
      <c r="J986" t="s">
        <v>465</v>
      </c>
      <c r="K986" t="s">
        <v>1692</v>
      </c>
      <c r="L986">
        <v>10460</v>
      </c>
      <c r="M986">
        <v>10520</v>
      </c>
      <c r="N986">
        <v>100</v>
      </c>
      <c r="O986" t="s">
        <v>1679</v>
      </c>
      <c r="P986">
        <v>0.65584764780689397</v>
      </c>
      <c r="Q986">
        <v>0.90913127678891004</v>
      </c>
      <c r="R986">
        <v>0.37888676875182298</v>
      </c>
      <c r="S986">
        <v>7.9788697287511007E-2</v>
      </c>
      <c r="T986">
        <v>-2.01794571448161</v>
      </c>
      <c r="U986">
        <v>2.01794571448161</v>
      </c>
      <c r="V986">
        <v>1.64948025628633</v>
      </c>
      <c r="W986">
        <v>-5.04</v>
      </c>
      <c r="X986">
        <v>13.5</v>
      </c>
      <c r="Y986">
        <v>-85639</v>
      </c>
      <c r="Z986">
        <v>-7137</v>
      </c>
      <c r="AA986">
        <v>-0.25</v>
      </c>
      <c r="AB986">
        <v>12</v>
      </c>
      <c r="AC986">
        <v>5</v>
      </c>
      <c r="AD986">
        <v>7</v>
      </c>
      <c r="AE986">
        <v>41.67</v>
      </c>
      <c r="AF986">
        <v>12</v>
      </c>
      <c r="AG986">
        <v>4</v>
      </c>
      <c r="AH986">
        <v>3</v>
      </c>
      <c r="AI986">
        <v>5</v>
      </c>
    </row>
    <row r="987" spans="1:35" x14ac:dyDescent="0.2">
      <c r="A987" s="102">
        <v>666</v>
      </c>
      <c r="B987">
        <v>4290</v>
      </c>
      <c r="C987" t="s">
        <v>1736</v>
      </c>
      <c r="D987" t="s">
        <v>1694</v>
      </c>
      <c r="E987">
        <v>1022</v>
      </c>
      <c r="F987">
        <v>1013</v>
      </c>
      <c r="G987">
        <v>1100</v>
      </c>
      <c r="H987" t="s">
        <v>1679</v>
      </c>
      <c r="I987">
        <v>9746</v>
      </c>
      <c r="J987" t="s">
        <v>1905</v>
      </c>
      <c r="K987" t="s">
        <v>1681</v>
      </c>
      <c r="L987">
        <v>5450</v>
      </c>
      <c r="M987">
        <v>5450</v>
      </c>
      <c r="N987">
        <v>200</v>
      </c>
      <c r="O987" t="s">
        <v>1682</v>
      </c>
      <c r="P987">
        <v>0.64826762253253201</v>
      </c>
      <c r="Q987">
        <v>0.87345453610313495</v>
      </c>
      <c r="R987">
        <v>0.22013102083479799</v>
      </c>
      <c r="S987">
        <v>6.1247750276487399E-2</v>
      </c>
      <c r="T987">
        <v>2.34203225017653E-2</v>
      </c>
      <c r="U987">
        <v>2.34203225017653E-2</v>
      </c>
      <c r="V987">
        <v>9.1577071859549997E-2</v>
      </c>
      <c r="W987">
        <v>0.08</v>
      </c>
      <c r="X987">
        <v>2.23</v>
      </c>
      <c r="Y987">
        <v>-85823</v>
      </c>
      <c r="Z987">
        <v>-6130</v>
      </c>
      <c r="AA987">
        <v>-0.34</v>
      </c>
      <c r="AB987">
        <v>14</v>
      </c>
      <c r="AC987">
        <v>5</v>
      </c>
      <c r="AD987">
        <v>9</v>
      </c>
      <c r="AE987">
        <v>35.71</v>
      </c>
      <c r="AF987">
        <v>11</v>
      </c>
      <c r="AG987">
        <v>4</v>
      </c>
      <c r="AH987">
        <v>5</v>
      </c>
      <c r="AI987">
        <v>5</v>
      </c>
    </row>
    <row r="988" spans="1:35" x14ac:dyDescent="0.2">
      <c r="A988" s="102">
        <v>359</v>
      </c>
      <c r="B988">
        <v>8306</v>
      </c>
      <c r="C988" t="s">
        <v>1896</v>
      </c>
      <c r="D988" t="s">
        <v>1737</v>
      </c>
      <c r="E988">
        <v>569.70000000000005</v>
      </c>
      <c r="F988">
        <v>572.29999999999995</v>
      </c>
      <c r="G988">
        <v>1900</v>
      </c>
      <c r="H988" t="s">
        <v>1679</v>
      </c>
      <c r="I988">
        <v>8410</v>
      </c>
      <c r="J988" t="s">
        <v>1914</v>
      </c>
      <c r="K988" t="s">
        <v>1737</v>
      </c>
      <c r="L988">
        <v>317</v>
      </c>
      <c r="M988">
        <v>321</v>
      </c>
      <c r="N988">
        <v>3400</v>
      </c>
      <c r="O988" t="s">
        <v>1682</v>
      </c>
      <c r="P988">
        <v>0.80152303243017298</v>
      </c>
      <c r="Q988">
        <v>0.90474233042740704</v>
      </c>
      <c r="R988">
        <v>0.147365667007988</v>
      </c>
      <c r="S988" s="15">
        <v>3.2419022040879597E-2</v>
      </c>
      <c r="T988">
        <v>1.05313262574862</v>
      </c>
      <c r="U988">
        <v>1.05313262574862</v>
      </c>
      <c r="V988">
        <v>1.4424832411745201</v>
      </c>
      <c r="W988">
        <v>3.29</v>
      </c>
      <c r="X988">
        <v>0.37</v>
      </c>
      <c r="Y988">
        <v>-86353</v>
      </c>
      <c r="Z988">
        <v>-5757</v>
      </c>
      <c r="AA988">
        <v>-0.28000000000000003</v>
      </c>
      <c r="AB988">
        <v>15</v>
      </c>
      <c r="AC988">
        <v>7</v>
      </c>
      <c r="AD988">
        <v>8</v>
      </c>
      <c r="AE988">
        <v>46.67</v>
      </c>
      <c r="AF988">
        <v>15</v>
      </c>
      <c r="AG988">
        <v>2</v>
      </c>
      <c r="AH988">
        <v>4</v>
      </c>
      <c r="AI988">
        <v>9</v>
      </c>
    </row>
    <row r="989" spans="1:35" x14ac:dyDescent="0.2">
      <c r="A989" s="102">
        <v>1132</v>
      </c>
      <c r="B989">
        <v>6902</v>
      </c>
      <c r="C989" t="s">
        <v>823</v>
      </c>
      <c r="D989" t="s">
        <v>1697</v>
      </c>
      <c r="E989">
        <v>4462</v>
      </c>
      <c r="F989">
        <v>4481</v>
      </c>
      <c r="G989">
        <v>200</v>
      </c>
      <c r="H989" t="s">
        <v>1679</v>
      </c>
      <c r="I989">
        <v>9107</v>
      </c>
      <c r="J989" t="s">
        <v>1940</v>
      </c>
      <c r="K989" t="s">
        <v>1941</v>
      </c>
      <c r="L989">
        <v>1440</v>
      </c>
      <c r="M989">
        <v>1433</v>
      </c>
      <c r="N989">
        <v>600</v>
      </c>
      <c r="O989" t="s">
        <v>1682</v>
      </c>
      <c r="P989">
        <v>0.90052659905721999</v>
      </c>
      <c r="Q989">
        <v>0.80828623985877501</v>
      </c>
      <c r="R989">
        <v>0.25148184617550301</v>
      </c>
      <c r="S989" s="106">
        <v>9.2735788644238704E-3</v>
      </c>
      <c r="T989">
        <v>1.59441576431506</v>
      </c>
      <c r="U989">
        <v>1.59441576431506</v>
      </c>
      <c r="V989">
        <v>1.29026666300992</v>
      </c>
      <c r="W989">
        <v>8.69</v>
      </c>
      <c r="X989">
        <v>4.0599999999999996</v>
      </c>
      <c r="Y989">
        <v>-86759</v>
      </c>
      <c r="Z989">
        <v>-6197</v>
      </c>
      <c r="AA989">
        <v>-0.34</v>
      </c>
      <c r="AB989">
        <v>14</v>
      </c>
      <c r="AC989">
        <v>6</v>
      </c>
      <c r="AD989">
        <v>8</v>
      </c>
      <c r="AE989">
        <v>42.86</v>
      </c>
      <c r="AF989">
        <v>10</v>
      </c>
      <c r="AG989">
        <v>6</v>
      </c>
      <c r="AH989">
        <v>7</v>
      </c>
      <c r="AI989">
        <v>1</v>
      </c>
    </row>
    <row r="990" spans="1:35" x14ac:dyDescent="0.2">
      <c r="A990" s="102">
        <v>787</v>
      </c>
      <c r="B990">
        <v>3099</v>
      </c>
      <c r="C990" t="s">
        <v>36</v>
      </c>
      <c r="D990" t="s">
        <v>1705</v>
      </c>
      <c r="E990">
        <v>853</v>
      </c>
      <c r="F990">
        <v>838</v>
      </c>
      <c r="G990">
        <v>1300</v>
      </c>
      <c r="H990" t="s">
        <v>1682</v>
      </c>
      <c r="I990">
        <v>3865</v>
      </c>
      <c r="J990" t="s">
        <v>1626</v>
      </c>
      <c r="K990" t="s">
        <v>1916</v>
      </c>
      <c r="L990">
        <v>513</v>
      </c>
      <c r="M990">
        <v>504</v>
      </c>
      <c r="N990">
        <v>2200</v>
      </c>
      <c r="O990" t="s">
        <v>1679</v>
      </c>
      <c r="P990">
        <v>0.88365702545940195</v>
      </c>
      <c r="Q990">
        <v>0.85868593330015897</v>
      </c>
      <c r="R990" s="15">
        <v>4.0281762951486201E-2</v>
      </c>
      <c r="S990" s="106">
        <v>4.9278063951354797E-2</v>
      </c>
      <c r="T990">
        <v>-0.70322446040348596</v>
      </c>
      <c r="U990">
        <v>0.70322446040348596</v>
      </c>
      <c r="V990">
        <v>0.50831253654809505</v>
      </c>
      <c r="W990">
        <v>-3.31</v>
      </c>
      <c r="X990">
        <v>1.78</v>
      </c>
      <c r="Y990">
        <v>-87892</v>
      </c>
      <c r="Z990">
        <v>-4883</v>
      </c>
      <c r="AA990">
        <v>-0.28999999999999998</v>
      </c>
      <c r="AB990">
        <v>18</v>
      </c>
      <c r="AC990">
        <v>8</v>
      </c>
      <c r="AD990">
        <v>10</v>
      </c>
      <c r="AE990">
        <v>44.44</v>
      </c>
      <c r="AF990">
        <v>12</v>
      </c>
      <c r="AG990">
        <v>6</v>
      </c>
      <c r="AH990">
        <v>9</v>
      </c>
      <c r="AI990">
        <v>3</v>
      </c>
    </row>
    <row r="991" spans="1:35" x14ac:dyDescent="0.2">
      <c r="A991" s="102">
        <v>600</v>
      </c>
      <c r="B991">
        <v>7224</v>
      </c>
      <c r="C991" t="s">
        <v>839</v>
      </c>
      <c r="D991" t="s">
        <v>1697</v>
      </c>
      <c r="E991">
        <v>1330</v>
      </c>
      <c r="F991">
        <v>1329</v>
      </c>
      <c r="G991">
        <v>700</v>
      </c>
      <c r="H991" t="s">
        <v>1682</v>
      </c>
      <c r="I991">
        <v>9810</v>
      </c>
      <c r="J991" t="s">
        <v>1646</v>
      </c>
      <c r="K991" t="s">
        <v>1686</v>
      </c>
      <c r="L991">
        <v>4675</v>
      </c>
      <c r="M991">
        <v>4665</v>
      </c>
      <c r="N991">
        <v>200</v>
      </c>
      <c r="O991" t="s">
        <v>1679</v>
      </c>
      <c r="P991">
        <v>0.90862242490967404</v>
      </c>
      <c r="Q991">
        <v>0.880007705999585</v>
      </c>
      <c r="R991" s="106">
        <v>0.34382985411371803</v>
      </c>
      <c r="S991" s="106">
        <v>3.6100476597630501E-3</v>
      </c>
      <c r="T991">
        <v>-7.5968250495077203E-2</v>
      </c>
      <c r="U991">
        <v>7.5968250495077203E-2</v>
      </c>
      <c r="V991">
        <v>0.130339627815828</v>
      </c>
      <c r="W991">
        <v>-0.15</v>
      </c>
      <c r="X991">
        <v>0.28999999999999998</v>
      </c>
      <c r="Y991">
        <v>-88275</v>
      </c>
      <c r="Z991">
        <v>-4904</v>
      </c>
      <c r="AA991">
        <v>-0.26</v>
      </c>
      <c r="AB991">
        <v>18</v>
      </c>
      <c r="AC991">
        <v>8</v>
      </c>
      <c r="AD991">
        <v>10</v>
      </c>
      <c r="AE991">
        <v>44.44</v>
      </c>
      <c r="AF991">
        <v>12</v>
      </c>
      <c r="AG991">
        <v>6</v>
      </c>
      <c r="AH991">
        <v>6</v>
      </c>
      <c r="AI991">
        <v>6</v>
      </c>
    </row>
    <row r="992" spans="1:35" x14ac:dyDescent="0.2">
      <c r="A992" s="102">
        <v>245</v>
      </c>
      <c r="B992">
        <v>1803</v>
      </c>
      <c r="C992" t="s">
        <v>1690</v>
      </c>
      <c r="D992" t="s">
        <v>1689</v>
      </c>
      <c r="E992">
        <v>1104</v>
      </c>
      <c r="F992">
        <v>1113</v>
      </c>
      <c r="G992">
        <v>900</v>
      </c>
      <c r="H992" t="s">
        <v>1682</v>
      </c>
      <c r="I992">
        <v>8604</v>
      </c>
      <c r="J992" t="s">
        <v>469</v>
      </c>
      <c r="K992" t="s">
        <v>1891</v>
      </c>
      <c r="L992">
        <v>561.20000000000005</v>
      </c>
      <c r="M992">
        <v>562</v>
      </c>
      <c r="N992">
        <v>1800</v>
      </c>
      <c r="O992" t="s">
        <v>1679</v>
      </c>
      <c r="P992">
        <v>0.51195771034639803</v>
      </c>
      <c r="Q992">
        <v>0.91575117654201699</v>
      </c>
      <c r="R992">
        <v>0.37725255528817497</v>
      </c>
      <c r="S992">
        <v>8.1903496794719199E-2</v>
      </c>
      <c r="T992">
        <v>-0.37110818277402202</v>
      </c>
      <c r="U992">
        <v>0.37110818277402202</v>
      </c>
      <c r="V992">
        <v>0.66388355070264604</v>
      </c>
      <c r="W992">
        <v>-0.88</v>
      </c>
      <c r="X992">
        <v>0.99</v>
      </c>
      <c r="Y992">
        <v>-88676</v>
      </c>
      <c r="Z992">
        <v>-4223</v>
      </c>
      <c r="AA992">
        <v>-0.21</v>
      </c>
      <c r="AB992">
        <v>21</v>
      </c>
      <c r="AC992">
        <v>9</v>
      </c>
      <c r="AD992">
        <v>12</v>
      </c>
      <c r="AE992">
        <v>42.86</v>
      </c>
      <c r="AF992">
        <v>13</v>
      </c>
      <c r="AG992">
        <v>7</v>
      </c>
      <c r="AH992">
        <v>6</v>
      </c>
      <c r="AI992">
        <v>8</v>
      </c>
    </row>
    <row r="993" spans="1:35" x14ac:dyDescent="0.2">
      <c r="A993" s="102">
        <v>1035</v>
      </c>
      <c r="B993">
        <v>7453</v>
      </c>
      <c r="C993" t="s">
        <v>53</v>
      </c>
      <c r="D993" t="s">
        <v>1705</v>
      </c>
      <c r="E993">
        <v>1842</v>
      </c>
      <c r="F993">
        <v>1828</v>
      </c>
      <c r="G993">
        <v>500</v>
      </c>
      <c r="H993" t="s">
        <v>1682</v>
      </c>
      <c r="I993">
        <v>9072</v>
      </c>
      <c r="J993" t="s">
        <v>1814</v>
      </c>
      <c r="K993" t="s">
        <v>1815</v>
      </c>
      <c r="L993">
        <v>2480</v>
      </c>
      <c r="M993">
        <v>2485</v>
      </c>
      <c r="N993">
        <v>400</v>
      </c>
      <c r="O993" t="s">
        <v>1679</v>
      </c>
      <c r="P993">
        <v>0.884972335970996</v>
      </c>
      <c r="Q993">
        <v>0.82530592549075799</v>
      </c>
      <c r="R993">
        <v>3.3872581431747498E-2</v>
      </c>
      <c r="S993">
        <v>2.9909476347179699E-2</v>
      </c>
      <c r="T993">
        <v>-1.5473183101723</v>
      </c>
      <c r="U993">
        <v>1.5473183101723</v>
      </c>
      <c r="V993">
        <v>1.4664055295648299</v>
      </c>
      <c r="W993">
        <v>-17.73</v>
      </c>
      <c r="X993">
        <v>8.0500000000000007</v>
      </c>
      <c r="Y993">
        <v>-89062</v>
      </c>
      <c r="Z993">
        <v>-5239</v>
      </c>
      <c r="AA993">
        <v>-0.21</v>
      </c>
      <c r="AB993">
        <v>17</v>
      </c>
      <c r="AC993">
        <v>8</v>
      </c>
      <c r="AD993">
        <v>9</v>
      </c>
      <c r="AE993">
        <v>47.06</v>
      </c>
      <c r="AF993">
        <v>14</v>
      </c>
      <c r="AG993">
        <v>3</v>
      </c>
      <c r="AH993">
        <v>5</v>
      </c>
      <c r="AI993">
        <v>9</v>
      </c>
    </row>
    <row r="994" spans="1:35" x14ac:dyDescent="0.2">
      <c r="A994" s="102">
        <v>117</v>
      </c>
      <c r="B994">
        <v>6976</v>
      </c>
      <c r="C994" t="s">
        <v>830</v>
      </c>
      <c r="D994" t="s">
        <v>1684</v>
      </c>
      <c r="E994">
        <v>3490</v>
      </c>
      <c r="F994">
        <v>3550</v>
      </c>
      <c r="G994">
        <v>300</v>
      </c>
      <c r="H994" t="s">
        <v>1679</v>
      </c>
      <c r="I994">
        <v>8572</v>
      </c>
      <c r="J994" t="s">
        <v>1647</v>
      </c>
      <c r="K994" t="s">
        <v>1685</v>
      </c>
      <c r="L994">
        <v>532</v>
      </c>
      <c r="M994">
        <v>529</v>
      </c>
      <c r="N994">
        <v>2000</v>
      </c>
      <c r="O994" t="s">
        <v>1682</v>
      </c>
      <c r="P994">
        <v>0.917639503155391</v>
      </c>
      <c r="Q994">
        <v>0.93406457322290604</v>
      </c>
      <c r="R994">
        <v>0.27015176887782</v>
      </c>
      <c r="S994">
        <v>7.80406006060817E-2</v>
      </c>
      <c r="T994">
        <v>0.537810675137531</v>
      </c>
      <c r="U994">
        <v>0.537810675137531</v>
      </c>
      <c r="V994">
        <v>0.28623590286603001</v>
      </c>
      <c r="W994">
        <v>1.77</v>
      </c>
      <c r="X994">
        <v>0.66</v>
      </c>
      <c r="Y994">
        <v>-89589</v>
      </c>
      <c r="Z994">
        <v>-4072</v>
      </c>
      <c r="AA994">
        <v>-0.27</v>
      </c>
      <c r="AB994">
        <v>22</v>
      </c>
      <c r="AC994">
        <v>11</v>
      </c>
      <c r="AD994">
        <v>11</v>
      </c>
      <c r="AE994">
        <v>50</v>
      </c>
      <c r="AF994">
        <v>10</v>
      </c>
      <c r="AG994">
        <v>12</v>
      </c>
      <c r="AH994">
        <v>7</v>
      </c>
      <c r="AI994">
        <v>3</v>
      </c>
    </row>
    <row r="995" spans="1:35" x14ac:dyDescent="0.2">
      <c r="A995" s="102">
        <v>1030</v>
      </c>
      <c r="B995">
        <v>3048</v>
      </c>
      <c r="C995" t="s">
        <v>2023</v>
      </c>
      <c r="D995" t="s">
        <v>1705</v>
      </c>
      <c r="E995">
        <v>1192</v>
      </c>
      <c r="F995">
        <v>1174</v>
      </c>
      <c r="G995">
        <v>800</v>
      </c>
      <c r="H995" t="s">
        <v>1682</v>
      </c>
      <c r="I995">
        <v>4967</v>
      </c>
      <c r="J995" t="s">
        <v>739</v>
      </c>
      <c r="K995" t="s">
        <v>1704</v>
      </c>
      <c r="L995">
        <v>8810</v>
      </c>
      <c r="M995">
        <v>8840</v>
      </c>
      <c r="N995">
        <v>100</v>
      </c>
      <c r="O995" t="s">
        <v>1679</v>
      </c>
      <c r="P995">
        <v>0.69639090664982295</v>
      </c>
      <c r="Q995">
        <v>0.82612446119295202</v>
      </c>
      <c r="R995">
        <v>0.36621900690223302</v>
      </c>
      <c r="S995" s="15">
        <v>3.04051216457943E-2</v>
      </c>
      <c r="T995">
        <v>-1.2602456310880701</v>
      </c>
      <c r="U995">
        <v>1.2602456310880701</v>
      </c>
      <c r="V995">
        <v>0.72412574117260298</v>
      </c>
      <c r="W995">
        <v>-2.92</v>
      </c>
      <c r="X995">
        <v>6.24</v>
      </c>
      <c r="Y995">
        <v>-90271</v>
      </c>
      <c r="Z995">
        <v>-5015</v>
      </c>
      <c r="AA995">
        <v>-0.27</v>
      </c>
      <c r="AB995">
        <v>18</v>
      </c>
      <c r="AC995">
        <v>8</v>
      </c>
      <c r="AD995">
        <v>10</v>
      </c>
      <c r="AE995">
        <v>44.44</v>
      </c>
      <c r="AF995">
        <v>10</v>
      </c>
      <c r="AG995">
        <v>5</v>
      </c>
      <c r="AH995">
        <v>6</v>
      </c>
      <c r="AI995">
        <v>7</v>
      </c>
    </row>
    <row r="996" spans="1:35" x14ac:dyDescent="0.2">
      <c r="A996" s="102">
        <v>278</v>
      </c>
      <c r="B996">
        <v>4819</v>
      </c>
      <c r="C996" t="s">
        <v>1698</v>
      </c>
      <c r="D996" t="s">
        <v>1681</v>
      </c>
      <c r="E996">
        <v>4460</v>
      </c>
      <c r="F996">
        <v>4365</v>
      </c>
      <c r="G996">
        <v>200</v>
      </c>
      <c r="H996" t="s">
        <v>1679</v>
      </c>
      <c r="I996">
        <v>9468</v>
      </c>
      <c r="J996" t="s">
        <v>1680</v>
      </c>
      <c r="K996" t="s">
        <v>1681</v>
      </c>
      <c r="L996">
        <v>1848</v>
      </c>
      <c r="M996">
        <v>1719</v>
      </c>
      <c r="N996">
        <v>500</v>
      </c>
      <c r="O996" t="s">
        <v>1682</v>
      </c>
      <c r="P996">
        <v>0.84562350259016605</v>
      </c>
      <c r="Q996">
        <v>0.91229156143113199</v>
      </c>
      <c r="R996">
        <v>6.7250257055543397E-2</v>
      </c>
      <c r="S996">
        <v>3.3644440365938502E-3</v>
      </c>
      <c r="T996">
        <v>2.3205377023017499</v>
      </c>
      <c r="U996">
        <v>2.3205377023017499</v>
      </c>
      <c r="V996">
        <v>1.7061108979161499</v>
      </c>
      <c r="W996">
        <v>9.83</v>
      </c>
      <c r="X996">
        <v>1.55</v>
      </c>
      <c r="Y996">
        <v>-92717</v>
      </c>
      <c r="Z996">
        <v>-3709</v>
      </c>
      <c r="AA996">
        <v>-0.23</v>
      </c>
      <c r="AB996">
        <v>25</v>
      </c>
      <c r="AC996">
        <v>11</v>
      </c>
      <c r="AD996">
        <v>14</v>
      </c>
      <c r="AE996">
        <v>44</v>
      </c>
      <c r="AF996">
        <v>7</v>
      </c>
      <c r="AG996">
        <v>11</v>
      </c>
      <c r="AH996">
        <v>13</v>
      </c>
      <c r="AI996">
        <v>1</v>
      </c>
    </row>
    <row r="997" spans="1:35" x14ac:dyDescent="0.2">
      <c r="A997" s="102">
        <v>343</v>
      </c>
      <c r="B997">
        <v>2267</v>
      </c>
      <c r="C997" t="s">
        <v>1944</v>
      </c>
      <c r="D997" t="s">
        <v>1707</v>
      </c>
      <c r="E997">
        <v>5450</v>
      </c>
      <c r="F997">
        <v>5370</v>
      </c>
      <c r="G997">
        <v>200</v>
      </c>
      <c r="H997" t="s">
        <v>1682</v>
      </c>
      <c r="I997">
        <v>9501</v>
      </c>
      <c r="J997" t="s">
        <v>1741</v>
      </c>
      <c r="K997" t="s">
        <v>1739</v>
      </c>
      <c r="L997">
        <v>434</v>
      </c>
      <c r="M997">
        <v>435</v>
      </c>
      <c r="N997">
        <v>2500</v>
      </c>
      <c r="O997" t="s">
        <v>1679</v>
      </c>
      <c r="P997">
        <v>0.71228652600442199</v>
      </c>
      <c r="Q997">
        <v>0.90594854631002797</v>
      </c>
      <c r="R997">
        <v>1.2332517703178001E-3</v>
      </c>
      <c r="S997">
        <v>4.7875502421043797E-2</v>
      </c>
      <c r="T997">
        <v>-1.02567033168996</v>
      </c>
      <c r="U997">
        <v>1.02567033168996</v>
      </c>
      <c r="V997">
        <v>0.63323568577148703</v>
      </c>
      <c r="W997">
        <v>-4.71</v>
      </c>
      <c r="X997">
        <v>1.26</v>
      </c>
      <c r="Y997">
        <v>-93008</v>
      </c>
      <c r="Z997">
        <v>-4228</v>
      </c>
      <c r="AA997">
        <v>-0.21</v>
      </c>
      <c r="AB997">
        <v>22</v>
      </c>
      <c r="AC997">
        <v>10</v>
      </c>
      <c r="AD997">
        <v>12</v>
      </c>
      <c r="AE997">
        <v>45.45</v>
      </c>
      <c r="AF997">
        <v>10</v>
      </c>
      <c r="AG997">
        <v>7</v>
      </c>
      <c r="AH997">
        <v>6</v>
      </c>
      <c r="AI997">
        <v>9</v>
      </c>
    </row>
    <row r="998" spans="1:35" x14ac:dyDescent="0.2">
      <c r="A998" s="102">
        <v>640</v>
      </c>
      <c r="B998">
        <v>1414</v>
      </c>
      <c r="C998" t="s">
        <v>1880</v>
      </c>
      <c r="D998" t="s">
        <v>1689</v>
      </c>
      <c r="E998">
        <v>4555</v>
      </c>
      <c r="F998">
        <v>4550</v>
      </c>
      <c r="G998">
        <v>200</v>
      </c>
      <c r="H998" t="s">
        <v>1682</v>
      </c>
      <c r="I998">
        <v>3938</v>
      </c>
      <c r="J998" t="s">
        <v>1970</v>
      </c>
      <c r="K998" t="s">
        <v>1681</v>
      </c>
      <c r="L998">
        <v>5370</v>
      </c>
      <c r="M998">
        <v>5370</v>
      </c>
      <c r="N998">
        <v>200</v>
      </c>
      <c r="O998" t="s">
        <v>1679</v>
      </c>
      <c r="P998">
        <v>0.778928672060198</v>
      </c>
      <c r="Q998">
        <v>0.87612122156915695</v>
      </c>
      <c r="R998">
        <v>0.239537916636513</v>
      </c>
      <c r="S998">
        <v>9.9009004855142302E-2</v>
      </c>
      <c r="T998">
        <v>-0.551848553640786</v>
      </c>
      <c r="U998">
        <v>0.551848553640786</v>
      </c>
      <c r="V998">
        <v>0.448451056545277</v>
      </c>
      <c r="W998">
        <v>-4.43</v>
      </c>
      <c r="X998">
        <v>15.27</v>
      </c>
      <c r="Y998">
        <v>-93419</v>
      </c>
      <c r="Z998">
        <v>-7186</v>
      </c>
      <c r="AA998">
        <v>-0.52</v>
      </c>
      <c r="AB998">
        <v>13</v>
      </c>
      <c r="AC998">
        <v>5</v>
      </c>
      <c r="AD998">
        <v>8</v>
      </c>
      <c r="AE998">
        <v>38.46</v>
      </c>
      <c r="AF998">
        <v>11</v>
      </c>
      <c r="AG998">
        <v>4</v>
      </c>
      <c r="AH998">
        <v>5</v>
      </c>
      <c r="AI998">
        <v>4</v>
      </c>
    </row>
    <row r="999" spans="1:35" x14ac:dyDescent="0.2">
      <c r="A999" s="102">
        <v>710</v>
      </c>
      <c r="B999">
        <v>6501</v>
      </c>
      <c r="C999" t="s">
        <v>1888</v>
      </c>
      <c r="D999" t="s">
        <v>1684</v>
      </c>
      <c r="E999">
        <v>4171</v>
      </c>
      <c r="F999">
        <v>4164</v>
      </c>
      <c r="G999">
        <v>200</v>
      </c>
      <c r="H999" t="s">
        <v>1682</v>
      </c>
      <c r="I999">
        <v>6755</v>
      </c>
      <c r="J999" t="s">
        <v>564</v>
      </c>
      <c r="K999" t="s">
        <v>1684</v>
      </c>
      <c r="L999">
        <v>2499</v>
      </c>
      <c r="M999">
        <v>2493</v>
      </c>
      <c r="N999">
        <v>300</v>
      </c>
      <c r="O999" t="s">
        <v>1679</v>
      </c>
      <c r="P999">
        <v>0.60456344309279897</v>
      </c>
      <c r="Q999">
        <v>0.86737315775472901</v>
      </c>
      <c r="R999">
        <v>0.35871812953216298</v>
      </c>
      <c r="S999">
        <v>8.9543780761622893E-2</v>
      </c>
      <c r="T999">
        <v>-1.41478845652018</v>
      </c>
      <c r="U999">
        <v>1.41478845652018</v>
      </c>
      <c r="V999">
        <v>1.36671495726932</v>
      </c>
      <c r="W999">
        <v>-14.19</v>
      </c>
      <c r="X999">
        <v>10.19</v>
      </c>
      <c r="Y999">
        <v>-94719</v>
      </c>
      <c r="Z999">
        <v>-4985</v>
      </c>
      <c r="AA999">
        <v>-0.16</v>
      </c>
      <c r="AB999">
        <v>19</v>
      </c>
      <c r="AC999">
        <v>10</v>
      </c>
      <c r="AD999">
        <v>9</v>
      </c>
      <c r="AE999">
        <v>52.63</v>
      </c>
      <c r="AF999">
        <v>12</v>
      </c>
      <c r="AG999">
        <v>8</v>
      </c>
      <c r="AH999">
        <v>8</v>
      </c>
      <c r="AI999">
        <v>3</v>
      </c>
    </row>
    <row r="1000" spans="1:35" x14ac:dyDescent="0.2">
      <c r="A1000" s="102">
        <v>313</v>
      </c>
      <c r="B1000">
        <v>5019</v>
      </c>
      <c r="C1000" t="s">
        <v>1963</v>
      </c>
      <c r="D1000" t="s">
        <v>1964</v>
      </c>
      <c r="E1000">
        <v>2818</v>
      </c>
      <c r="F1000">
        <v>2827</v>
      </c>
      <c r="G1000">
        <v>300</v>
      </c>
      <c r="H1000" t="s">
        <v>1679</v>
      </c>
      <c r="I1000">
        <v>9507</v>
      </c>
      <c r="J1000" t="s">
        <v>1821</v>
      </c>
      <c r="K1000" t="s">
        <v>1739</v>
      </c>
      <c r="L1000">
        <v>888</v>
      </c>
      <c r="M1000">
        <v>889</v>
      </c>
      <c r="N1000">
        <v>1000</v>
      </c>
      <c r="O1000" t="s">
        <v>1682</v>
      </c>
      <c r="P1000">
        <v>0.84296410476575701</v>
      </c>
      <c r="Q1000">
        <v>0.90918600275154904</v>
      </c>
      <c r="R1000" s="15">
        <v>9.6321550961186095E-2</v>
      </c>
      <c r="S1000">
        <v>1.7483923609449701E-2</v>
      </c>
      <c r="T1000">
        <v>2.4718178473145298</v>
      </c>
      <c r="U1000">
        <v>2.4718178473145298</v>
      </c>
      <c r="V1000">
        <v>2.6937657391500198</v>
      </c>
      <c r="W1000">
        <v>8.73</v>
      </c>
      <c r="X1000">
        <v>4.82</v>
      </c>
      <c r="Y1000">
        <v>-95670</v>
      </c>
      <c r="Z1000">
        <v>-4784</v>
      </c>
      <c r="AA1000">
        <v>-0.27</v>
      </c>
      <c r="AB1000">
        <v>20</v>
      </c>
      <c r="AC1000">
        <v>9</v>
      </c>
      <c r="AD1000">
        <v>11</v>
      </c>
      <c r="AE1000">
        <v>45</v>
      </c>
      <c r="AF1000">
        <v>10</v>
      </c>
      <c r="AG1000">
        <v>8</v>
      </c>
      <c r="AH1000">
        <v>8</v>
      </c>
      <c r="AI1000">
        <v>4</v>
      </c>
    </row>
    <row r="1001" spans="1:35" x14ac:dyDescent="0.2">
      <c r="A1001" s="102">
        <v>257</v>
      </c>
      <c r="B1001">
        <v>4543</v>
      </c>
      <c r="C1001" t="s">
        <v>719</v>
      </c>
      <c r="D1001" t="s">
        <v>1688</v>
      </c>
      <c r="E1001">
        <v>3883</v>
      </c>
      <c r="F1001">
        <v>3896</v>
      </c>
      <c r="G1001">
        <v>200</v>
      </c>
      <c r="H1001" t="s">
        <v>1682</v>
      </c>
      <c r="I1001">
        <v>5333</v>
      </c>
      <c r="J1001" t="s">
        <v>237</v>
      </c>
      <c r="K1001" t="s">
        <v>1678</v>
      </c>
      <c r="L1001">
        <v>1879</v>
      </c>
      <c r="M1001">
        <v>1899</v>
      </c>
      <c r="N1001">
        <v>400</v>
      </c>
      <c r="O1001" t="s">
        <v>1679</v>
      </c>
      <c r="P1001">
        <v>0.50111971250898701</v>
      </c>
      <c r="Q1001">
        <v>0.91485102228628301</v>
      </c>
      <c r="R1001" s="15">
        <v>0.18189034242464799</v>
      </c>
      <c r="S1001">
        <v>6.4188154594287498E-3</v>
      </c>
      <c r="T1001">
        <v>-0.25042375147873502</v>
      </c>
      <c r="U1001">
        <v>0.25042375147873502</v>
      </c>
      <c r="V1001">
        <v>0.19904789335546499</v>
      </c>
      <c r="W1001">
        <v>-0.66</v>
      </c>
      <c r="X1001">
        <v>2.52</v>
      </c>
      <c r="Y1001">
        <v>-98911</v>
      </c>
      <c r="Z1001">
        <v>-5206</v>
      </c>
      <c r="AA1001">
        <v>-0.22</v>
      </c>
      <c r="AB1001">
        <v>19</v>
      </c>
      <c r="AC1001">
        <v>9</v>
      </c>
      <c r="AD1001">
        <v>10</v>
      </c>
      <c r="AE1001">
        <v>47.37</v>
      </c>
      <c r="AF1001">
        <v>11</v>
      </c>
      <c r="AG1001">
        <v>6</v>
      </c>
      <c r="AH1001">
        <v>6</v>
      </c>
      <c r="AI1001">
        <v>7</v>
      </c>
    </row>
    <row r="1002" spans="1:35" x14ac:dyDescent="0.2">
      <c r="A1002" s="102">
        <v>137</v>
      </c>
      <c r="B1002">
        <v>4927</v>
      </c>
      <c r="C1002" t="s">
        <v>1983</v>
      </c>
      <c r="D1002" t="s">
        <v>1704</v>
      </c>
      <c r="E1002">
        <v>2394</v>
      </c>
      <c r="F1002">
        <v>2369</v>
      </c>
      <c r="G1002">
        <v>400</v>
      </c>
      <c r="H1002" t="s">
        <v>1682</v>
      </c>
      <c r="I1002">
        <v>6178</v>
      </c>
      <c r="J1002" t="s">
        <v>2206</v>
      </c>
      <c r="K1002" t="s">
        <v>1694</v>
      </c>
      <c r="L1002">
        <v>1006</v>
      </c>
      <c r="M1002">
        <v>1002</v>
      </c>
      <c r="N1002">
        <v>900</v>
      </c>
      <c r="O1002" t="s">
        <v>1679</v>
      </c>
      <c r="P1002">
        <v>0.70838849427125405</v>
      </c>
      <c r="Q1002">
        <v>0.93121469549369096</v>
      </c>
      <c r="R1002">
        <v>0.39527171722132998</v>
      </c>
      <c r="S1002">
        <v>3.1423164129979302E-2</v>
      </c>
      <c r="T1002">
        <v>-1.7618046135972401</v>
      </c>
      <c r="U1002">
        <v>1.7618046135972401</v>
      </c>
      <c r="V1002">
        <v>1.53949713306644</v>
      </c>
      <c r="W1002">
        <v>-6.59</v>
      </c>
      <c r="X1002">
        <v>4.83</v>
      </c>
      <c r="Y1002">
        <v>-98970</v>
      </c>
      <c r="Z1002">
        <v>-5209</v>
      </c>
      <c r="AA1002">
        <v>-0.34</v>
      </c>
      <c r="AB1002">
        <v>19</v>
      </c>
      <c r="AC1002">
        <v>7</v>
      </c>
      <c r="AD1002">
        <v>12</v>
      </c>
      <c r="AE1002">
        <v>36.840000000000003</v>
      </c>
      <c r="AF1002">
        <v>12</v>
      </c>
      <c r="AG1002">
        <v>6</v>
      </c>
      <c r="AH1002">
        <v>9</v>
      </c>
      <c r="AI1002">
        <v>4</v>
      </c>
    </row>
    <row r="1003" spans="1:35" x14ac:dyDescent="0.2">
      <c r="A1003" s="102">
        <v>773</v>
      </c>
      <c r="B1003">
        <v>2127</v>
      </c>
      <c r="C1003" t="s">
        <v>1882</v>
      </c>
      <c r="D1003" t="s">
        <v>1694</v>
      </c>
      <c r="E1003">
        <v>3945</v>
      </c>
      <c r="F1003">
        <v>3930</v>
      </c>
      <c r="G1003">
        <v>200</v>
      </c>
      <c r="H1003" t="s">
        <v>1679</v>
      </c>
      <c r="I1003">
        <v>2413</v>
      </c>
      <c r="J1003" t="s">
        <v>1699</v>
      </c>
      <c r="K1003" t="s">
        <v>1694</v>
      </c>
      <c r="L1003">
        <v>3270</v>
      </c>
      <c r="M1003">
        <v>3260</v>
      </c>
      <c r="N1003">
        <v>200</v>
      </c>
      <c r="O1003" t="s">
        <v>1682</v>
      </c>
      <c r="P1003">
        <v>0.57630425293238696</v>
      </c>
      <c r="Q1003">
        <v>0.86012342495975003</v>
      </c>
      <c r="R1003">
        <v>3.4350944373079902E-2</v>
      </c>
      <c r="S1003">
        <v>8.9267537451221707E-2</v>
      </c>
      <c r="T1003">
        <v>0.13486323903949399</v>
      </c>
      <c r="U1003">
        <v>0.13486323903949399</v>
      </c>
      <c r="V1003">
        <v>0.278539834123889</v>
      </c>
      <c r="W1003">
        <v>0.61</v>
      </c>
      <c r="X1003">
        <v>17.05</v>
      </c>
      <c r="Y1003">
        <v>-101729</v>
      </c>
      <c r="Z1003">
        <v>-5354</v>
      </c>
      <c r="AA1003">
        <v>-0.26</v>
      </c>
      <c r="AB1003">
        <v>19</v>
      </c>
      <c r="AC1003">
        <v>8</v>
      </c>
      <c r="AD1003">
        <v>11</v>
      </c>
      <c r="AE1003">
        <v>42.11</v>
      </c>
      <c r="AF1003">
        <v>11</v>
      </c>
      <c r="AG1003">
        <v>7</v>
      </c>
      <c r="AH1003">
        <v>10</v>
      </c>
      <c r="AI1003">
        <v>2</v>
      </c>
    </row>
    <row r="1004" spans="1:35" x14ac:dyDescent="0.2">
      <c r="A1004" s="102">
        <v>433</v>
      </c>
      <c r="B1004">
        <v>1941</v>
      </c>
      <c r="C1004" t="s">
        <v>2125</v>
      </c>
      <c r="D1004" t="s">
        <v>1689</v>
      </c>
      <c r="E1004">
        <v>2445</v>
      </c>
      <c r="F1004">
        <v>2477</v>
      </c>
      <c r="G1004">
        <v>300</v>
      </c>
      <c r="H1004" t="s">
        <v>1682</v>
      </c>
      <c r="I1004">
        <v>6856</v>
      </c>
      <c r="J1004" t="s">
        <v>234</v>
      </c>
      <c r="K1004" t="s">
        <v>1684</v>
      </c>
      <c r="L1004">
        <v>7200</v>
      </c>
      <c r="M1004">
        <v>7310</v>
      </c>
      <c r="N1004">
        <v>100</v>
      </c>
      <c r="O1004" t="s">
        <v>1679</v>
      </c>
      <c r="P1004">
        <v>0.53660775066563404</v>
      </c>
      <c r="Q1004">
        <v>0.89714766874198904</v>
      </c>
      <c r="R1004">
        <v>0.22797253613086699</v>
      </c>
      <c r="S1004" s="15">
        <v>9.5584513018180401E-3</v>
      </c>
      <c r="T1004">
        <v>-1.02925661262441</v>
      </c>
      <c r="U1004">
        <v>1.02925661262441</v>
      </c>
      <c r="V1004">
        <v>1.07170844041411</v>
      </c>
      <c r="W1004">
        <v>-2.5299999999999998</v>
      </c>
      <c r="X1004">
        <v>1.66</v>
      </c>
      <c r="Y1004">
        <v>-102027</v>
      </c>
      <c r="Z1004">
        <v>-7848</v>
      </c>
      <c r="AA1004">
        <v>-0.39</v>
      </c>
      <c r="AB1004">
        <v>13</v>
      </c>
      <c r="AC1004">
        <v>6</v>
      </c>
      <c r="AD1004">
        <v>7</v>
      </c>
      <c r="AE1004">
        <v>46.15</v>
      </c>
      <c r="AF1004">
        <v>11</v>
      </c>
      <c r="AG1004">
        <v>3</v>
      </c>
      <c r="AH1004">
        <v>4</v>
      </c>
      <c r="AI1004">
        <v>6</v>
      </c>
    </row>
    <row r="1005" spans="1:35" x14ac:dyDescent="0.2">
      <c r="A1005" s="102">
        <v>390</v>
      </c>
      <c r="B1005">
        <v>4204</v>
      </c>
      <c r="C1005" t="s">
        <v>229</v>
      </c>
      <c r="D1005" t="s">
        <v>1704</v>
      </c>
      <c r="E1005">
        <v>1868</v>
      </c>
      <c r="F1005">
        <v>1855</v>
      </c>
      <c r="G1005">
        <v>500</v>
      </c>
      <c r="H1005" t="s">
        <v>1679</v>
      </c>
      <c r="I1005">
        <v>6770</v>
      </c>
      <c r="J1005" t="s">
        <v>24</v>
      </c>
      <c r="K1005" t="s">
        <v>1684</v>
      </c>
      <c r="L1005">
        <v>1929</v>
      </c>
      <c r="M1005">
        <v>1924</v>
      </c>
      <c r="N1005">
        <v>500</v>
      </c>
      <c r="O1005" t="s">
        <v>1682</v>
      </c>
      <c r="P1005">
        <v>0.61223177255445804</v>
      </c>
      <c r="Q1005">
        <v>0.90212853109066904</v>
      </c>
      <c r="R1005" s="15">
        <v>4.5660750987311899E-2</v>
      </c>
      <c r="S1005">
        <v>4.8469060655635101E-3</v>
      </c>
      <c r="T1005">
        <v>2.4711730362006601</v>
      </c>
      <c r="U1005">
        <v>2.4711730362006601</v>
      </c>
      <c r="V1005">
        <v>2.6059967602944898</v>
      </c>
      <c r="W1005">
        <v>16.96</v>
      </c>
      <c r="X1005">
        <v>3.59</v>
      </c>
      <c r="Y1005">
        <v>-103417</v>
      </c>
      <c r="Z1005">
        <v>-5171</v>
      </c>
      <c r="AA1005">
        <v>-0.28999999999999998</v>
      </c>
      <c r="AB1005">
        <v>20</v>
      </c>
      <c r="AC1005">
        <v>8</v>
      </c>
      <c r="AD1005">
        <v>12</v>
      </c>
      <c r="AE1005">
        <v>40</v>
      </c>
      <c r="AF1005">
        <v>13</v>
      </c>
      <c r="AG1005">
        <v>6</v>
      </c>
      <c r="AH1005">
        <v>6</v>
      </c>
      <c r="AI1005">
        <v>8</v>
      </c>
    </row>
    <row r="1006" spans="1:35" x14ac:dyDescent="0.2">
      <c r="A1006" s="102">
        <v>1019</v>
      </c>
      <c r="B1006">
        <v>3086</v>
      </c>
      <c r="C1006" t="s">
        <v>657</v>
      </c>
      <c r="D1006" t="s">
        <v>1705</v>
      </c>
      <c r="E1006">
        <v>1379</v>
      </c>
      <c r="F1006">
        <v>1357</v>
      </c>
      <c r="G1006">
        <v>800</v>
      </c>
      <c r="H1006" t="s">
        <v>1682</v>
      </c>
      <c r="I1006">
        <v>8020</v>
      </c>
      <c r="J1006" t="s">
        <v>1811</v>
      </c>
      <c r="K1006" t="s">
        <v>1686</v>
      </c>
      <c r="L1006">
        <v>1358</v>
      </c>
      <c r="M1006">
        <v>1339</v>
      </c>
      <c r="N1006">
        <v>800</v>
      </c>
      <c r="O1006" t="s">
        <v>1679</v>
      </c>
      <c r="P1006">
        <v>0.63441079933714595</v>
      </c>
      <c r="Q1006">
        <v>0.82759449824166298</v>
      </c>
      <c r="R1006">
        <v>0.230332344332594</v>
      </c>
      <c r="S1006" s="106">
        <v>6.9334996659190601E-2</v>
      </c>
      <c r="T1006">
        <v>-1.3046658909188699E-2</v>
      </c>
      <c r="U1006">
        <v>1.3046658909188699E-2</v>
      </c>
      <c r="V1006">
        <v>0.21368662350838399</v>
      </c>
      <c r="W1006">
        <v>-0.05</v>
      </c>
      <c r="X1006">
        <v>1.33</v>
      </c>
      <c r="Y1006">
        <v>-103626</v>
      </c>
      <c r="Z1006">
        <v>-6477</v>
      </c>
      <c r="AA1006">
        <v>-0.28000000000000003</v>
      </c>
      <c r="AB1006">
        <v>16</v>
      </c>
      <c r="AC1006">
        <v>10</v>
      </c>
      <c r="AD1006">
        <v>6</v>
      </c>
      <c r="AE1006">
        <v>62.5</v>
      </c>
      <c r="AF1006">
        <v>14</v>
      </c>
      <c r="AG1006">
        <v>5</v>
      </c>
      <c r="AH1006">
        <v>4</v>
      </c>
      <c r="AI1006">
        <v>7</v>
      </c>
    </row>
    <row r="1007" spans="1:35" x14ac:dyDescent="0.2">
      <c r="A1007" s="102">
        <v>1137</v>
      </c>
      <c r="B1007">
        <v>5020</v>
      </c>
      <c r="C1007" t="s">
        <v>2051</v>
      </c>
      <c r="D1007" t="s">
        <v>1964</v>
      </c>
      <c r="E1007">
        <v>479</v>
      </c>
      <c r="F1007">
        <v>475.8</v>
      </c>
      <c r="G1007">
        <v>2300</v>
      </c>
      <c r="H1007" t="s">
        <v>1679</v>
      </c>
      <c r="I1007">
        <v>7167</v>
      </c>
      <c r="J1007" t="s">
        <v>1768</v>
      </c>
      <c r="K1007" t="s">
        <v>1737</v>
      </c>
      <c r="L1007">
        <v>246</v>
      </c>
      <c r="M1007">
        <v>248</v>
      </c>
      <c r="N1007">
        <v>4400</v>
      </c>
      <c r="O1007" t="s">
        <v>1682</v>
      </c>
      <c r="P1007">
        <v>0.60761577492153496</v>
      </c>
      <c r="Q1007">
        <v>0.80776582855259804</v>
      </c>
      <c r="R1007">
        <v>0.33355783253341698</v>
      </c>
      <c r="S1007">
        <v>8.5704961324104698E-2</v>
      </c>
      <c r="T1007">
        <v>1.1955531333423901</v>
      </c>
      <c r="U1007">
        <v>1.1955531333423901</v>
      </c>
      <c r="V1007">
        <v>1.4768055750115801</v>
      </c>
      <c r="W1007">
        <v>5.01</v>
      </c>
      <c r="X1007">
        <v>0.28999999999999998</v>
      </c>
      <c r="Y1007">
        <v>-103903</v>
      </c>
      <c r="Z1007">
        <v>-5772</v>
      </c>
      <c r="AA1007">
        <v>-0.28999999999999998</v>
      </c>
      <c r="AB1007">
        <v>18</v>
      </c>
      <c r="AC1007">
        <v>8</v>
      </c>
      <c r="AD1007">
        <v>10</v>
      </c>
      <c r="AE1007">
        <v>44.44</v>
      </c>
      <c r="AF1007">
        <v>13</v>
      </c>
      <c r="AG1007">
        <v>4</v>
      </c>
      <c r="AH1007">
        <v>5</v>
      </c>
      <c r="AI1007">
        <v>9</v>
      </c>
    </row>
    <row r="1008" spans="1:35" x14ac:dyDescent="0.2">
      <c r="A1008" s="102">
        <v>691</v>
      </c>
      <c r="B1008">
        <v>6674</v>
      </c>
      <c r="C1008" t="s">
        <v>233</v>
      </c>
      <c r="D1008" t="s">
        <v>1684</v>
      </c>
      <c r="E1008">
        <v>2201</v>
      </c>
      <c r="F1008">
        <v>2201</v>
      </c>
      <c r="G1008">
        <v>400</v>
      </c>
      <c r="H1008" t="s">
        <v>1679</v>
      </c>
      <c r="I1008">
        <v>7224</v>
      </c>
      <c r="J1008" t="s">
        <v>839</v>
      </c>
      <c r="K1008" t="s">
        <v>1697</v>
      </c>
      <c r="L1008">
        <v>1330</v>
      </c>
      <c r="M1008">
        <v>1329</v>
      </c>
      <c r="N1008">
        <v>700</v>
      </c>
      <c r="O1008" t="s">
        <v>1682</v>
      </c>
      <c r="P1008">
        <v>0.82127244570580604</v>
      </c>
      <c r="Q1008">
        <v>0.870664990907</v>
      </c>
      <c r="R1008" s="106">
        <v>0.29716031234361601</v>
      </c>
      <c r="S1008">
        <v>2.6645551924639799E-2</v>
      </c>
      <c r="T1008">
        <v>1.31888307037261</v>
      </c>
      <c r="U1008">
        <v>1.31888307037261</v>
      </c>
      <c r="V1008">
        <v>1.34657537753528</v>
      </c>
      <c r="W1008">
        <v>4.13</v>
      </c>
      <c r="X1008">
        <v>5.67</v>
      </c>
      <c r="Y1008">
        <v>-105038</v>
      </c>
      <c r="Z1008">
        <v>-7003</v>
      </c>
      <c r="AA1008">
        <v>-0.36</v>
      </c>
      <c r="AB1008">
        <v>15</v>
      </c>
      <c r="AC1008">
        <v>6</v>
      </c>
      <c r="AD1008">
        <v>9</v>
      </c>
      <c r="AE1008">
        <v>40</v>
      </c>
      <c r="AF1008">
        <v>13</v>
      </c>
      <c r="AG1008">
        <v>5</v>
      </c>
      <c r="AH1008">
        <v>5</v>
      </c>
      <c r="AI1008">
        <v>5</v>
      </c>
    </row>
    <row r="1009" spans="1:35" x14ac:dyDescent="0.2">
      <c r="A1009" s="102">
        <v>369</v>
      </c>
      <c r="B1009">
        <v>2267</v>
      </c>
      <c r="C1009" t="s">
        <v>1944</v>
      </c>
      <c r="D1009" t="s">
        <v>1707</v>
      </c>
      <c r="E1009">
        <v>5450</v>
      </c>
      <c r="F1009">
        <v>5370</v>
      </c>
      <c r="G1009">
        <v>200</v>
      </c>
      <c r="H1009" t="s">
        <v>1682</v>
      </c>
      <c r="I1009">
        <v>5301</v>
      </c>
      <c r="J1009" t="s">
        <v>747</v>
      </c>
      <c r="K1009" t="s">
        <v>1678</v>
      </c>
      <c r="L1009">
        <v>999</v>
      </c>
      <c r="M1009">
        <v>1012</v>
      </c>
      <c r="N1009">
        <v>1100</v>
      </c>
      <c r="O1009" t="s">
        <v>1679</v>
      </c>
      <c r="P1009">
        <v>0.63111590019399399</v>
      </c>
      <c r="Q1009">
        <v>0.90362340022236498</v>
      </c>
      <c r="R1009">
        <v>0.289365874594818</v>
      </c>
      <c r="S1009">
        <v>4.3763576911526499E-3</v>
      </c>
      <c r="T1009">
        <v>-1.86688989943891</v>
      </c>
      <c r="U1009">
        <v>1.86688989943891</v>
      </c>
      <c r="V1009">
        <v>1.0560809285938</v>
      </c>
      <c r="W1009">
        <v>-7.01</v>
      </c>
      <c r="X1009">
        <v>3.65</v>
      </c>
      <c r="Y1009">
        <v>-107144</v>
      </c>
      <c r="Z1009">
        <v>-4870</v>
      </c>
      <c r="AA1009">
        <v>-0.23</v>
      </c>
      <c r="AB1009">
        <v>22</v>
      </c>
      <c r="AC1009">
        <v>12</v>
      </c>
      <c r="AD1009">
        <v>10</v>
      </c>
      <c r="AE1009">
        <v>54.55</v>
      </c>
      <c r="AF1009">
        <v>9</v>
      </c>
      <c r="AG1009">
        <v>10</v>
      </c>
      <c r="AH1009">
        <v>9</v>
      </c>
      <c r="AI1009">
        <v>3</v>
      </c>
    </row>
    <row r="1010" spans="1:35" x14ac:dyDescent="0.2">
      <c r="A1010" s="102">
        <v>968</v>
      </c>
      <c r="B1010">
        <v>1951</v>
      </c>
      <c r="C1010" t="s">
        <v>2183</v>
      </c>
      <c r="D1010" t="s">
        <v>1689</v>
      </c>
      <c r="E1010">
        <v>2669</v>
      </c>
      <c r="F1010">
        <v>2670</v>
      </c>
      <c r="G1010">
        <v>300</v>
      </c>
      <c r="H1010" t="s">
        <v>1682</v>
      </c>
      <c r="I1010">
        <v>7267</v>
      </c>
      <c r="J1010" t="s">
        <v>60</v>
      </c>
      <c r="K1010" t="s">
        <v>1697</v>
      </c>
      <c r="L1010">
        <v>2961</v>
      </c>
      <c r="M1010">
        <v>2960</v>
      </c>
      <c r="N1010">
        <v>300</v>
      </c>
      <c r="O1010" t="s">
        <v>1679</v>
      </c>
      <c r="P1010">
        <v>0.60493737491811095</v>
      </c>
      <c r="Q1010">
        <v>0.83611396080091605</v>
      </c>
      <c r="R1010">
        <v>8.56371970429676E-2</v>
      </c>
      <c r="S1010">
        <v>2.90227061367366E-2</v>
      </c>
      <c r="T1010">
        <v>-0.64781811161330105</v>
      </c>
      <c r="U1010">
        <v>0.64781811161330105</v>
      </c>
      <c r="V1010">
        <v>0.78567257328170004</v>
      </c>
      <c r="W1010">
        <v>-1.91</v>
      </c>
      <c r="X1010">
        <v>9.8000000000000007</v>
      </c>
      <c r="Y1010">
        <v>-109623</v>
      </c>
      <c r="Z1010">
        <v>-7308</v>
      </c>
      <c r="AA1010">
        <v>-0.24</v>
      </c>
      <c r="AB1010">
        <v>15</v>
      </c>
      <c r="AC1010">
        <v>9</v>
      </c>
      <c r="AD1010">
        <v>6</v>
      </c>
      <c r="AE1010">
        <v>60</v>
      </c>
      <c r="AF1010">
        <v>13</v>
      </c>
      <c r="AG1010">
        <v>3</v>
      </c>
      <c r="AH1010">
        <v>4</v>
      </c>
      <c r="AI1010">
        <v>8</v>
      </c>
    </row>
    <row r="1011" spans="1:35" x14ac:dyDescent="0.2">
      <c r="A1011" s="102">
        <v>294</v>
      </c>
      <c r="B1011">
        <v>4530</v>
      </c>
      <c r="C1011" t="s">
        <v>1108</v>
      </c>
      <c r="D1011" t="s">
        <v>1702</v>
      </c>
      <c r="E1011">
        <v>5710</v>
      </c>
      <c r="F1011">
        <v>5730</v>
      </c>
      <c r="G1011">
        <v>100</v>
      </c>
      <c r="H1011" t="s">
        <v>1679</v>
      </c>
      <c r="I1011">
        <v>8697</v>
      </c>
      <c r="J1011" t="s">
        <v>963</v>
      </c>
      <c r="K1011" t="s">
        <v>1685</v>
      </c>
      <c r="L1011">
        <v>2008</v>
      </c>
      <c r="M1011">
        <v>2010</v>
      </c>
      <c r="N1011">
        <v>300</v>
      </c>
      <c r="O1011" t="s">
        <v>1682</v>
      </c>
      <c r="P1011">
        <v>0.76137106014599198</v>
      </c>
      <c r="Q1011">
        <v>0.91112329965578198</v>
      </c>
      <c r="R1011">
        <v>0.19650753845711399</v>
      </c>
      <c r="S1011">
        <v>4.0438324945377604E-3</v>
      </c>
      <c r="T1011">
        <v>0.38183970129759498</v>
      </c>
      <c r="U1011">
        <v>0.38183970129759498</v>
      </c>
      <c r="V1011">
        <v>0.271123852181195</v>
      </c>
      <c r="W1011">
        <v>1.17</v>
      </c>
      <c r="X1011">
        <v>5.24</v>
      </c>
      <c r="Y1011">
        <v>-110438</v>
      </c>
      <c r="Z1011">
        <v>-6135</v>
      </c>
      <c r="AA1011">
        <v>-0.54</v>
      </c>
      <c r="AB1011">
        <v>18</v>
      </c>
      <c r="AC1011">
        <v>8</v>
      </c>
      <c r="AD1011">
        <v>10</v>
      </c>
      <c r="AE1011">
        <v>44.44</v>
      </c>
      <c r="AF1011">
        <v>11</v>
      </c>
      <c r="AG1011">
        <v>4</v>
      </c>
      <c r="AH1011">
        <v>9</v>
      </c>
      <c r="AI1011">
        <v>5</v>
      </c>
    </row>
    <row r="1012" spans="1:35" x14ac:dyDescent="0.2">
      <c r="A1012" s="102">
        <v>133</v>
      </c>
      <c r="B1012">
        <v>2371</v>
      </c>
      <c r="C1012" t="s">
        <v>628</v>
      </c>
      <c r="D1012" t="s">
        <v>1694</v>
      </c>
      <c r="E1012">
        <v>3040</v>
      </c>
      <c r="F1012">
        <v>3010</v>
      </c>
      <c r="G1012">
        <v>300</v>
      </c>
      <c r="H1012" t="s">
        <v>1682</v>
      </c>
      <c r="I1012">
        <v>3110</v>
      </c>
      <c r="J1012" t="s">
        <v>576</v>
      </c>
      <c r="K1012" t="s">
        <v>1678</v>
      </c>
      <c r="L1012">
        <v>5150</v>
      </c>
      <c r="M1012">
        <v>5250</v>
      </c>
      <c r="N1012">
        <v>200</v>
      </c>
      <c r="O1012" t="s">
        <v>1679</v>
      </c>
      <c r="P1012">
        <v>0.92549709881115805</v>
      </c>
      <c r="Q1012">
        <v>0.93162782173452796</v>
      </c>
      <c r="R1012">
        <v>3.6255758143107698E-2</v>
      </c>
      <c r="S1012" s="106">
        <v>4.3056947378653697E-2</v>
      </c>
      <c r="T1012">
        <v>-1.40126033854308</v>
      </c>
      <c r="U1012">
        <v>1.40126033854308</v>
      </c>
      <c r="V1012">
        <v>1.3791192370919001</v>
      </c>
      <c r="W1012">
        <v>-13.23</v>
      </c>
      <c r="X1012">
        <v>14</v>
      </c>
      <c r="Y1012">
        <v>-111195</v>
      </c>
      <c r="Z1012">
        <v>-4448</v>
      </c>
      <c r="AA1012">
        <v>-0.21</v>
      </c>
      <c r="AB1012">
        <v>25</v>
      </c>
      <c r="AC1012">
        <v>11</v>
      </c>
      <c r="AD1012">
        <v>14</v>
      </c>
      <c r="AE1012">
        <v>44</v>
      </c>
      <c r="AF1012">
        <v>9</v>
      </c>
      <c r="AG1012">
        <v>11</v>
      </c>
      <c r="AH1012">
        <v>10</v>
      </c>
      <c r="AI1012">
        <v>4</v>
      </c>
    </row>
    <row r="1013" spans="1:35" x14ac:dyDescent="0.2">
      <c r="A1013" s="102">
        <v>898</v>
      </c>
      <c r="B1013">
        <v>8012</v>
      </c>
      <c r="C1013" t="s">
        <v>1922</v>
      </c>
      <c r="D1013" t="s">
        <v>1686</v>
      </c>
      <c r="E1013">
        <v>1495</v>
      </c>
      <c r="F1013">
        <v>1503</v>
      </c>
      <c r="G1013">
        <v>700</v>
      </c>
      <c r="H1013" t="s">
        <v>1679</v>
      </c>
      <c r="I1013">
        <v>8359</v>
      </c>
      <c r="J1013" t="s">
        <v>590</v>
      </c>
      <c r="K1013" t="s">
        <v>1737</v>
      </c>
      <c r="L1013">
        <v>420</v>
      </c>
      <c r="M1013">
        <v>423</v>
      </c>
      <c r="N1013">
        <v>2500</v>
      </c>
      <c r="O1013" t="s">
        <v>1682</v>
      </c>
      <c r="P1013">
        <v>0.88066249970154298</v>
      </c>
      <c r="Q1013">
        <v>0.844785785830931</v>
      </c>
      <c r="R1013">
        <v>0.44128198522001</v>
      </c>
      <c r="S1013">
        <v>2.26298679361783E-2</v>
      </c>
      <c r="T1013">
        <v>0.67893622860907499</v>
      </c>
      <c r="U1013">
        <v>0.67893622860907499</v>
      </c>
      <c r="V1013">
        <v>0.80356804559134298</v>
      </c>
      <c r="W1013">
        <v>2.04</v>
      </c>
      <c r="X1013">
        <v>0.51</v>
      </c>
      <c r="Y1013">
        <v>-111786</v>
      </c>
      <c r="Z1013">
        <v>-5589</v>
      </c>
      <c r="AA1013">
        <v>-0.28999999999999998</v>
      </c>
      <c r="AB1013">
        <v>20</v>
      </c>
      <c r="AC1013">
        <v>8</v>
      </c>
      <c r="AD1013">
        <v>12</v>
      </c>
      <c r="AE1013">
        <v>40</v>
      </c>
      <c r="AF1013">
        <v>14</v>
      </c>
      <c r="AG1013">
        <v>5</v>
      </c>
      <c r="AH1013">
        <v>7</v>
      </c>
      <c r="AI1013">
        <v>8</v>
      </c>
    </row>
    <row r="1014" spans="1:35" x14ac:dyDescent="0.2">
      <c r="A1014" s="102">
        <v>385</v>
      </c>
      <c r="B1014">
        <v>4996</v>
      </c>
      <c r="C1014" t="s">
        <v>1977</v>
      </c>
      <c r="D1014" t="s">
        <v>1704</v>
      </c>
      <c r="E1014">
        <v>857</v>
      </c>
      <c r="F1014">
        <v>861</v>
      </c>
      <c r="G1014">
        <v>1300</v>
      </c>
      <c r="H1014" t="s">
        <v>1682</v>
      </c>
      <c r="I1014">
        <v>6703</v>
      </c>
      <c r="J1014" t="s">
        <v>1952</v>
      </c>
      <c r="K1014" t="s">
        <v>1684</v>
      </c>
      <c r="L1014">
        <v>1341</v>
      </c>
      <c r="M1014">
        <v>1358</v>
      </c>
      <c r="N1014">
        <v>800</v>
      </c>
      <c r="O1014" t="s">
        <v>1679</v>
      </c>
      <c r="P1014">
        <v>0.89891788443764198</v>
      </c>
      <c r="Q1014">
        <v>0.90264002670741905</v>
      </c>
      <c r="R1014">
        <v>0.17159769302799799</v>
      </c>
      <c r="S1014" s="15">
        <v>1.87614056313659E-3</v>
      </c>
      <c r="T1014">
        <v>-1.1022703387997801</v>
      </c>
      <c r="U1014">
        <v>1.1022703387997801</v>
      </c>
      <c r="V1014">
        <v>1.02143098569097</v>
      </c>
      <c r="W1014">
        <v>-3.89</v>
      </c>
      <c r="X1014">
        <v>3.03</v>
      </c>
      <c r="Y1014">
        <v>-112508</v>
      </c>
      <c r="Z1014">
        <v>-5114</v>
      </c>
      <c r="AA1014">
        <v>-0.28000000000000003</v>
      </c>
      <c r="AB1014">
        <v>22</v>
      </c>
      <c r="AC1014">
        <v>12</v>
      </c>
      <c r="AD1014">
        <v>10</v>
      </c>
      <c r="AE1014">
        <v>54.55</v>
      </c>
      <c r="AF1014">
        <v>11</v>
      </c>
      <c r="AG1014">
        <v>8</v>
      </c>
      <c r="AH1014">
        <v>5</v>
      </c>
      <c r="AI1014">
        <v>9</v>
      </c>
    </row>
    <row r="1015" spans="1:35" x14ac:dyDescent="0.2">
      <c r="A1015" s="102">
        <v>550</v>
      </c>
      <c r="B1015">
        <v>1963</v>
      </c>
      <c r="C1015" t="s">
        <v>1949</v>
      </c>
      <c r="D1015" t="s">
        <v>1689</v>
      </c>
      <c r="E1015">
        <v>1517</v>
      </c>
      <c r="F1015">
        <v>1590</v>
      </c>
      <c r="G1015">
        <v>600</v>
      </c>
      <c r="H1015" t="s">
        <v>1682</v>
      </c>
      <c r="I1015">
        <v>5991</v>
      </c>
      <c r="J1015" t="s">
        <v>1163</v>
      </c>
      <c r="K1015" t="s">
        <v>1899</v>
      </c>
      <c r="L1015">
        <v>916</v>
      </c>
      <c r="M1015">
        <v>925</v>
      </c>
      <c r="N1015">
        <v>1000</v>
      </c>
      <c r="O1015" t="s">
        <v>1679</v>
      </c>
      <c r="P1015">
        <v>0.81469240311440605</v>
      </c>
      <c r="Q1015">
        <v>0.88506386516913504</v>
      </c>
      <c r="R1015">
        <v>0.34420992682252399</v>
      </c>
      <c r="S1015">
        <v>3.6483121596297602E-2</v>
      </c>
      <c r="T1015">
        <v>-0.124803465892729</v>
      </c>
      <c r="U1015">
        <v>0.124803465892729</v>
      </c>
      <c r="V1015">
        <v>1.48080007685196</v>
      </c>
      <c r="W1015">
        <v>-0.36</v>
      </c>
      <c r="X1015">
        <v>3.04</v>
      </c>
      <c r="Y1015">
        <v>-113232</v>
      </c>
      <c r="Z1015">
        <v>-5392</v>
      </c>
      <c r="AA1015">
        <v>-0.31</v>
      </c>
      <c r="AB1015">
        <v>21</v>
      </c>
      <c r="AC1015">
        <v>9</v>
      </c>
      <c r="AD1015">
        <v>12</v>
      </c>
      <c r="AE1015">
        <v>42.86</v>
      </c>
      <c r="AF1015">
        <v>11</v>
      </c>
      <c r="AG1015">
        <v>8</v>
      </c>
      <c r="AH1015">
        <v>9</v>
      </c>
      <c r="AI1015">
        <v>4</v>
      </c>
    </row>
    <row r="1016" spans="1:35" x14ac:dyDescent="0.2">
      <c r="A1016" s="102">
        <v>677</v>
      </c>
      <c r="B1016">
        <v>8750</v>
      </c>
      <c r="C1016" t="s">
        <v>30</v>
      </c>
      <c r="D1016" t="s">
        <v>1881</v>
      </c>
      <c r="E1016">
        <v>1741</v>
      </c>
      <c r="F1016">
        <v>1732</v>
      </c>
      <c r="G1016">
        <v>600</v>
      </c>
      <c r="H1016" t="s">
        <v>1679</v>
      </c>
      <c r="I1016">
        <v>9107</v>
      </c>
      <c r="J1016" t="s">
        <v>1940</v>
      </c>
      <c r="K1016" t="s">
        <v>1941</v>
      </c>
      <c r="L1016">
        <v>1440</v>
      </c>
      <c r="M1016">
        <v>1433</v>
      </c>
      <c r="N1016">
        <v>700</v>
      </c>
      <c r="O1016" t="s">
        <v>1682</v>
      </c>
      <c r="P1016">
        <v>0.78865730225667197</v>
      </c>
      <c r="Q1016">
        <v>0.87180115512027101</v>
      </c>
      <c r="R1016">
        <v>0.46798302623339799</v>
      </c>
      <c r="S1016" s="15">
        <v>2.7899999958056299E-2</v>
      </c>
      <c r="T1016">
        <v>2.3207924437027598</v>
      </c>
      <c r="U1016">
        <v>2.3207924437027598</v>
      </c>
      <c r="V1016">
        <v>2.3296841782245199</v>
      </c>
      <c r="W1016">
        <v>13.96</v>
      </c>
      <c r="X1016">
        <v>3.47</v>
      </c>
      <c r="Y1016">
        <v>-113503</v>
      </c>
      <c r="Z1016">
        <v>-6677</v>
      </c>
      <c r="AA1016">
        <v>-0.43</v>
      </c>
      <c r="AB1016">
        <v>17</v>
      </c>
      <c r="AC1016">
        <v>6</v>
      </c>
      <c r="AD1016">
        <v>11</v>
      </c>
      <c r="AE1016">
        <v>35.29</v>
      </c>
      <c r="AF1016">
        <v>12</v>
      </c>
      <c r="AG1016">
        <v>5</v>
      </c>
      <c r="AH1016">
        <v>5</v>
      </c>
      <c r="AI1016">
        <v>7</v>
      </c>
    </row>
    <row r="1017" spans="1:35" x14ac:dyDescent="0.2">
      <c r="A1017" s="102">
        <v>449</v>
      </c>
      <c r="B1017">
        <v>2267</v>
      </c>
      <c r="C1017" t="s">
        <v>1944</v>
      </c>
      <c r="D1017" t="s">
        <v>1707</v>
      </c>
      <c r="E1017">
        <v>5450</v>
      </c>
      <c r="F1017">
        <v>5370</v>
      </c>
      <c r="G1017">
        <v>200</v>
      </c>
      <c r="H1017" t="s">
        <v>1682</v>
      </c>
      <c r="I1017">
        <v>2607</v>
      </c>
      <c r="J1017" t="s">
        <v>1708</v>
      </c>
      <c r="K1017" t="s">
        <v>1707</v>
      </c>
      <c r="L1017">
        <v>2857</v>
      </c>
      <c r="M1017">
        <v>2843</v>
      </c>
      <c r="N1017">
        <v>400</v>
      </c>
      <c r="O1017" t="s">
        <v>1679</v>
      </c>
      <c r="P1017">
        <v>0.83816365079051702</v>
      </c>
      <c r="Q1017">
        <v>0.89614161736040399</v>
      </c>
      <c r="R1017">
        <v>0.110656531067407</v>
      </c>
      <c r="S1017">
        <v>5.1673629154432299E-2</v>
      </c>
      <c r="T1017">
        <v>-1.92763317296532</v>
      </c>
      <c r="U1017">
        <v>1.92763317296532</v>
      </c>
      <c r="V1017">
        <v>1.42455099952514</v>
      </c>
      <c r="W1017">
        <v>-6.04</v>
      </c>
      <c r="X1017">
        <v>5.88</v>
      </c>
      <c r="Y1017">
        <v>-115038</v>
      </c>
      <c r="Z1017">
        <v>-11504</v>
      </c>
      <c r="AA1017">
        <v>-0.82</v>
      </c>
      <c r="AB1017">
        <v>10</v>
      </c>
      <c r="AC1017">
        <v>3</v>
      </c>
      <c r="AD1017">
        <v>7</v>
      </c>
      <c r="AE1017">
        <v>30</v>
      </c>
      <c r="AF1017">
        <v>12</v>
      </c>
      <c r="AG1017">
        <v>2</v>
      </c>
      <c r="AH1017">
        <v>4</v>
      </c>
      <c r="AI1017">
        <v>4</v>
      </c>
    </row>
    <row r="1018" spans="1:35" x14ac:dyDescent="0.2">
      <c r="A1018" s="102">
        <v>139</v>
      </c>
      <c r="B1018">
        <v>5301</v>
      </c>
      <c r="C1018" t="s">
        <v>747</v>
      </c>
      <c r="D1018" t="s">
        <v>1678</v>
      </c>
      <c r="E1018">
        <v>999</v>
      </c>
      <c r="F1018">
        <v>1012</v>
      </c>
      <c r="G1018">
        <v>1000</v>
      </c>
      <c r="H1018" t="s">
        <v>1679</v>
      </c>
      <c r="I1018">
        <v>9507</v>
      </c>
      <c r="J1018" t="s">
        <v>1821</v>
      </c>
      <c r="K1018" t="s">
        <v>1739</v>
      </c>
      <c r="L1018">
        <v>888</v>
      </c>
      <c r="M1018">
        <v>889</v>
      </c>
      <c r="N1018">
        <v>1100</v>
      </c>
      <c r="O1018" t="s">
        <v>1682</v>
      </c>
      <c r="P1018">
        <v>0.87709209634497798</v>
      </c>
      <c r="Q1018">
        <v>0.93083279918685302</v>
      </c>
      <c r="R1018">
        <v>6.5040758175968605E-2</v>
      </c>
      <c r="S1018">
        <v>4.4636972783306701E-3</v>
      </c>
      <c r="T1018">
        <v>2.49139317355703</v>
      </c>
      <c r="U1018">
        <v>2.49139317355703</v>
      </c>
      <c r="V1018">
        <v>2.3896439804300398</v>
      </c>
      <c r="W1018">
        <v>9.0399999999999991</v>
      </c>
      <c r="X1018">
        <v>3.37</v>
      </c>
      <c r="Y1018">
        <v>-115099</v>
      </c>
      <c r="Z1018">
        <v>-4427</v>
      </c>
      <c r="AA1018">
        <v>-0.3</v>
      </c>
      <c r="AB1018">
        <v>26</v>
      </c>
      <c r="AC1018">
        <v>13</v>
      </c>
      <c r="AD1018">
        <v>13</v>
      </c>
      <c r="AE1018">
        <v>50</v>
      </c>
      <c r="AF1018">
        <v>7</v>
      </c>
      <c r="AG1018">
        <v>12</v>
      </c>
      <c r="AH1018">
        <v>12</v>
      </c>
      <c r="AI1018">
        <v>2</v>
      </c>
    </row>
    <row r="1019" spans="1:35" x14ac:dyDescent="0.2">
      <c r="A1019" s="102">
        <v>917</v>
      </c>
      <c r="B1019">
        <v>2427</v>
      </c>
      <c r="C1019" t="s">
        <v>1966</v>
      </c>
      <c r="D1019" t="s">
        <v>1694</v>
      </c>
      <c r="E1019">
        <v>985</v>
      </c>
      <c r="F1019">
        <v>967</v>
      </c>
      <c r="G1019">
        <v>900</v>
      </c>
      <c r="H1019" t="s">
        <v>1682</v>
      </c>
      <c r="I1019">
        <v>5233</v>
      </c>
      <c r="J1019" t="s">
        <v>1900</v>
      </c>
      <c r="K1019" t="s">
        <v>1678</v>
      </c>
      <c r="L1019">
        <v>2950</v>
      </c>
      <c r="M1019">
        <v>2990</v>
      </c>
      <c r="N1019">
        <v>300</v>
      </c>
      <c r="O1019" t="s">
        <v>1679</v>
      </c>
      <c r="P1019">
        <v>0.87108608048512104</v>
      </c>
      <c r="Q1019">
        <v>0.84223875260332004</v>
      </c>
      <c r="R1019" s="15">
        <v>6.8036295362006005E-2</v>
      </c>
      <c r="S1019">
        <v>3.1769099932441099E-2</v>
      </c>
      <c r="T1019">
        <v>-2.5462686358470399</v>
      </c>
      <c r="U1019">
        <v>2.5462686358470399</v>
      </c>
      <c r="V1019">
        <v>2.0628719013596202</v>
      </c>
      <c r="W1019">
        <v>-10.88</v>
      </c>
      <c r="X1019">
        <v>2.98</v>
      </c>
      <c r="Y1019">
        <v>-117196</v>
      </c>
      <c r="Z1019">
        <v>-5860</v>
      </c>
      <c r="AA1019">
        <v>-0.33</v>
      </c>
      <c r="AB1019">
        <v>20</v>
      </c>
      <c r="AC1019">
        <v>11</v>
      </c>
      <c r="AD1019">
        <v>9</v>
      </c>
      <c r="AE1019">
        <v>55</v>
      </c>
      <c r="AF1019">
        <v>10</v>
      </c>
      <c r="AG1019">
        <v>8</v>
      </c>
      <c r="AH1019">
        <v>9</v>
      </c>
      <c r="AI1019">
        <v>3</v>
      </c>
    </row>
    <row r="1020" spans="1:35" x14ac:dyDescent="0.2">
      <c r="A1020" s="102">
        <v>1084</v>
      </c>
      <c r="B1020">
        <v>4507</v>
      </c>
      <c r="C1020" t="s">
        <v>2211</v>
      </c>
      <c r="D1020" t="s">
        <v>1702</v>
      </c>
      <c r="E1020">
        <v>6431</v>
      </c>
      <c r="F1020">
        <v>6464</v>
      </c>
      <c r="G1020">
        <v>100</v>
      </c>
      <c r="H1020" t="s">
        <v>1679</v>
      </c>
      <c r="I1020">
        <v>9412</v>
      </c>
      <c r="J1020" t="s">
        <v>589</v>
      </c>
      <c r="K1020" t="s">
        <v>1681</v>
      </c>
      <c r="L1020">
        <v>465</v>
      </c>
      <c r="M1020">
        <v>459</v>
      </c>
      <c r="N1020">
        <v>1400</v>
      </c>
      <c r="O1020" t="s">
        <v>1682</v>
      </c>
      <c r="P1020">
        <v>0.60895955312296202</v>
      </c>
      <c r="Q1020">
        <v>0.81721397271482299</v>
      </c>
      <c r="R1020">
        <v>0.27141230337036398</v>
      </c>
      <c r="S1020" s="106">
        <v>6.4369192644672696E-2</v>
      </c>
      <c r="T1020">
        <v>0.40646406892682801</v>
      </c>
      <c r="U1020">
        <v>0.40646406892682801</v>
      </c>
      <c r="V1020">
        <v>0.47018432458206899</v>
      </c>
      <c r="W1020">
        <v>0.99</v>
      </c>
      <c r="X1020">
        <v>0.59</v>
      </c>
      <c r="Y1020">
        <v>-117276</v>
      </c>
      <c r="Z1020">
        <v>-6172</v>
      </c>
      <c r="AA1020">
        <v>-0.34</v>
      </c>
      <c r="AB1020">
        <v>19</v>
      </c>
      <c r="AC1020">
        <v>7</v>
      </c>
      <c r="AD1020">
        <v>12</v>
      </c>
      <c r="AE1020">
        <v>36.840000000000003</v>
      </c>
      <c r="AF1020">
        <v>15</v>
      </c>
      <c r="AG1020">
        <v>3</v>
      </c>
      <c r="AH1020">
        <v>3</v>
      </c>
      <c r="AI1020">
        <v>13</v>
      </c>
    </row>
    <row r="1021" spans="1:35" x14ac:dyDescent="0.2">
      <c r="A1021" s="102">
        <v>195</v>
      </c>
      <c r="B1021">
        <v>5233</v>
      </c>
      <c r="C1021" t="s">
        <v>1900</v>
      </c>
      <c r="D1021" t="s">
        <v>1678</v>
      </c>
      <c r="E1021">
        <v>2950</v>
      </c>
      <c r="F1021">
        <v>2990</v>
      </c>
      <c r="G1021">
        <v>300</v>
      </c>
      <c r="H1021" t="s">
        <v>1679</v>
      </c>
      <c r="I1021">
        <v>9003</v>
      </c>
      <c r="J1021" t="s">
        <v>1933</v>
      </c>
      <c r="K1021" t="s">
        <v>1815</v>
      </c>
      <c r="L1021">
        <v>2808</v>
      </c>
      <c r="M1021">
        <v>2790</v>
      </c>
      <c r="N1021">
        <v>300</v>
      </c>
      <c r="O1021" t="s">
        <v>1682</v>
      </c>
      <c r="P1021">
        <v>0.66422630720668396</v>
      </c>
      <c r="Q1021">
        <v>0.92347530379084597</v>
      </c>
      <c r="R1021" s="15">
        <v>0.43240667835510399</v>
      </c>
      <c r="S1021">
        <v>7.5889595789086503E-3</v>
      </c>
      <c r="T1021">
        <v>5.31264126705892E-2</v>
      </c>
      <c r="U1021">
        <v>5.31264126705892E-2</v>
      </c>
      <c r="V1021">
        <v>0.55049095680276705</v>
      </c>
      <c r="W1021">
        <v>0.18</v>
      </c>
      <c r="X1021">
        <v>6.69</v>
      </c>
      <c r="Y1021">
        <v>-119192</v>
      </c>
      <c r="Z1021">
        <v>-9933</v>
      </c>
      <c r="AA1021">
        <v>-0.62</v>
      </c>
      <c r="AB1021">
        <v>12</v>
      </c>
      <c r="AC1021">
        <v>4</v>
      </c>
      <c r="AD1021">
        <v>8</v>
      </c>
      <c r="AE1021">
        <v>33.33</v>
      </c>
      <c r="AF1021">
        <v>14</v>
      </c>
      <c r="AG1021">
        <v>2</v>
      </c>
      <c r="AH1021">
        <v>4</v>
      </c>
      <c r="AI1021">
        <v>6</v>
      </c>
    </row>
    <row r="1022" spans="1:35" x14ac:dyDescent="0.2">
      <c r="A1022" s="102">
        <v>1162</v>
      </c>
      <c r="B1022">
        <v>4005</v>
      </c>
      <c r="C1022" t="s">
        <v>1942</v>
      </c>
      <c r="D1022" t="s">
        <v>1704</v>
      </c>
      <c r="E1022">
        <v>455</v>
      </c>
      <c r="F1022">
        <v>454</v>
      </c>
      <c r="G1022">
        <v>2000</v>
      </c>
      <c r="H1022" t="s">
        <v>1682</v>
      </c>
      <c r="I1022">
        <v>4540</v>
      </c>
      <c r="J1022" t="s">
        <v>2184</v>
      </c>
      <c r="K1022" t="s">
        <v>1702</v>
      </c>
      <c r="L1022">
        <v>2952</v>
      </c>
      <c r="M1022">
        <v>2959</v>
      </c>
      <c r="N1022">
        <v>300</v>
      </c>
      <c r="O1022" t="s">
        <v>1679</v>
      </c>
      <c r="P1022">
        <v>0.83455965728627701</v>
      </c>
      <c r="Q1022">
        <v>0.80332552789808498</v>
      </c>
      <c r="R1022">
        <v>0.26066547405812701</v>
      </c>
      <c r="S1022">
        <v>3.1982710927341597E-2</v>
      </c>
      <c r="T1022">
        <v>-0.66640332190981499</v>
      </c>
      <c r="U1022">
        <v>0.66640332190981499</v>
      </c>
      <c r="V1022">
        <v>0.25826633372665297</v>
      </c>
      <c r="W1022">
        <v>-2.21</v>
      </c>
      <c r="X1022">
        <v>2.29</v>
      </c>
      <c r="Y1022">
        <v>-120396</v>
      </c>
      <c r="Z1022">
        <v>-6337</v>
      </c>
      <c r="AA1022">
        <v>-0.43</v>
      </c>
      <c r="AB1022">
        <v>19</v>
      </c>
      <c r="AC1022">
        <v>8</v>
      </c>
      <c r="AD1022">
        <v>11</v>
      </c>
      <c r="AE1022">
        <v>42.11</v>
      </c>
      <c r="AF1022">
        <v>13</v>
      </c>
      <c r="AG1022">
        <v>5</v>
      </c>
      <c r="AH1022">
        <v>5</v>
      </c>
      <c r="AI1022">
        <v>9</v>
      </c>
    </row>
    <row r="1023" spans="1:35" x14ac:dyDescent="0.2">
      <c r="A1023" s="102">
        <v>976</v>
      </c>
      <c r="B1023">
        <v>4114</v>
      </c>
      <c r="C1023" t="s">
        <v>1848</v>
      </c>
      <c r="D1023" t="s">
        <v>1704</v>
      </c>
      <c r="E1023">
        <v>6130</v>
      </c>
      <c r="F1023">
        <v>6200</v>
      </c>
      <c r="G1023">
        <v>100</v>
      </c>
      <c r="H1023" t="s">
        <v>1682</v>
      </c>
      <c r="I1023">
        <v>7182</v>
      </c>
      <c r="J1023" t="s">
        <v>1810</v>
      </c>
      <c r="K1023" t="s">
        <v>1737</v>
      </c>
      <c r="L1023">
        <v>1028</v>
      </c>
      <c r="M1023">
        <v>1027</v>
      </c>
      <c r="N1023">
        <v>600</v>
      </c>
      <c r="O1023" t="s">
        <v>1679</v>
      </c>
      <c r="P1023">
        <v>0.59989966899038305</v>
      </c>
      <c r="Q1023">
        <v>0.83516225886127904</v>
      </c>
      <c r="R1023" s="15">
        <v>0.20904574551090499</v>
      </c>
      <c r="S1023">
        <v>6.0139068810070202E-2</v>
      </c>
      <c r="T1023">
        <v>-1.96160553005106</v>
      </c>
      <c r="U1023">
        <v>1.96160553005106</v>
      </c>
      <c r="V1023">
        <v>2.0033222086824698</v>
      </c>
      <c r="W1023">
        <v>-4.93</v>
      </c>
      <c r="X1023">
        <v>0.61</v>
      </c>
      <c r="Y1023">
        <v>-120430</v>
      </c>
      <c r="Z1023">
        <v>-6022</v>
      </c>
      <c r="AA1023">
        <v>-0.37</v>
      </c>
      <c r="AB1023">
        <v>20</v>
      </c>
      <c r="AC1023">
        <v>11</v>
      </c>
      <c r="AD1023">
        <v>9</v>
      </c>
      <c r="AE1023">
        <v>55</v>
      </c>
      <c r="AF1023">
        <v>13</v>
      </c>
      <c r="AG1023">
        <v>4</v>
      </c>
      <c r="AH1023">
        <v>7</v>
      </c>
      <c r="AI1023">
        <v>9</v>
      </c>
    </row>
    <row r="1024" spans="1:35" x14ac:dyDescent="0.2">
      <c r="A1024" s="102">
        <v>158</v>
      </c>
      <c r="B1024">
        <v>4739</v>
      </c>
      <c r="C1024" t="s">
        <v>1734</v>
      </c>
      <c r="D1024" t="s">
        <v>1681</v>
      </c>
      <c r="E1024">
        <v>3390</v>
      </c>
      <c r="F1024">
        <v>3365</v>
      </c>
      <c r="G1024">
        <v>200</v>
      </c>
      <c r="H1024" t="s">
        <v>1679</v>
      </c>
      <c r="I1024">
        <v>8036</v>
      </c>
      <c r="J1024" t="s">
        <v>1693</v>
      </c>
      <c r="K1024" t="s">
        <v>1686</v>
      </c>
      <c r="L1024">
        <v>8030</v>
      </c>
      <c r="M1024">
        <v>8030</v>
      </c>
      <c r="N1024">
        <v>100</v>
      </c>
      <c r="O1024" t="s">
        <v>1682</v>
      </c>
      <c r="P1024">
        <v>0.85787091095202495</v>
      </c>
      <c r="Q1024">
        <v>0.92821596574945098</v>
      </c>
      <c r="R1024">
        <v>0.49185680618764299</v>
      </c>
      <c r="S1024" s="15">
        <v>1.4433381908063299E-3</v>
      </c>
      <c r="T1024">
        <v>0.12902151667049999</v>
      </c>
      <c r="U1024">
        <v>0.12902151667049999</v>
      </c>
      <c r="V1024">
        <v>0.30123243954372098</v>
      </c>
      <c r="W1024">
        <v>0.38</v>
      </c>
      <c r="X1024">
        <v>16.190000000000001</v>
      </c>
      <c r="Y1024">
        <v>-121446</v>
      </c>
      <c r="Z1024">
        <v>-8096</v>
      </c>
      <c r="AA1024">
        <v>-0.43</v>
      </c>
      <c r="AB1024">
        <v>15</v>
      </c>
      <c r="AC1024">
        <v>7</v>
      </c>
      <c r="AD1024">
        <v>8</v>
      </c>
      <c r="AE1024">
        <v>46.67</v>
      </c>
      <c r="AF1024">
        <v>12</v>
      </c>
      <c r="AG1024">
        <v>3</v>
      </c>
      <c r="AH1024">
        <v>4</v>
      </c>
      <c r="AI1024">
        <v>8</v>
      </c>
    </row>
    <row r="1025" spans="1:35" x14ac:dyDescent="0.2">
      <c r="A1025" s="102">
        <v>616</v>
      </c>
      <c r="B1025">
        <v>4042</v>
      </c>
      <c r="C1025" t="s">
        <v>1988</v>
      </c>
      <c r="D1025" t="s">
        <v>1704</v>
      </c>
      <c r="E1025">
        <v>1667</v>
      </c>
      <c r="F1025">
        <v>1657</v>
      </c>
      <c r="G1025">
        <v>500</v>
      </c>
      <c r="H1025" t="s">
        <v>1679</v>
      </c>
      <c r="I1025">
        <v>4967</v>
      </c>
      <c r="J1025" t="s">
        <v>739</v>
      </c>
      <c r="K1025" t="s">
        <v>1704</v>
      </c>
      <c r="L1025">
        <v>8810</v>
      </c>
      <c r="M1025">
        <v>8840</v>
      </c>
      <c r="N1025">
        <v>100</v>
      </c>
      <c r="O1025" t="s">
        <v>1682</v>
      </c>
      <c r="P1025">
        <v>0.72399060107688396</v>
      </c>
      <c r="Q1025">
        <v>0.87870837634118804</v>
      </c>
      <c r="R1025">
        <v>8.4454709884082997E-3</v>
      </c>
      <c r="S1025">
        <v>5.0788022134595101E-2</v>
      </c>
      <c r="T1025">
        <v>0.90160635358480201</v>
      </c>
      <c r="U1025">
        <v>0.90160635358480201</v>
      </c>
      <c r="V1025">
        <v>1.1409873031801601</v>
      </c>
      <c r="W1025">
        <v>2.13</v>
      </c>
      <c r="X1025">
        <v>6.28</v>
      </c>
      <c r="Y1025">
        <v>-122073</v>
      </c>
      <c r="Z1025">
        <v>-12207</v>
      </c>
      <c r="AA1025">
        <v>-0.74</v>
      </c>
      <c r="AB1025">
        <v>10</v>
      </c>
      <c r="AC1025">
        <v>5</v>
      </c>
      <c r="AD1025">
        <v>5</v>
      </c>
      <c r="AE1025">
        <v>50</v>
      </c>
      <c r="AF1025">
        <v>12</v>
      </c>
      <c r="AG1025">
        <v>4</v>
      </c>
      <c r="AH1025">
        <v>5</v>
      </c>
      <c r="AI1025">
        <v>1</v>
      </c>
    </row>
    <row r="1026" spans="1:35" x14ac:dyDescent="0.2">
      <c r="A1026" s="102">
        <v>38</v>
      </c>
      <c r="B1026">
        <v>4508</v>
      </c>
      <c r="C1026" t="s">
        <v>222</v>
      </c>
      <c r="D1026" t="s">
        <v>1702</v>
      </c>
      <c r="E1026">
        <v>2006</v>
      </c>
      <c r="F1026">
        <v>2007</v>
      </c>
      <c r="G1026">
        <v>500</v>
      </c>
      <c r="H1026" t="s">
        <v>1679</v>
      </c>
      <c r="I1026">
        <v>4528</v>
      </c>
      <c r="J1026" t="s">
        <v>717</v>
      </c>
      <c r="K1026" t="s">
        <v>1702</v>
      </c>
      <c r="L1026">
        <v>2593.5</v>
      </c>
      <c r="M1026">
        <v>2604.5</v>
      </c>
      <c r="N1026">
        <v>400</v>
      </c>
      <c r="O1026" t="s">
        <v>1682</v>
      </c>
      <c r="P1026">
        <v>0.52149413041043802</v>
      </c>
      <c r="Q1026">
        <v>0.95350335260030705</v>
      </c>
      <c r="R1026">
        <v>0.15092088474179099</v>
      </c>
      <c r="S1026">
        <v>7.5719539067839303E-3</v>
      </c>
      <c r="T1026">
        <v>0.21871883017144</v>
      </c>
      <c r="U1026">
        <v>0.21871883017144</v>
      </c>
      <c r="V1026">
        <v>0.19099037185982501</v>
      </c>
      <c r="W1026">
        <v>2.21</v>
      </c>
      <c r="X1026">
        <v>3.68</v>
      </c>
      <c r="Y1026">
        <v>-122307</v>
      </c>
      <c r="Z1026">
        <v>-6437</v>
      </c>
      <c r="AA1026">
        <v>-0.32</v>
      </c>
      <c r="AB1026">
        <v>19</v>
      </c>
      <c r="AC1026">
        <v>8</v>
      </c>
      <c r="AD1026">
        <v>11</v>
      </c>
      <c r="AE1026">
        <v>42.11</v>
      </c>
      <c r="AF1026">
        <v>15</v>
      </c>
      <c r="AG1026">
        <v>3</v>
      </c>
      <c r="AH1026">
        <v>3</v>
      </c>
      <c r="AI1026">
        <v>13</v>
      </c>
    </row>
    <row r="1027" spans="1:35" x14ac:dyDescent="0.2">
      <c r="A1027" s="102">
        <v>848</v>
      </c>
      <c r="B1027">
        <v>7202</v>
      </c>
      <c r="C1027" t="s">
        <v>837</v>
      </c>
      <c r="D1027" t="s">
        <v>1697</v>
      </c>
      <c r="E1027">
        <v>1131</v>
      </c>
      <c r="F1027">
        <v>1138</v>
      </c>
      <c r="G1027">
        <v>700</v>
      </c>
      <c r="H1027" t="s">
        <v>1682</v>
      </c>
      <c r="I1027">
        <v>9003</v>
      </c>
      <c r="J1027" t="s">
        <v>1933</v>
      </c>
      <c r="K1027" t="s">
        <v>1815</v>
      </c>
      <c r="L1027">
        <v>2808</v>
      </c>
      <c r="M1027">
        <v>2790</v>
      </c>
      <c r="N1027">
        <v>300</v>
      </c>
      <c r="O1027" t="s">
        <v>1679</v>
      </c>
      <c r="P1027">
        <v>0.70883027794855102</v>
      </c>
      <c r="Q1027">
        <v>0.85115680249112602</v>
      </c>
      <c r="R1027">
        <v>0.37348627599588802</v>
      </c>
      <c r="S1027">
        <v>4.9175702943272399E-2</v>
      </c>
      <c r="T1027">
        <v>-0.59334633248785595</v>
      </c>
      <c r="U1027">
        <v>0.59334633248785595</v>
      </c>
      <c r="V1027">
        <v>0.87224208644585299</v>
      </c>
      <c r="W1027">
        <v>-3.31</v>
      </c>
      <c r="X1027">
        <v>4.83</v>
      </c>
      <c r="Y1027">
        <v>-122542</v>
      </c>
      <c r="Z1027">
        <v>-4902</v>
      </c>
      <c r="AA1027">
        <v>-0.23</v>
      </c>
      <c r="AB1027">
        <v>25</v>
      </c>
      <c r="AC1027">
        <v>11</v>
      </c>
      <c r="AD1027">
        <v>14</v>
      </c>
      <c r="AE1027">
        <v>44</v>
      </c>
      <c r="AF1027">
        <v>11</v>
      </c>
      <c r="AG1027">
        <v>11</v>
      </c>
      <c r="AH1027">
        <v>9</v>
      </c>
      <c r="AI1027">
        <v>5</v>
      </c>
    </row>
    <row r="1028" spans="1:35" x14ac:dyDescent="0.2">
      <c r="A1028" s="102">
        <v>617</v>
      </c>
      <c r="B1028">
        <v>4540</v>
      </c>
      <c r="C1028" t="s">
        <v>2184</v>
      </c>
      <c r="D1028" t="s">
        <v>1702</v>
      </c>
      <c r="E1028">
        <v>2952</v>
      </c>
      <c r="F1028">
        <v>2959</v>
      </c>
      <c r="G1028">
        <v>300</v>
      </c>
      <c r="H1028" t="s">
        <v>1679</v>
      </c>
      <c r="I1028">
        <v>5233</v>
      </c>
      <c r="J1028" t="s">
        <v>1900</v>
      </c>
      <c r="K1028" t="s">
        <v>1678</v>
      </c>
      <c r="L1028">
        <v>2950</v>
      </c>
      <c r="M1028">
        <v>2990</v>
      </c>
      <c r="N1028">
        <v>300</v>
      </c>
      <c r="O1028" t="s">
        <v>1682</v>
      </c>
      <c r="P1028">
        <v>0.74775077195107698</v>
      </c>
      <c r="Q1028">
        <v>0.87862068791168502</v>
      </c>
      <c r="R1028">
        <v>9.4271577909602097E-2</v>
      </c>
      <c r="S1028" s="15">
        <v>1.58490390619639E-3</v>
      </c>
      <c r="T1028">
        <v>2.3939749702583099E-2</v>
      </c>
      <c r="U1028">
        <v>2.3939749702583099E-2</v>
      </c>
      <c r="V1028">
        <v>0.27822947060144199</v>
      </c>
      <c r="W1028">
        <v>7.0000000000000007E-2</v>
      </c>
      <c r="X1028">
        <v>1.04</v>
      </c>
      <c r="Y1028">
        <v>-122651</v>
      </c>
      <c r="Z1028">
        <v>-11150</v>
      </c>
      <c r="AA1028">
        <v>-0.62</v>
      </c>
      <c r="AB1028">
        <v>11</v>
      </c>
      <c r="AC1028">
        <v>5</v>
      </c>
      <c r="AD1028">
        <v>6</v>
      </c>
      <c r="AE1028">
        <v>45.45</v>
      </c>
      <c r="AF1028">
        <v>11</v>
      </c>
      <c r="AG1028">
        <v>5</v>
      </c>
      <c r="AH1028">
        <v>5</v>
      </c>
      <c r="AI1028">
        <v>1</v>
      </c>
    </row>
    <row r="1029" spans="1:35" x14ac:dyDescent="0.2">
      <c r="A1029" s="102">
        <v>792</v>
      </c>
      <c r="B1029">
        <v>4045</v>
      </c>
      <c r="C1029" t="s">
        <v>2026</v>
      </c>
      <c r="D1029" t="s">
        <v>1704</v>
      </c>
      <c r="E1029">
        <v>1286</v>
      </c>
      <c r="F1029">
        <v>1277</v>
      </c>
      <c r="G1029">
        <v>700</v>
      </c>
      <c r="H1029" t="s">
        <v>1679</v>
      </c>
      <c r="I1029">
        <v>6361</v>
      </c>
      <c r="J1029" t="s">
        <v>794</v>
      </c>
      <c r="K1029" t="s">
        <v>1692</v>
      </c>
      <c r="L1029">
        <v>3030</v>
      </c>
      <c r="M1029">
        <v>2914</v>
      </c>
      <c r="N1029">
        <v>300</v>
      </c>
      <c r="O1029" t="s">
        <v>1682</v>
      </c>
      <c r="P1029">
        <v>0.60725067802784904</v>
      </c>
      <c r="Q1029">
        <v>0.85775294331006702</v>
      </c>
      <c r="R1029">
        <v>2.33802750088501E-2</v>
      </c>
      <c r="S1029">
        <v>1.9735846152082099E-3</v>
      </c>
      <c r="T1029">
        <v>5.0618150804108204</v>
      </c>
      <c r="U1029">
        <v>5.0618150804108204</v>
      </c>
      <c r="V1029">
        <v>3.4735365397556199</v>
      </c>
      <c r="W1029">
        <v>12.77</v>
      </c>
      <c r="X1029">
        <v>2.25</v>
      </c>
      <c r="Y1029">
        <v>-123906</v>
      </c>
      <c r="Z1029">
        <v>-8260</v>
      </c>
      <c r="AA1029">
        <v>-0.49</v>
      </c>
      <c r="AB1029">
        <v>15</v>
      </c>
      <c r="AC1029">
        <v>7</v>
      </c>
      <c r="AD1029">
        <v>8</v>
      </c>
      <c r="AE1029">
        <v>46.67</v>
      </c>
      <c r="AF1029">
        <v>11</v>
      </c>
      <c r="AG1029">
        <v>6</v>
      </c>
      <c r="AH1029">
        <v>6</v>
      </c>
      <c r="AI1029">
        <v>3</v>
      </c>
    </row>
    <row r="1030" spans="1:35" x14ac:dyDescent="0.2">
      <c r="A1030" s="102">
        <v>27</v>
      </c>
      <c r="B1030">
        <v>4534</v>
      </c>
      <c r="C1030" t="s">
        <v>1954</v>
      </c>
      <c r="D1030" t="s">
        <v>1702</v>
      </c>
      <c r="E1030">
        <v>4235</v>
      </c>
      <c r="F1030">
        <v>4305</v>
      </c>
      <c r="G1030">
        <v>200</v>
      </c>
      <c r="H1030" t="s">
        <v>1679</v>
      </c>
      <c r="I1030">
        <v>9956</v>
      </c>
      <c r="J1030" t="s">
        <v>1632</v>
      </c>
      <c r="K1030" t="s">
        <v>1705</v>
      </c>
      <c r="L1030">
        <v>1872</v>
      </c>
      <c r="M1030">
        <v>1877</v>
      </c>
      <c r="N1030">
        <v>500</v>
      </c>
      <c r="O1030" t="s">
        <v>1682</v>
      </c>
      <c r="P1030">
        <v>0.80684659952561499</v>
      </c>
      <c r="Q1030">
        <v>0.95605371400351402</v>
      </c>
      <c r="R1030" s="15">
        <v>0.282407500663023</v>
      </c>
      <c r="S1030" s="15">
        <v>4.0542791002713199E-3</v>
      </c>
      <c r="T1030">
        <v>2.0119765935351301</v>
      </c>
      <c r="U1030">
        <v>2.0119765935351301</v>
      </c>
      <c r="V1030">
        <v>1.7674594243447801</v>
      </c>
      <c r="W1030">
        <v>4.88</v>
      </c>
      <c r="X1030">
        <v>9</v>
      </c>
      <c r="Y1030">
        <v>-126971</v>
      </c>
      <c r="Z1030">
        <v>-10581</v>
      </c>
      <c r="AA1030">
        <v>-0.69</v>
      </c>
      <c r="AB1030">
        <v>12</v>
      </c>
      <c r="AC1030">
        <v>6</v>
      </c>
      <c r="AD1030">
        <v>6</v>
      </c>
      <c r="AE1030">
        <v>50</v>
      </c>
      <c r="AF1030">
        <v>13</v>
      </c>
      <c r="AG1030">
        <v>2</v>
      </c>
      <c r="AH1030">
        <v>4</v>
      </c>
      <c r="AI1030">
        <v>6</v>
      </c>
    </row>
    <row r="1031" spans="1:35" x14ac:dyDescent="0.2">
      <c r="A1031" s="102">
        <v>623</v>
      </c>
      <c r="B1031">
        <v>1414</v>
      </c>
      <c r="C1031" t="s">
        <v>1880</v>
      </c>
      <c r="D1031" t="s">
        <v>1689</v>
      </c>
      <c r="E1031">
        <v>4555</v>
      </c>
      <c r="F1031">
        <v>4550</v>
      </c>
      <c r="G1031">
        <v>200</v>
      </c>
      <c r="H1031" t="s">
        <v>1682</v>
      </c>
      <c r="I1031">
        <v>8604</v>
      </c>
      <c r="J1031" t="s">
        <v>469</v>
      </c>
      <c r="K1031" t="s">
        <v>1891</v>
      </c>
      <c r="L1031">
        <v>561.20000000000005</v>
      </c>
      <c r="M1031">
        <v>562</v>
      </c>
      <c r="N1031">
        <v>1600</v>
      </c>
      <c r="O1031" t="s">
        <v>1679</v>
      </c>
      <c r="P1031">
        <v>0.63823887925830902</v>
      </c>
      <c r="Q1031">
        <v>0.87794460919047501</v>
      </c>
      <c r="R1031">
        <v>0.24074252526349099</v>
      </c>
      <c r="S1031" s="106">
        <v>8.70782052248774E-2</v>
      </c>
      <c r="T1031">
        <v>-9.9316332606264005E-2</v>
      </c>
      <c r="U1031">
        <v>9.9316332606264005E-2</v>
      </c>
      <c r="V1031">
        <v>0.23799140840692801</v>
      </c>
      <c r="W1031">
        <v>-0.26</v>
      </c>
      <c r="X1031">
        <v>1.19</v>
      </c>
      <c r="Y1031">
        <v>-129257</v>
      </c>
      <c r="Z1031">
        <v>-5620</v>
      </c>
      <c r="AA1031">
        <v>-0.35</v>
      </c>
      <c r="AB1031">
        <v>23</v>
      </c>
      <c r="AC1031">
        <v>12</v>
      </c>
      <c r="AD1031">
        <v>11</v>
      </c>
      <c r="AE1031">
        <v>52.17</v>
      </c>
      <c r="AF1031">
        <v>12</v>
      </c>
      <c r="AG1031">
        <v>6</v>
      </c>
      <c r="AH1031">
        <v>8</v>
      </c>
      <c r="AI1031">
        <v>9</v>
      </c>
    </row>
    <row r="1032" spans="1:35" x14ac:dyDescent="0.2">
      <c r="A1032" s="102">
        <v>537</v>
      </c>
      <c r="B1032">
        <v>2001</v>
      </c>
      <c r="C1032" t="s">
        <v>1579</v>
      </c>
      <c r="D1032" t="s">
        <v>1707</v>
      </c>
      <c r="E1032">
        <v>1663</v>
      </c>
      <c r="F1032">
        <v>1661</v>
      </c>
      <c r="G1032">
        <v>600</v>
      </c>
      <c r="H1032" t="s">
        <v>1679</v>
      </c>
      <c r="I1032">
        <v>9501</v>
      </c>
      <c r="J1032" t="s">
        <v>1741</v>
      </c>
      <c r="K1032" t="s">
        <v>1739</v>
      </c>
      <c r="L1032">
        <v>434</v>
      </c>
      <c r="M1032">
        <v>435</v>
      </c>
      <c r="N1032">
        <v>2300</v>
      </c>
      <c r="O1032" t="s">
        <v>1682</v>
      </c>
      <c r="P1032">
        <v>0.78245488478455205</v>
      </c>
      <c r="Q1032">
        <v>0.88656068725410198</v>
      </c>
      <c r="R1032">
        <v>0.12058870719732399</v>
      </c>
      <c r="S1032">
        <v>8.0973447819302893E-2</v>
      </c>
      <c r="T1032">
        <v>1.1199544024233501</v>
      </c>
      <c r="U1032">
        <v>1.1199544024233501</v>
      </c>
      <c r="V1032">
        <v>1.06088085521492</v>
      </c>
      <c r="W1032">
        <v>4.7699999999999996</v>
      </c>
      <c r="X1032">
        <v>0.39</v>
      </c>
      <c r="Y1032">
        <v>-130257</v>
      </c>
      <c r="Z1032">
        <v>-6513</v>
      </c>
      <c r="AA1032">
        <v>-0.32</v>
      </c>
      <c r="AB1032">
        <v>20</v>
      </c>
      <c r="AC1032">
        <v>11</v>
      </c>
      <c r="AD1032">
        <v>9</v>
      </c>
      <c r="AE1032">
        <v>55</v>
      </c>
      <c r="AF1032">
        <v>14</v>
      </c>
      <c r="AG1032">
        <v>3</v>
      </c>
      <c r="AH1032">
        <v>4</v>
      </c>
      <c r="AI1032">
        <v>13</v>
      </c>
    </row>
    <row r="1033" spans="1:35" x14ac:dyDescent="0.2">
      <c r="A1033" s="102">
        <v>816</v>
      </c>
      <c r="B1033">
        <v>1332</v>
      </c>
      <c r="C1033" t="s">
        <v>2172</v>
      </c>
      <c r="D1033" t="s">
        <v>1813</v>
      </c>
      <c r="E1033">
        <v>622</v>
      </c>
      <c r="F1033">
        <v>616</v>
      </c>
      <c r="G1033">
        <v>1400</v>
      </c>
      <c r="H1033" t="s">
        <v>1679</v>
      </c>
      <c r="I1033">
        <v>2607</v>
      </c>
      <c r="J1033" t="s">
        <v>1708</v>
      </c>
      <c r="K1033" t="s">
        <v>1707</v>
      </c>
      <c r="L1033">
        <v>2857</v>
      </c>
      <c r="M1033">
        <v>2843</v>
      </c>
      <c r="N1033">
        <v>300</v>
      </c>
      <c r="O1033" t="s">
        <v>1682</v>
      </c>
      <c r="P1033">
        <v>0.55919017232175505</v>
      </c>
      <c r="Q1033">
        <v>0.85456530104712003</v>
      </c>
      <c r="R1033" s="106">
        <v>0.200651527531017</v>
      </c>
      <c r="S1033" s="106">
        <v>6.2117494323428599E-2</v>
      </c>
      <c r="T1033">
        <v>0.95692303122967004</v>
      </c>
      <c r="U1033">
        <v>0.95692303122967004</v>
      </c>
      <c r="V1033">
        <v>1.05630886701865</v>
      </c>
      <c r="W1033">
        <v>4.1500000000000004</v>
      </c>
      <c r="X1033">
        <v>1.1100000000000001</v>
      </c>
      <c r="Y1033">
        <v>-130457</v>
      </c>
      <c r="Z1033">
        <v>-7674</v>
      </c>
      <c r="AA1033">
        <v>-0.39</v>
      </c>
      <c r="AB1033">
        <v>17</v>
      </c>
      <c r="AC1033">
        <v>6</v>
      </c>
      <c r="AD1033">
        <v>11</v>
      </c>
      <c r="AE1033">
        <v>35.29</v>
      </c>
      <c r="AF1033">
        <v>14</v>
      </c>
      <c r="AG1033">
        <v>5</v>
      </c>
      <c r="AH1033">
        <v>6</v>
      </c>
      <c r="AI1033">
        <v>6</v>
      </c>
    </row>
    <row r="1034" spans="1:35" x14ac:dyDescent="0.2">
      <c r="A1034" s="102">
        <v>219</v>
      </c>
      <c r="B1034">
        <v>6436</v>
      </c>
      <c r="C1034" t="s">
        <v>2167</v>
      </c>
      <c r="D1034" t="s">
        <v>1692</v>
      </c>
      <c r="E1034">
        <v>3055</v>
      </c>
      <c r="F1034">
        <v>3045</v>
      </c>
      <c r="G1034">
        <v>300</v>
      </c>
      <c r="H1034" t="s">
        <v>1682</v>
      </c>
      <c r="I1034">
        <v>7730</v>
      </c>
      <c r="J1034" t="s">
        <v>1974</v>
      </c>
      <c r="K1034" t="s">
        <v>1688</v>
      </c>
      <c r="L1034">
        <v>2852</v>
      </c>
      <c r="M1034">
        <v>2862</v>
      </c>
      <c r="N1034">
        <v>300</v>
      </c>
      <c r="O1034" t="s">
        <v>1679</v>
      </c>
      <c r="P1034">
        <v>0.57042287765047395</v>
      </c>
      <c r="Q1034">
        <v>0.92027831820232897</v>
      </c>
      <c r="R1034">
        <v>0.454914994726698</v>
      </c>
      <c r="S1034" s="106">
        <v>2.6733607121401499E-2</v>
      </c>
      <c r="T1034">
        <v>-0.92003483727045798</v>
      </c>
      <c r="U1034">
        <v>0.92003483727045798</v>
      </c>
      <c r="V1034">
        <v>0.85071550024417997</v>
      </c>
      <c r="W1034">
        <v>-4.25</v>
      </c>
      <c r="X1034">
        <v>6.01</v>
      </c>
      <c r="Y1034">
        <v>-131320</v>
      </c>
      <c r="Z1034">
        <v>-9380</v>
      </c>
      <c r="AA1034">
        <v>-0.5</v>
      </c>
      <c r="AB1034">
        <v>14</v>
      </c>
      <c r="AC1034">
        <v>6</v>
      </c>
      <c r="AD1034">
        <v>8</v>
      </c>
      <c r="AE1034">
        <v>42.86</v>
      </c>
      <c r="AF1034">
        <v>11</v>
      </c>
      <c r="AG1034">
        <v>4</v>
      </c>
      <c r="AH1034">
        <v>5</v>
      </c>
      <c r="AI1034">
        <v>5</v>
      </c>
    </row>
    <row r="1035" spans="1:35" x14ac:dyDescent="0.2">
      <c r="A1035" s="102">
        <v>407</v>
      </c>
      <c r="B1035">
        <v>5991</v>
      </c>
      <c r="C1035" t="s">
        <v>1163</v>
      </c>
      <c r="D1035" t="s">
        <v>1899</v>
      </c>
      <c r="E1035">
        <v>916</v>
      </c>
      <c r="F1035">
        <v>925</v>
      </c>
      <c r="G1035">
        <v>1000</v>
      </c>
      <c r="H1035" t="s">
        <v>1679</v>
      </c>
      <c r="I1035">
        <v>6301</v>
      </c>
      <c r="J1035" t="s">
        <v>55</v>
      </c>
      <c r="K1035" t="s">
        <v>1692</v>
      </c>
      <c r="L1035">
        <v>2320</v>
      </c>
      <c r="M1035">
        <v>2336.5</v>
      </c>
      <c r="N1035">
        <v>400</v>
      </c>
      <c r="O1035" t="s">
        <v>1682</v>
      </c>
      <c r="P1035">
        <v>0.83478407787776199</v>
      </c>
      <c r="Q1035">
        <v>0.90003114697775899</v>
      </c>
      <c r="R1035">
        <v>0.439226852321843</v>
      </c>
      <c r="S1035">
        <v>1.68591225524209E-3</v>
      </c>
      <c r="T1035">
        <v>1.9428387582592399</v>
      </c>
      <c r="U1035">
        <v>1.9428387582592399</v>
      </c>
      <c r="V1035">
        <v>2.0783950417994501</v>
      </c>
      <c r="W1035">
        <v>6.29</v>
      </c>
      <c r="X1035">
        <v>1.03</v>
      </c>
      <c r="Y1035">
        <v>-134828</v>
      </c>
      <c r="Z1035">
        <v>-6129</v>
      </c>
      <c r="AA1035">
        <v>-0.41</v>
      </c>
      <c r="AB1035">
        <v>22</v>
      </c>
      <c r="AC1035">
        <v>7</v>
      </c>
      <c r="AD1035">
        <v>15</v>
      </c>
      <c r="AE1035">
        <v>31.82</v>
      </c>
      <c r="AF1035">
        <v>12</v>
      </c>
      <c r="AG1035">
        <v>5</v>
      </c>
      <c r="AH1035">
        <v>6</v>
      </c>
      <c r="AI1035">
        <v>11</v>
      </c>
    </row>
    <row r="1036" spans="1:35" x14ac:dyDescent="0.2">
      <c r="A1036" s="102">
        <v>1075</v>
      </c>
      <c r="B1036">
        <v>4502</v>
      </c>
      <c r="C1036" t="s">
        <v>1975</v>
      </c>
      <c r="D1036" t="s">
        <v>1702</v>
      </c>
      <c r="E1036">
        <v>4287</v>
      </c>
      <c r="F1036">
        <v>4298</v>
      </c>
      <c r="G1036">
        <v>200</v>
      </c>
      <c r="H1036" t="s">
        <v>1679</v>
      </c>
      <c r="I1036">
        <v>9072</v>
      </c>
      <c r="J1036" t="s">
        <v>1814</v>
      </c>
      <c r="K1036" t="s">
        <v>1815</v>
      </c>
      <c r="L1036">
        <v>2480</v>
      </c>
      <c r="M1036">
        <v>2485</v>
      </c>
      <c r="N1036">
        <v>300</v>
      </c>
      <c r="O1036" t="s">
        <v>1682</v>
      </c>
      <c r="P1036">
        <v>0.54014791525693295</v>
      </c>
      <c r="Q1036">
        <v>0.81827940057150095</v>
      </c>
      <c r="R1036" s="15">
        <v>0.34935029735916201</v>
      </c>
      <c r="S1036" s="15">
        <v>2.7260493618139498E-3</v>
      </c>
      <c r="T1036">
        <v>1.89552514137953</v>
      </c>
      <c r="U1036">
        <v>1.89552514137953</v>
      </c>
      <c r="V1036">
        <v>2.0233351940219402</v>
      </c>
      <c r="W1036">
        <v>6.45</v>
      </c>
      <c r="X1036">
        <v>13.27</v>
      </c>
      <c r="Y1036">
        <v>-136563</v>
      </c>
      <c r="Z1036">
        <v>-10505</v>
      </c>
      <c r="AA1036">
        <v>-0.62</v>
      </c>
      <c r="AB1036">
        <v>13</v>
      </c>
      <c r="AC1036">
        <v>5</v>
      </c>
      <c r="AD1036">
        <v>8</v>
      </c>
      <c r="AE1036">
        <v>38.46</v>
      </c>
      <c r="AF1036">
        <v>13</v>
      </c>
      <c r="AG1036">
        <v>3</v>
      </c>
      <c r="AH1036">
        <v>5</v>
      </c>
      <c r="AI1036">
        <v>5</v>
      </c>
    </row>
    <row r="1037" spans="1:35" x14ac:dyDescent="0.2">
      <c r="A1037" s="102">
        <v>730</v>
      </c>
      <c r="B1037">
        <v>4507</v>
      </c>
      <c r="C1037" t="s">
        <v>2211</v>
      </c>
      <c r="D1037" t="s">
        <v>1702</v>
      </c>
      <c r="E1037">
        <v>6431</v>
      </c>
      <c r="F1037">
        <v>6464</v>
      </c>
      <c r="G1037">
        <v>100</v>
      </c>
      <c r="H1037" t="s">
        <v>1682</v>
      </c>
      <c r="I1037">
        <v>8601</v>
      </c>
      <c r="J1037" t="s">
        <v>25</v>
      </c>
      <c r="K1037" t="s">
        <v>1891</v>
      </c>
      <c r="L1037">
        <v>560.6</v>
      </c>
      <c r="M1037">
        <v>558</v>
      </c>
      <c r="N1037">
        <v>1200</v>
      </c>
      <c r="O1037" t="s">
        <v>1679</v>
      </c>
      <c r="P1037">
        <v>0.70031831813383505</v>
      </c>
      <c r="Q1037">
        <v>0.865371841326526</v>
      </c>
      <c r="R1037" s="106">
        <v>0.138748400795878</v>
      </c>
      <c r="S1037" s="106">
        <v>1.29873984375434E-2</v>
      </c>
      <c r="T1037">
        <v>-1.3765413260513599</v>
      </c>
      <c r="U1037">
        <v>1.3765413260513599</v>
      </c>
      <c r="V1037">
        <v>1.7006902901527501</v>
      </c>
      <c r="W1037">
        <v>-3.95</v>
      </c>
      <c r="X1037">
        <v>3.59</v>
      </c>
      <c r="Y1037">
        <v>-136618</v>
      </c>
      <c r="Z1037">
        <v>-7190</v>
      </c>
      <c r="AA1037">
        <v>-0.56000000000000005</v>
      </c>
      <c r="AB1037">
        <v>19</v>
      </c>
      <c r="AC1037">
        <v>6</v>
      </c>
      <c r="AD1037">
        <v>13</v>
      </c>
      <c r="AE1037">
        <v>31.58</v>
      </c>
      <c r="AF1037">
        <v>14</v>
      </c>
      <c r="AG1037">
        <v>4</v>
      </c>
      <c r="AH1037">
        <v>5</v>
      </c>
      <c r="AI1037">
        <v>10</v>
      </c>
    </row>
    <row r="1038" spans="1:35" x14ac:dyDescent="0.2">
      <c r="A1038" s="102">
        <v>472</v>
      </c>
      <c r="B1038">
        <v>4005</v>
      </c>
      <c r="C1038" t="s">
        <v>1942</v>
      </c>
      <c r="D1038" t="s">
        <v>1704</v>
      </c>
      <c r="E1038">
        <v>455</v>
      </c>
      <c r="F1038">
        <v>454</v>
      </c>
      <c r="G1038">
        <v>2300</v>
      </c>
      <c r="H1038" t="s">
        <v>1679</v>
      </c>
      <c r="I1038">
        <v>4324</v>
      </c>
      <c r="J1038" t="s">
        <v>1934</v>
      </c>
      <c r="K1038" t="s">
        <v>1694</v>
      </c>
      <c r="L1038">
        <v>3550</v>
      </c>
      <c r="M1038">
        <v>3525</v>
      </c>
      <c r="N1038">
        <v>300</v>
      </c>
      <c r="O1038" t="s">
        <v>1682</v>
      </c>
      <c r="P1038">
        <v>0.79954888285458003</v>
      </c>
      <c r="Q1038">
        <v>0.89280365592537203</v>
      </c>
      <c r="R1038">
        <v>0.38748948570118102</v>
      </c>
      <c r="S1038">
        <v>9.8836931732521798E-4</v>
      </c>
      <c r="T1038">
        <v>0.48260897926441298</v>
      </c>
      <c r="U1038">
        <v>0.48260897926441298</v>
      </c>
      <c r="V1038">
        <v>0.53524318664578796</v>
      </c>
      <c r="W1038">
        <v>1.2</v>
      </c>
      <c r="X1038">
        <v>1.26</v>
      </c>
      <c r="Y1038">
        <v>-138689</v>
      </c>
      <c r="Z1038">
        <v>-7705</v>
      </c>
      <c r="AA1038">
        <v>-0.31</v>
      </c>
      <c r="AB1038">
        <v>18</v>
      </c>
      <c r="AC1038">
        <v>9</v>
      </c>
      <c r="AD1038">
        <v>9</v>
      </c>
      <c r="AE1038">
        <v>50</v>
      </c>
      <c r="AF1038">
        <v>13</v>
      </c>
      <c r="AG1038">
        <v>5</v>
      </c>
      <c r="AH1038">
        <v>6</v>
      </c>
      <c r="AI1038">
        <v>7</v>
      </c>
    </row>
    <row r="1039" spans="1:35" x14ac:dyDescent="0.2">
      <c r="A1039" s="102">
        <v>645</v>
      </c>
      <c r="B1039">
        <v>5991</v>
      </c>
      <c r="C1039" t="s">
        <v>1163</v>
      </c>
      <c r="D1039" t="s">
        <v>1899</v>
      </c>
      <c r="E1039">
        <v>916</v>
      </c>
      <c r="F1039">
        <v>925</v>
      </c>
      <c r="G1039">
        <v>1100</v>
      </c>
      <c r="H1039" t="s">
        <v>1682</v>
      </c>
      <c r="I1039">
        <v>9069</v>
      </c>
      <c r="J1039" t="s">
        <v>1805</v>
      </c>
      <c r="K1039" t="s">
        <v>1815</v>
      </c>
      <c r="L1039">
        <v>886</v>
      </c>
      <c r="M1039">
        <v>887</v>
      </c>
      <c r="N1039">
        <v>1100</v>
      </c>
      <c r="O1039" t="s">
        <v>1679</v>
      </c>
      <c r="P1039">
        <v>0.87545125165515003</v>
      </c>
      <c r="Q1039">
        <v>0.87579615364735297</v>
      </c>
      <c r="R1039">
        <v>6.6768246268442896E-2</v>
      </c>
      <c r="S1039" s="15">
        <v>1.2502254126472399E-2</v>
      </c>
      <c r="T1039">
        <v>-0.49416254701123202</v>
      </c>
      <c r="U1039">
        <v>0.49416254701123202</v>
      </c>
      <c r="V1039">
        <v>0.57517175849640101</v>
      </c>
      <c r="W1039">
        <v>-1.4</v>
      </c>
      <c r="X1039">
        <v>4.1100000000000003</v>
      </c>
      <c r="Y1039">
        <v>-141157</v>
      </c>
      <c r="Z1039">
        <v>-7058</v>
      </c>
      <c r="AA1039">
        <v>-0.3</v>
      </c>
      <c r="AB1039">
        <v>20</v>
      </c>
      <c r="AC1039">
        <v>10</v>
      </c>
      <c r="AD1039">
        <v>10</v>
      </c>
      <c r="AE1039">
        <v>50</v>
      </c>
      <c r="AF1039">
        <v>12</v>
      </c>
      <c r="AG1039">
        <v>6</v>
      </c>
      <c r="AH1039">
        <v>7</v>
      </c>
      <c r="AI1039">
        <v>7</v>
      </c>
    </row>
    <row r="1040" spans="1:35" x14ac:dyDescent="0.2">
      <c r="A1040" s="102">
        <v>956</v>
      </c>
      <c r="B1040">
        <v>3865</v>
      </c>
      <c r="C1040" t="s">
        <v>1626</v>
      </c>
      <c r="D1040" t="s">
        <v>1916</v>
      </c>
      <c r="E1040">
        <v>513</v>
      </c>
      <c r="F1040">
        <v>504</v>
      </c>
      <c r="G1040">
        <v>2000</v>
      </c>
      <c r="H1040" t="s">
        <v>1682</v>
      </c>
      <c r="I1040">
        <v>4118</v>
      </c>
      <c r="J1040" t="s">
        <v>1947</v>
      </c>
      <c r="K1040" t="s">
        <v>1704</v>
      </c>
      <c r="L1040">
        <v>3395</v>
      </c>
      <c r="M1040">
        <v>3390</v>
      </c>
      <c r="N1040">
        <v>300</v>
      </c>
      <c r="O1040" t="s">
        <v>1679</v>
      </c>
      <c r="P1040">
        <v>0.76409528878217603</v>
      </c>
      <c r="Q1040">
        <v>0.83716591136173701</v>
      </c>
      <c r="R1040">
        <v>0.36810544687354402</v>
      </c>
      <c r="S1040">
        <v>3.3469999755345703E-2</v>
      </c>
      <c r="T1040">
        <v>-1.65207713982586</v>
      </c>
      <c r="U1040">
        <v>1.65207713982586</v>
      </c>
      <c r="V1040">
        <v>1.04251635982369</v>
      </c>
      <c r="W1040">
        <v>-4.68</v>
      </c>
      <c r="X1040">
        <v>0.88</v>
      </c>
      <c r="Y1040">
        <v>-141205</v>
      </c>
      <c r="Z1040">
        <v>-8306</v>
      </c>
      <c r="AA1040">
        <v>-0.34</v>
      </c>
      <c r="AB1040">
        <v>17</v>
      </c>
      <c r="AC1040">
        <v>8</v>
      </c>
      <c r="AD1040">
        <v>9</v>
      </c>
      <c r="AE1040">
        <v>47.06</v>
      </c>
      <c r="AF1040">
        <v>11</v>
      </c>
      <c r="AG1040">
        <v>6</v>
      </c>
      <c r="AH1040">
        <v>5</v>
      </c>
      <c r="AI1040">
        <v>6</v>
      </c>
    </row>
    <row r="1041" spans="1:35" x14ac:dyDescent="0.2">
      <c r="A1041" s="102">
        <v>269</v>
      </c>
      <c r="B1041">
        <v>5233</v>
      </c>
      <c r="C1041" t="s">
        <v>1900</v>
      </c>
      <c r="D1041" t="s">
        <v>1678</v>
      </c>
      <c r="E1041">
        <v>2950</v>
      </c>
      <c r="F1041">
        <v>2990</v>
      </c>
      <c r="G1041">
        <v>300</v>
      </c>
      <c r="H1041" t="s">
        <v>1682</v>
      </c>
      <c r="I1041">
        <v>8377</v>
      </c>
      <c r="J1041" t="s">
        <v>1816</v>
      </c>
      <c r="K1041" t="s">
        <v>1737</v>
      </c>
      <c r="L1041">
        <v>1050</v>
      </c>
      <c r="M1041">
        <v>1057</v>
      </c>
      <c r="N1041">
        <v>800</v>
      </c>
      <c r="O1041" t="s">
        <v>1679</v>
      </c>
      <c r="P1041">
        <v>0.84387855596142802</v>
      </c>
      <c r="Q1041">
        <v>0.91316771657755902</v>
      </c>
      <c r="R1041" s="15">
        <v>9.8410058416947097E-2</v>
      </c>
      <c r="S1041" s="15">
        <v>2.0757872387812199E-2</v>
      </c>
      <c r="T1041">
        <v>-0.44088229264110002</v>
      </c>
      <c r="U1041">
        <v>0.44088229264110002</v>
      </c>
      <c r="V1041">
        <v>0.44361096734060901</v>
      </c>
      <c r="W1041">
        <v>-1.08</v>
      </c>
      <c r="X1041">
        <v>5.73</v>
      </c>
      <c r="Y1041">
        <v>-141715</v>
      </c>
      <c r="Z1041">
        <v>-7086</v>
      </c>
      <c r="AA1041">
        <v>-0.38</v>
      </c>
      <c r="AB1041">
        <v>20</v>
      </c>
      <c r="AC1041">
        <v>9</v>
      </c>
      <c r="AD1041">
        <v>11</v>
      </c>
      <c r="AE1041">
        <v>45</v>
      </c>
      <c r="AF1041">
        <v>11</v>
      </c>
      <c r="AG1041">
        <v>7</v>
      </c>
      <c r="AH1041">
        <v>9</v>
      </c>
      <c r="AI1041">
        <v>4</v>
      </c>
    </row>
    <row r="1042" spans="1:35" x14ac:dyDescent="0.2">
      <c r="A1042" s="102">
        <v>725</v>
      </c>
      <c r="B1042">
        <v>5803</v>
      </c>
      <c r="C1042" t="s">
        <v>26</v>
      </c>
      <c r="D1042" t="s">
        <v>1695</v>
      </c>
      <c r="E1042">
        <v>384</v>
      </c>
      <c r="F1042">
        <v>387</v>
      </c>
      <c r="G1042">
        <v>2800</v>
      </c>
      <c r="H1042" t="s">
        <v>1682</v>
      </c>
      <c r="I1042">
        <v>7186</v>
      </c>
      <c r="J1042" t="s">
        <v>579</v>
      </c>
      <c r="K1042" t="s">
        <v>1737</v>
      </c>
      <c r="L1042">
        <v>430</v>
      </c>
      <c r="M1042">
        <v>434</v>
      </c>
      <c r="N1042">
        <v>2500</v>
      </c>
      <c r="O1042" t="s">
        <v>1679</v>
      </c>
      <c r="P1042">
        <v>0.77192344680769498</v>
      </c>
      <c r="Q1042">
        <v>0.86586636082577195</v>
      </c>
      <c r="R1042">
        <v>0.133762070822667</v>
      </c>
      <c r="S1042">
        <v>4.2679527914759499E-2</v>
      </c>
      <c r="T1042">
        <v>-2.31272831051671</v>
      </c>
      <c r="U1042">
        <v>2.31272831051671</v>
      </c>
      <c r="V1042">
        <v>2.48037245081755</v>
      </c>
      <c r="W1042">
        <v>-14.66</v>
      </c>
      <c r="X1042">
        <v>0.13</v>
      </c>
      <c r="Y1042">
        <v>-141772</v>
      </c>
      <c r="Z1042">
        <v>-8340</v>
      </c>
      <c r="AA1042">
        <v>-0.43</v>
      </c>
      <c r="AB1042">
        <v>17</v>
      </c>
      <c r="AC1042">
        <v>8</v>
      </c>
      <c r="AD1042">
        <v>9</v>
      </c>
      <c r="AE1042">
        <v>47.06</v>
      </c>
      <c r="AF1042">
        <v>11</v>
      </c>
      <c r="AG1042">
        <v>7</v>
      </c>
      <c r="AH1042">
        <v>7</v>
      </c>
      <c r="AI1042">
        <v>3</v>
      </c>
    </row>
    <row r="1043" spans="1:35" x14ac:dyDescent="0.2">
      <c r="A1043" s="102">
        <v>484</v>
      </c>
      <c r="B1043">
        <v>2281</v>
      </c>
      <c r="C1043" t="s">
        <v>1186</v>
      </c>
      <c r="D1043" t="s">
        <v>1707</v>
      </c>
      <c r="E1043">
        <v>2581</v>
      </c>
      <c r="F1043">
        <v>2567</v>
      </c>
      <c r="G1043">
        <v>400</v>
      </c>
      <c r="H1043" t="s">
        <v>1679</v>
      </c>
      <c r="I1043">
        <v>9303</v>
      </c>
      <c r="J1043" t="s">
        <v>2156</v>
      </c>
      <c r="K1043" t="s">
        <v>2182</v>
      </c>
      <c r="L1043">
        <v>1482</v>
      </c>
      <c r="M1043">
        <v>1473</v>
      </c>
      <c r="N1043">
        <v>700</v>
      </c>
      <c r="O1043" t="s">
        <v>1682</v>
      </c>
      <c r="P1043">
        <v>0.74580213095126202</v>
      </c>
      <c r="Q1043">
        <v>0.891550956460328</v>
      </c>
      <c r="R1043">
        <v>2.9302403127757198E-2</v>
      </c>
      <c r="S1043" s="15">
        <v>1.6352655566976699E-5</v>
      </c>
      <c r="T1043">
        <v>0.94763492941078298</v>
      </c>
      <c r="U1043">
        <v>0.94763492941078298</v>
      </c>
      <c r="V1043">
        <v>1.1142571827877401</v>
      </c>
      <c r="W1043">
        <v>1.75</v>
      </c>
      <c r="X1043">
        <v>0.42</v>
      </c>
      <c r="Y1043">
        <v>-141891</v>
      </c>
      <c r="Z1043">
        <v>-7468</v>
      </c>
      <c r="AA1043">
        <v>-0.4</v>
      </c>
      <c r="AB1043">
        <v>19</v>
      </c>
      <c r="AC1043">
        <v>8</v>
      </c>
      <c r="AD1043">
        <v>11</v>
      </c>
      <c r="AE1043">
        <v>42.11</v>
      </c>
      <c r="AF1043">
        <v>13</v>
      </c>
      <c r="AG1043">
        <v>6</v>
      </c>
      <c r="AH1043">
        <v>6</v>
      </c>
      <c r="AI1043">
        <v>7</v>
      </c>
    </row>
    <row r="1044" spans="1:35" x14ac:dyDescent="0.2">
      <c r="A1044" s="102">
        <v>834</v>
      </c>
      <c r="B1044">
        <v>3865</v>
      </c>
      <c r="C1044" t="s">
        <v>1626</v>
      </c>
      <c r="D1044" t="s">
        <v>1916</v>
      </c>
      <c r="E1044">
        <v>513</v>
      </c>
      <c r="F1044">
        <v>504</v>
      </c>
      <c r="G1044">
        <v>2100</v>
      </c>
      <c r="H1044" t="s">
        <v>1679</v>
      </c>
      <c r="I1044">
        <v>8273</v>
      </c>
      <c r="J1044" t="s">
        <v>1817</v>
      </c>
      <c r="K1044" t="s">
        <v>1705</v>
      </c>
      <c r="L1044">
        <v>3495</v>
      </c>
      <c r="M1044">
        <v>3480</v>
      </c>
      <c r="N1044">
        <v>300</v>
      </c>
      <c r="O1044" t="s">
        <v>1682</v>
      </c>
      <c r="P1044">
        <v>0.87066538429643203</v>
      </c>
      <c r="Q1044">
        <v>0.85248038061051601</v>
      </c>
      <c r="R1044" s="15">
        <v>0.224777145058253</v>
      </c>
      <c r="S1044">
        <v>2.2334605105302101E-2</v>
      </c>
      <c r="T1044">
        <v>0.78326174998582299</v>
      </c>
      <c r="U1044">
        <v>0.78326174998582299</v>
      </c>
      <c r="V1044">
        <v>0.89629732048566801</v>
      </c>
      <c r="W1044">
        <v>3.37</v>
      </c>
      <c r="X1044">
        <v>1.38</v>
      </c>
      <c r="Y1044">
        <v>-142139</v>
      </c>
      <c r="Z1044">
        <v>-6461</v>
      </c>
      <c r="AA1044">
        <v>-0.25</v>
      </c>
      <c r="AB1044">
        <v>22</v>
      </c>
      <c r="AC1044">
        <v>9</v>
      </c>
      <c r="AD1044">
        <v>13</v>
      </c>
      <c r="AE1044">
        <v>40.909999999999997</v>
      </c>
      <c r="AF1044">
        <v>11</v>
      </c>
      <c r="AG1044">
        <v>7</v>
      </c>
      <c r="AH1044">
        <v>8</v>
      </c>
      <c r="AI1044">
        <v>7</v>
      </c>
    </row>
    <row r="1045" spans="1:35" x14ac:dyDescent="0.2">
      <c r="A1045" s="102">
        <v>592</v>
      </c>
      <c r="B1045">
        <v>6770</v>
      </c>
      <c r="C1045" t="s">
        <v>24</v>
      </c>
      <c r="D1045" t="s">
        <v>1684</v>
      </c>
      <c r="E1045">
        <v>1929</v>
      </c>
      <c r="F1045">
        <v>1924</v>
      </c>
      <c r="G1045">
        <v>500</v>
      </c>
      <c r="H1045" t="s">
        <v>1682</v>
      </c>
      <c r="I1045">
        <v>8306</v>
      </c>
      <c r="J1045" t="s">
        <v>1896</v>
      </c>
      <c r="K1045" t="s">
        <v>1737</v>
      </c>
      <c r="L1045">
        <v>569.70000000000005</v>
      </c>
      <c r="M1045">
        <v>572.29999999999995</v>
      </c>
      <c r="N1045">
        <v>1700</v>
      </c>
      <c r="O1045" t="s">
        <v>1679</v>
      </c>
      <c r="P1045">
        <v>0.58546450001139205</v>
      </c>
      <c r="Q1045">
        <v>0.88104014049843404</v>
      </c>
      <c r="R1045">
        <v>0.43271620183450898</v>
      </c>
      <c r="S1045">
        <v>2.04310062646408E-2</v>
      </c>
      <c r="T1045">
        <v>-2.3638227844200701</v>
      </c>
      <c r="U1045">
        <v>2.3638227844200701</v>
      </c>
      <c r="V1045">
        <v>2.3379046962939398</v>
      </c>
      <c r="W1045">
        <v>-21.9</v>
      </c>
      <c r="X1045">
        <v>1.1299999999999999</v>
      </c>
      <c r="Y1045">
        <v>-143240</v>
      </c>
      <c r="Z1045">
        <v>-8426</v>
      </c>
      <c r="AA1045">
        <v>-0.45</v>
      </c>
      <c r="AB1045">
        <v>17</v>
      </c>
      <c r="AC1045">
        <v>7</v>
      </c>
      <c r="AD1045">
        <v>10</v>
      </c>
      <c r="AE1045">
        <v>41.18</v>
      </c>
      <c r="AF1045">
        <v>14</v>
      </c>
      <c r="AG1045">
        <v>5</v>
      </c>
      <c r="AH1045">
        <v>4</v>
      </c>
      <c r="AI1045">
        <v>8</v>
      </c>
    </row>
    <row r="1046" spans="1:35" x14ac:dyDescent="0.2">
      <c r="A1046" s="102">
        <v>874</v>
      </c>
      <c r="B1046">
        <v>3407</v>
      </c>
      <c r="C1046" t="s">
        <v>1822</v>
      </c>
      <c r="D1046" t="s">
        <v>1704</v>
      </c>
      <c r="E1046">
        <v>1055</v>
      </c>
      <c r="F1046">
        <v>1053</v>
      </c>
      <c r="G1046">
        <v>700</v>
      </c>
      <c r="H1046" t="s">
        <v>1682</v>
      </c>
      <c r="I1046">
        <v>8316</v>
      </c>
      <c r="J1046" t="s">
        <v>1918</v>
      </c>
      <c r="K1046" t="s">
        <v>1737</v>
      </c>
      <c r="L1046">
        <v>3859</v>
      </c>
      <c r="M1046">
        <v>3867</v>
      </c>
      <c r="N1046">
        <v>200</v>
      </c>
      <c r="O1046" t="s">
        <v>1679</v>
      </c>
      <c r="P1046">
        <v>0.82073815072112</v>
      </c>
      <c r="Q1046">
        <v>0.84821364768171903</v>
      </c>
      <c r="R1046">
        <v>0.143160983599976</v>
      </c>
      <c r="S1046">
        <v>2.9216689199646699E-2</v>
      </c>
      <c r="T1046">
        <v>-2.8027063034121</v>
      </c>
      <c r="U1046">
        <v>2.8027063034121</v>
      </c>
      <c r="V1046">
        <v>2.8510867644021798</v>
      </c>
      <c r="W1046">
        <v>-11.36</v>
      </c>
      <c r="X1046">
        <v>4.6900000000000004</v>
      </c>
      <c r="Y1046">
        <v>-143323</v>
      </c>
      <c r="Z1046">
        <v>-6825</v>
      </c>
      <c r="AA1046">
        <v>-0.43</v>
      </c>
      <c r="AB1046">
        <v>21</v>
      </c>
      <c r="AC1046">
        <v>9</v>
      </c>
      <c r="AD1046">
        <v>12</v>
      </c>
      <c r="AE1046">
        <v>42.86</v>
      </c>
      <c r="AF1046">
        <v>16</v>
      </c>
      <c r="AG1046">
        <v>3</v>
      </c>
      <c r="AH1046">
        <v>4</v>
      </c>
      <c r="AI1046">
        <v>14</v>
      </c>
    </row>
    <row r="1047" spans="1:35" x14ac:dyDescent="0.2">
      <c r="A1047" s="102">
        <v>582</v>
      </c>
      <c r="B1047">
        <v>4917</v>
      </c>
      <c r="C1047" t="s">
        <v>2050</v>
      </c>
      <c r="D1047" t="s">
        <v>1704</v>
      </c>
      <c r="E1047">
        <v>2628</v>
      </c>
      <c r="F1047">
        <v>2633</v>
      </c>
      <c r="G1047">
        <v>400</v>
      </c>
      <c r="H1047" t="s">
        <v>1682</v>
      </c>
      <c r="I1047">
        <v>5802</v>
      </c>
      <c r="J1047" t="s">
        <v>1923</v>
      </c>
      <c r="K1047" t="s">
        <v>1695</v>
      </c>
      <c r="L1047">
        <v>1474</v>
      </c>
      <c r="M1047">
        <v>1469</v>
      </c>
      <c r="N1047">
        <v>700</v>
      </c>
      <c r="O1047" t="s">
        <v>1679</v>
      </c>
      <c r="P1047">
        <v>0.84531396839100603</v>
      </c>
      <c r="Q1047">
        <v>0.88196595139679501</v>
      </c>
      <c r="R1047" s="106">
        <v>0.15999170982898001</v>
      </c>
      <c r="S1047">
        <v>5.6525538013200603E-4</v>
      </c>
      <c r="T1047">
        <v>-0.784626876217561</v>
      </c>
      <c r="U1047">
        <v>0.784626876217561</v>
      </c>
      <c r="V1047">
        <v>1.0602132952441099</v>
      </c>
      <c r="W1047">
        <v>-2.74</v>
      </c>
      <c r="X1047">
        <v>2.36</v>
      </c>
      <c r="Y1047">
        <v>-144869</v>
      </c>
      <c r="Z1047">
        <v>-9054</v>
      </c>
      <c r="AA1047">
        <v>-0.62</v>
      </c>
      <c r="AB1047">
        <v>16</v>
      </c>
      <c r="AC1047">
        <v>7</v>
      </c>
      <c r="AD1047">
        <v>9</v>
      </c>
      <c r="AE1047">
        <v>43.75</v>
      </c>
      <c r="AF1047">
        <v>12</v>
      </c>
      <c r="AG1047">
        <v>4</v>
      </c>
      <c r="AH1047">
        <v>6</v>
      </c>
      <c r="AI1047">
        <v>6</v>
      </c>
    </row>
    <row r="1048" spans="1:35" x14ac:dyDescent="0.2">
      <c r="A1048" s="102">
        <v>495</v>
      </c>
      <c r="B1048">
        <v>3880</v>
      </c>
      <c r="C1048" t="s">
        <v>1609</v>
      </c>
      <c r="D1048" t="s">
        <v>1916</v>
      </c>
      <c r="E1048">
        <v>1450</v>
      </c>
      <c r="F1048">
        <v>1447</v>
      </c>
      <c r="G1048">
        <v>700</v>
      </c>
      <c r="H1048" t="s">
        <v>1682</v>
      </c>
      <c r="I1048">
        <v>6134</v>
      </c>
      <c r="J1048" t="s">
        <v>1924</v>
      </c>
      <c r="K1048" t="s">
        <v>1692</v>
      </c>
      <c r="L1048">
        <v>1986</v>
      </c>
      <c r="M1048">
        <v>1985</v>
      </c>
      <c r="N1048">
        <v>500</v>
      </c>
      <c r="O1048" t="s">
        <v>1679</v>
      </c>
      <c r="P1048">
        <v>0.55117627487880405</v>
      </c>
      <c r="Q1048">
        <v>0.89028005320051196</v>
      </c>
      <c r="R1048">
        <v>0.17389725745464901</v>
      </c>
      <c r="S1048">
        <v>4.2460177852028803E-2</v>
      </c>
      <c r="T1048">
        <v>-1.4125382415075001</v>
      </c>
      <c r="U1048">
        <v>1.4125382415075001</v>
      </c>
      <c r="V1048">
        <v>0.78748867461585703</v>
      </c>
      <c r="W1048">
        <v>-6.28</v>
      </c>
      <c r="X1048">
        <v>2.06</v>
      </c>
      <c r="Y1048">
        <v>-145009</v>
      </c>
      <c r="Z1048">
        <v>-8530</v>
      </c>
      <c r="AA1048">
        <v>-0.4</v>
      </c>
      <c r="AB1048">
        <v>17</v>
      </c>
      <c r="AC1048">
        <v>7</v>
      </c>
      <c r="AD1048">
        <v>10</v>
      </c>
      <c r="AE1048">
        <v>41.18</v>
      </c>
      <c r="AF1048">
        <v>13</v>
      </c>
      <c r="AG1048">
        <v>4</v>
      </c>
      <c r="AH1048">
        <v>5</v>
      </c>
      <c r="AI1048">
        <v>8</v>
      </c>
    </row>
    <row r="1049" spans="1:35" x14ac:dyDescent="0.2">
      <c r="A1049" s="102">
        <v>708</v>
      </c>
      <c r="B1049">
        <v>4061</v>
      </c>
      <c r="C1049" t="s">
        <v>1936</v>
      </c>
      <c r="D1049" t="s">
        <v>1704</v>
      </c>
      <c r="E1049">
        <v>3045</v>
      </c>
      <c r="F1049">
        <v>3035</v>
      </c>
      <c r="G1049">
        <v>300</v>
      </c>
      <c r="H1049" t="s">
        <v>1682</v>
      </c>
      <c r="I1049">
        <v>4183</v>
      </c>
      <c r="J1049" t="s">
        <v>1895</v>
      </c>
      <c r="K1049" t="s">
        <v>1704</v>
      </c>
      <c r="L1049">
        <v>2569</v>
      </c>
      <c r="M1049">
        <v>2581</v>
      </c>
      <c r="N1049">
        <v>400</v>
      </c>
      <c r="O1049" t="s">
        <v>1679</v>
      </c>
      <c r="P1049">
        <v>0.87712379393357198</v>
      </c>
      <c r="Q1049">
        <v>0.86755121419804104</v>
      </c>
      <c r="R1049">
        <v>0.31329052946282299</v>
      </c>
      <c r="S1049">
        <v>5.3647818087113802E-2</v>
      </c>
      <c r="T1049">
        <v>-2.0058370805108701</v>
      </c>
      <c r="U1049">
        <v>2.0058370805108701</v>
      </c>
      <c r="V1049">
        <v>2.3197054593966402</v>
      </c>
      <c r="W1049">
        <v>-3.76</v>
      </c>
      <c r="X1049">
        <v>13.39</v>
      </c>
      <c r="Y1049">
        <v>-145197</v>
      </c>
      <c r="Z1049">
        <v>-18150</v>
      </c>
      <c r="AA1049">
        <v>-0.97</v>
      </c>
      <c r="AB1049">
        <v>8</v>
      </c>
      <c r="AC1049">
        <v>3</v>
      </c>
      <c r="AD1049">
        <v>5</v>
      </c>
      <c r="AE1049">
        <v>37.5</v>
      </c>
      <c r="AF1049">
        <v>16</v>
      </c>
      <c r="AG1049">
        <v>2</v>
      </c>
      <c r="AH1049">
        <v>1</v>
      </c>
      <c r="AI1049">
        <v>5</v>
      </c>
    </row>
    <row r="1050" spans="1:35" x14ac:dyDescent="0.2">
      <c r="A1050" s="102">
        <v>178</v>
      </c>
      <c r="B1050">
        <v>1719</v>
      </c>
      <c r="C1050" t="s">
        <v>581</v>
      </c>
      <c r="D1050" t="s">
        <v>1689</v>
      </c>
      <c r="E1050">
        <v>888</v>
      </c>
      <c r="F1050">
        <v>881</v>
      </c>
      <c r="G1050">
        <v>900</v>
      </c>
      <c r="H1050" t="s">
        <v>1682</v>
      </c>
      <c r="I1050">
        <v>7729</v>
      </c>
      <c r="J1050" t="s">
        <v>580</v>
      </c>
      <c r="K1050" t="s">
        <v>1688</v>
      </c>
      <c r="L1050">
        <v>4060</v>
      </c>
      <c r="M1050">
        <v>4040</v>
      </c>
      <c r="N1050">
        <v>200</v>
      </c>
      <c r="O1050" t="s">
        <v>1679</v>
      </c>
      <c r="P1050">
        <v>0.65376711382413999</v>
      </c>
      <c r="Q1050">
        <v>0.92557491117017798</v>
      </c>
      <c r="R1050" s="106">
        <v>0.33288409746140302</v>
      </c>
      <c r="S1050">
        <v>5.57467337622135E-2</v>
      </c>
      <c r="T1050">
        <v>-1.3912484379955301</v>
      </c>
      <c r="U1050">
        <v>1.3912484379955301</v>
      </c>
      <c r="V1050">
        <v>1.5018478970227001</v>
      </c>
      <c r="W1050">
        <v>-5.75</v>
      </c>
      <c r="X1050">
        <v>1.87</v>
      </c>
      <c r="Y1050">
        <v>-145412</v>
      </c>
      <c r="Z1050">
        <v>-8078</v>
      </c>
      <c r="AA1050">
        <v>-0.6</v>
      </c>
      <c r="AB1050">
        <v>18</v>
      </c>
      <c r="AC1050">
        <v>8</v>
      </c>
      <c r="AD1050">
        <v>10</v>
      </c>
      <c r="AE1050">
        <v>44.44</v>
      </c>
      <c r="AF1050">
        <v>9</v>
      </c>
      <c r="AG1050">
        <v>8</v>
      </c>
      <c r="AH1050">
        <v>8</v>
      </c>
      <c r="AI1050">
        <v>2</v>
      </c>
    </row>
    <row r="1051" spans="1:35" x14ac:dyDescent="0.2">
      <c r="A1051" s="102">
        <v>940</v>
      </c>
      <c r="B1051">
        <v>7762</v>
      </c>
      <c r="C1051" t="s">
        <v>1907</v>
      </c>
      <c r="D1051" t="s">
        <v>1688</v>
      </c>
      <c r="E1051">
        <v>490</v>
      </c>
      <c r="F1051">
        <v>493</v>
      </c>
      <c r="G1051">
        <v>2000</v>
      </c>
      <c r="H1051" t="s">
        <v>1682</v>
      </c>
      <c r="I1051">
        <v>9076</v>
      </c>
      <c r="J1051" t="s">
        <v>984</v>
      </c>
      <c r="K1051" t="s">
        <v>1815</v>
      </c>
      <c r="L1051">
        <v>1386</v>
      </c>
      <c r="M1051">
        <v>1386</v>
      </c>
      <c r="N1051">
        <v>700</v>
      </c>
      <c r="O1051" t="s">
        <v>1679</v>
      </c>
      <c r="P1051">
        <v>0.76471611559731101</v>
      </c>
      <c r="Q1051">
        <v>0.83967499952595004</v>
      </c>
      <c r="R1051">
        <v>0.40333477685969898</v>
      </c>
      <c r="S1051">
        <v>1.0613927651136E-2</v>
      </c>
      <c r="T1051">
        <v>-2.5552415666136898</v>
      </c>
      <c r="U1051">
        <v>2.5552415666136898</v>
      </c>
      <c r="V1051">
        <v>3.4151214468547901</v>
      </c>
      <c r="W1051">
        <v>-11.69</v>
      </c>
      <c r="X1051">
        <v>1.63</v>
      </c>
      <c r="Y1051">
        <v>-147714</v>
      </c>
      <c r="Z1051">
        <v>-8689</v>
      </c>
      <c r="AA1051">
        <v>-0.46</v>
      </c>
      <c r="AB1051">
        <v>17</v>
      </c>
      <c r="AC1051">
        <v>7</v>
      </c>
      <c r="AD1051">
        <v>10</v>
      </c>
      <c r="AE1051">
        <v>41.18</v>
      </c>
      <c r="AF1051">
        <v>13</v>
      </c>
      <c r="AG1051">
        <v>3</v>
      </c>
      <c r="AH1051">
        <v>6</v>
      </c>
      <c r="AI1051">
        <v>8</v>
      </c>
    </row>
    <row r="1052" spans="1:35" x14ac:dyDescent="0.2">
      <c r="A1052" s="102">
        <v>741</v>
      </c>
      <c r="B1052">
        <v>4527</v>
      </c>
      <c r="C1052" t="s">
        <v>2193</v>
      </c>
      <c r="D1052" t="s">
        <v>1702</v>
      </c>
      <c r="E1052">
        <v>3420</v>
      </c>
      <c r="F1052">
        <v>3415</v>
      </c>
      <c r="G1052">
        <v>300</v>
      </c>
      <c r="H1052" t="s">
        <v>1679</v>
      </c>
      <c r="I1052">
        <v>9107</v>
      </c>
      <c r="J1052" t="s">
        <v>1940</v>
      </c>
      <c r="K1052" t="s">
        <v>1941</v>
      </c>
      <c r="L1052">
        <v>1440</v>
      </c>
      <c r="M1052">
        <v>1433</v>
      </c>
      <c r="N1052">
        <v>700</v>
      </c>
      <c r="O1052" t="s">
        <v>1682</v>
      </c>
      <c r="P1052">
        <v>0.64644597520187996</v>
      </c>
      <c r="Q1052">
        <v>0.86345358795386395</v>
      </c>
      <c r="R1052">
        <v>8.7647824931115101E-2</v>
      </c>
      <c r="S1052">
        <v>3.1754641767909601E-3</v>
      </c>
      <c r="T1052">
        <v>3.0797964647470901</v>
      </c>
      <c r="U1052">
        <v>3.0797964647470901</v>
      </c>
      <c r="V1052">
        <v>3.3462267689385401</v>
      </c>
      <c r="W1052">
        <v>18.18</v>
      </c>
      <c r="X1052">
        <v>2.09</v>
      </c>
      <c r="Y1052">
        <v>-150813</v>
      </c>
      <c r="Z1052">
        <v>-6557</v>
      </c>
      <c r="AA1052">
        <v>-0.39</v>
      </c>
      <c r="AB1052">
        <v>23</v>
      </c>
      <c r="AC1052">
        <v>11</v>
      </c>
      <c r="AD1052">
        <v>12</v>
      </c>
      <c r="AE1052">
        <v>47.83</v>
      </c>
      <c r="AF1052">
        <v>10</v>
      </c>
      <c r="AG1052">
        <v>8</v>
      </c>
      <c r="AH1052">
        <v>8</v>
      </c>
      <c r="AI1052">
        <v>7</v>
      </c>
    </row>
    <row r="1053" spans="1:35" x14ac:dyDescent="0.2">
      <c r="A1053" s="102">
        <v>983</v>
      </c>
      <c r="B1053">
        <v>5301</v>
      </c>
      <c r="C1053" t="s">
        <v>747</v>
      </c>
      <c r="D1053" t="s">
        <v>1678</v>
      </c>
      <c r="E1053">
        <v>999</v>
      </c>
      <c r="F1053">
        <v>1012</v>
      </c>
      <c r="G1053">
        <v>1000</v>
      </c>
      <c r="H1053" t="s">
        <v>1679</v>
      </c>
      <c r="I1053">
        <v>9716</v>
      </c>
      <c r="J1053" t="s">
        <v>1901</v>
      </c>
      <c r="K1053" t="s">
        <v>1694</v>
      </c>
      <c r="L1053">
        <v>1284</v>
      </c>
      <c r="M1053">
        <v>1276</v>
      </c>
      <c r="N1053">
        <v>800</v>
      </c>
      <c r="O1053" t="s">
        <v>1682</v>
      </c>
      <c r="P1053">
        <v>0.884308972172831</v>
      </c>
      <c r="Q1053">
        <v>0.83346147681030103</v>
      </c>
      <c r="R1053">
        <v>3.4459707936838301E-2</v>
      </c>
      <c r="S1053">
        <v>3.0323129935635899E-2</v>
      </c>
      <c r="T1053">
        <v>0.68746095538481899</v>
      </c>
      <c r="U1053">
        <v>0.68746095538481899</v>
      </c>
      <c r="V1053">
        <v>5.4238995000630098E-2</v>
      </c>
      <c r="W1053">
        <v>2.12</v>
      </c>
      <c r="X1053">
        <v>0.86</v>
      </c>
      <c r="Y1053">
        <v>-152444</v>
      </c>
      <c r="Z1053">
        <v>-5646</v>
      </c>
      <c r="AA1053">
        <v>-0.25</v>
      </c>
      <c r="AB1053">
        <v>27</v>
      </c>
      <c r="AC1053">
        <v>14</v>
      </c>
      <c r="AD1053">
        <v>13</v>
      </c>
      <c r="AE1053">
        <v>51.85</v>
      </c>
      <c r="AF1053">
        <v>6</v>
      </c>
      <c r="AG1053">
        <v>14</v>
      </c>
      <c r="AH1053">
        <v>13</v>
      </c>
      <c r="AI1053">
        <v>0</v>
      </c>
    </row>
    <row r="1054" spans="1:35" x14ac:dyDescent="0.2">
      <c r="A1054" s="102">
        <v>601</v>
      </c>
      <c r="B1054">
        <v>3407</v>
      </c>
      <c r="C1054" t="s">
        <v>1822</v>
      </c>
      <c r="D1054" t="s">
        <v>1704</v>
      </c>
      <c r="E1054">
        <v>1055</v>
      </c>
      <c r="F1054">
        <v>1053</v>
      </c>
      <c r="G1054">
        <v>1000</v>
      </c>
      <c r="H1054" t="s">
        <v>1682</v>
      </c>
      <c r="I1054">
        <v>7186</v>
      </c>
      <c r="J1054" t="s">
        <v>579</v>
      </c>
      <c r="K1054" t="s">
        <v>1737</v>
      </c>
      <c r="L1054">
        <v>430</v>
      </c>
      <c r="M1054">
        <v>434</v>
      </c>
      <c r="N1054">
        <v>2400</v>
      </c>
      <c r="O1054" t="s">
        <v>1679</v>
      </c>
      <c r="P1054">
        <v>0.76911157852861101</v>
      </c>
      <c r="Q1054">
        <v>0.87973197848647799</v>
      </c>
      <c r="R1054" s="106">
        <v>2.6057191852040699E-2</v>
      </c>
      <c r="S1054">
        <v>6.7362956934919E-3</v>
      </c>
      <c r="T1054">
        <v>-3.6200912901775202</v>
      </c>
      <c r="U1054">
        <v>3.6200912901775202</v>
      </c>
      <c r="V1054">
        <v>3.4833539362884101</v>
      </c>
      <c r="W1054">
        <v>-11.98</v>
      </c>
      <c r="X1054">
        <v>1.08</v>
      </c>
      <c r="Y1054">
        <v>-153543</v>
      </c>
      <c r="Z1054">
        <v>-7677</v>
      </c>
      <c r="AA1054">
        <v>-0.38</v>
      </c>
      <c r="AB1054">
        <v>20</v>
      </c>
      <c r="AC1054">
        <v>11</v>
      </c>
      <c r="AD1054">
        <v>9</v>
      </c>
      <c r="AE1054">
        <v>55</v>
      </c>
      <c r="AF1054">
        <v>12</v>
      </c>
      <c r="AG1054">
        <v>5</v>
      </c>
      <c r="AH1054">
        <v>6</v>
      </c>
      <c r="AI1054">
        <v>9</v>
      </c>
    </row>
    <row r="1055" spans="1:35" x14ac:dyDescent="0.2">
      <c r="A1055" s="102">
        <v>766</v>
      </c>
      <c r="B1055">
        <v>4502</v>
      </c>
      <c r="C1055" t="s">
        <v>1975</v>
      </c>
      <c r="D1055" t="s">
        <v>1702</v>
      </c>
      <c r="E1055">
        <v>4287</v>
      </c>
      <c r="F1055">
        <v>4298</v>
      </c>
      <c r="G1055">
        <v>200</v>
      </c>
      <c r="H1055" t="s">
        <v>1679</v>
      </c>
      <c r="I1055">
        <v>9142</v>
      </c>
      <c r="J1055" t="s">
        <v>989</v>
      </c>
      <c r="K1055" t="s">
        <v>1815</v>
      </c>
      <c r="L1055">
        <v>3645</v>
      </c>
      <c r="M1055">
        <v>3635</v>
      </c>
      <c r="N1055">
        <v>200</v>
      </c>
      <c r="O1055" t="s">
        <v>1682</v>
      </c>
      <c r="P1055">
        <v>0.73361151809137803</v>
      </c>
      <c r="Q1055">
        <v>0.86116847809849495</v>
      </c>
      <c r="R1055">
        <v>3.6007119100333902E-4</v>
      </c>
      <c r="S1055">
        <v>7.0947312693071196E-2</v>
      </c>
      <c r="T1055">
        <v>7.9583043173708901E-2</v>
      </c>
      <c r="U1055">
        <v>7.9583043173708901E-2</v>
      </c>
      <c r="V1055">
        <v>0.181019131261968</v>
      </c>
      <c r="W1055">
        <v>0.27</v>
      </c>
      <c r="X1055">
        <v>15.43</v>
      </c>
      <c r="Y1055">
        <v>-153702</v>
      </c>
      <c r="Z1055">
        <v>-12808</v>
      </c>
      <c r="AA1055">
        <v>-0.45</v>
      </c>
      <c r="AB1055">
        <v>12</v>
      </c>
      <c r="AC1055">
        <v>6</v>
      </c>
      <c r="AD1055">
        <v>6</v>
      </c>
      <c r="AE1055">
        <v>50</v>
      </c>
      <c r="AF1055">
        <v>9</v>
      </c>
      <c r="AG1055">
        <v>5</v>
      </c>
      <c r="AH1055">
        <v>5</v>
      </c>
      <c r="AI1055">
        <v>2</v>
      </c>
    </row>
    <row r="1056" spans="1:35" x14ac:dyDescent="0.2">
      <c r="A1056" s="102">
        <v>859</v>
      </c>
      <c r="B1056">
        <v>8341</v>
      </c>
      <c r="C1056" t="s">
        <v>932</v>
      </c>
      <c r="D1056" t="s">
        <v>1737</v>
      </c>
      <c r="E1056">
        <v>1630</v>
      </c>
      <c r="F1056">
        <v>1643</v>
      </c>
      <c r="G1056">
        <v>600</v>
      </c>
      <c r="H1056" t="s">
        <v>1679</v>
      </c>
      <c r="I1056">
        <v>9072</v>
      </c>
      <c r="J1056" t="s">
        <v>1814</v>
      </c>
      <c r="K1056" t="s">
        <v>1815</v>
      </c>
      <c r="L1056">
        <v>2480</v>
      </c>
      <c r="M1056">
        <v>2485</v>
      </c>
      <c r="N1056">
        <v>400</v>
      </c>
      <c r="O1056" t="s">
        <v>1682</v>
      </c>
      <c r="P1056">
        <v>0.87134321452561103</v>
      </c>
      <c r="Q1056">
        <v>0.85003298589304899</v>
      </c>
      <c r="R1056">
        <v>0.39696827053929301</v>
      </c>
      <c r="S1056">
        <v>4.6198275078084799E-2</v>
      </c>
      <c r="T1056">
        <v>0.72634962844567896</v>
      </c>
      <c r="U1056">
        <v>0.72634962844567896</v>
      </c>
      <c r="V1056">
        <v>0.39640996177814097</v>
      </c>
      <c r="W1056">
        <v>1.3</v>
      </c>
      <c r="X1056">
        <v>0.82</v>
      </c>
      <c r="Y1056">
        <v>-154231</v>
      </c>
      <c r="Z1056">
        <v>-14021</v>
      </c>
      <c r="AA1056">
        <v>-0.67</v>
      </c>
      <c r="AB1056">
        <v>11</v>
      </c>
      <c r="AC1056">
        <v>4</v>
      </c>
      <c r="AD1056">
        <v>7</v>
      </c>
      <c r="AE1056">
        <v>36.36</v>
      </c>
      <c r="AF1056">
        <v>16</v>
      </c>
      <c r="AG1056">
        <v>1</v>
      </c>
      <c r="AH1056">
        <v>2</v>
      </c>
      <c r="AI1056">
        <v>8</v>
      </c>
    </row>
    <row r="1057" spans="1:35" x14ac:dyDescent="0.2">
      <c r="A1057" s="102">
        <v>467</v>
      </c>
      <c r="B1057">
        <v>5233</v>
      </c>
      <c r="C1057" t="s">
        <v>1900</v>
      </c>
      <c r="D1057" t="s">
        <v>1678</v>
      </c>
      <c r="E1057">
        <v>2950</v>
      </c>
      <c r="F1057">
        <v>2990</v>
      </c>
      <c r="G1057">
        <v>300</v>
      </c>
      <c r="H1057" t="s">
        <v>1679</v>
      </c>
      <c r="I1057">
        <v>7012</v>
      </c>
      <c r="J1057" t="s">
        <v>1921</v>
      </c>
      <c r="K1057" t="s">
        <v>1697</v>
      </c>
      <c r="L1057">
        <v>2203</v>
      </c>
      <c r="M1057">
        <v>2236</v>
      </c>
      <c r="N1057">
        <v>400</v>
      </c>
      <c r="O1057" t="s">
        <v>1682</v>
      </c>
      <c r="P1057">
        <v>0.84193314455337898</v>
      </c>
      <c r="Q1057">
        <v>0.89425911276596204</v>
      </c>
      <c r="R1057" s="106">
        <v>0.154188126092839</v>
      </c>
      <c r="S1057" s="106">
        <v>7.6344268895829001E-2</v>
      </c>
      <c r="T1057">
        <v>0.51150769459467305</v>
      </c>
      <c r="U1057">
        <v>0.51150769459467305</v>
      </c>
      <c r="V1057">
        <v>0.29447060882881498</v>
      </c>
      <c r="W1057">
        <v>2.1</v>
      </c>
      <c r="X1057">
        <v>0.28999999999999998</v>
      </c>
      <c r="Y1057">
        <v>-154885</v>
      </c>
      <c r="Z1057">
        <v>-15488</v>
      </c>
      <c r="AA1057">
        <v>-0.74</v>
      </c>
      <c r="AB1057">
        <v>10</v>
      </c>
      <c r="AC1057">
        <v>4</v>
      </c>
      <c r="AD1057">
        <v>6</v>
      </c>
      <c r="AE1057">
        <v>40</v>
      </c>
      <c r="AF1057">
        <v>14</v>
      </c>
      <c r="AG1057">
        <v>3</v>
      </c>
      <c r="AH1057">
        <v>2</v>
      </c>
      <c r="AI1057">
        <v>5</v>
      </c>
    </row>
    <row r="1058" spans="1:35" x14ac:dyDescent="0.2">
      <c r="A1058" s="102">
        <v>728</v>
      </c>
      <c r="B1058">
        <v>4540</v>
      </c>
      <c r="C1058" t="s">
        <v>2184</v>
      </c>
      <c r="D1058" t="s">
        <v>1702</v>
      </c>
      <c r="E1058">
        <v>2952</v>
      </c>
      <c r="F1058">
        <v>2959</v>
      </c>
      <c r="G1058">
        <v>300</v>
      </c>
      <c r="H1058" t="s">
        <v>1682</v>
      </c>
      <c r="I1058">
        <v>8058</v>
      </c>
      <c r="J1058" t="s">
        <v>2053</v>
      </c>
      <c r="K1058" t="s">
        <v>1686</v>
      </c>
      <c r="L1058">
        <v>2875</v>
      </c>
      <c r="M1058">
        <v>2869.5</v>
      </c>
      <c r="N1058">
        <v>300</v>
      </c>
      <c r="O1058" t="s">
        <v>1679</v>
      </c>
      <c r="P1058">
        <v>0.50926904155401398</v>
      </c>
      <c r="Q1058">
        <v>0.86551851836892202</v>
      </c>
      <c r="R1058">
        <v>0.17281072377213899</v>
      </c>
      <c r="S1058">
        <v>3.1513167137650101E-3</v>
      </c>
      <c r="T1058">
        <v>-2.5306111265092501</v>
      </c>
      <c r="U1058">
        <v>2.5306111265092501</v>
      </c>
      <c r="V1058">
        <v>2.9136346040846401</v>
      </c>
      <c r="W1058">
        <v>-6.27</v>
      </c>
      <c r="X1058">
        <v>3.02</v>
      </c>
      <c r="Y1058">
        <v>-155318</v>
      </c>
      <c r="Z1058">
        <v>-15532</v>
      </c>
      <c r="AA1058">
        <v>-0.92</v>
      </c>
      <c r="AB1058">
        <v>10</v>
      </c>
      <c r="AC1058">
        <v>4</v>
      </c>
      <c r="AD1058">
        <v>6</v>
      </c>
      <c r="AE1058">
        <v>40</v>
      </c>
      <c r="AF1058">
        <v>14</v>
      </c>
      <c r="AG1058">
        <v>1</v>
      </c>
      <c r="AH1058">
        <v>3</v>
      </c>
      <c r="AI1058">
        <v>6</v>
      </c>
    </row>
    <row r="1059" spans="1:35" x14ac:dyDescent="0.2">
      <c r="A1059" s="102">
        <v>366</v>
      </c>
      <c r="B1059">
        <v>2531</v>
      </c>
      <c r="C1059" t="s">
        <v>1706</v>
      </c>
      <c r="D1059" t="s">
        <v>1707</v>
      </c>
      <c r="E1059">
        <v>970</v>
      </c>
      <c r="F1059">
        <v>945</v>
      </c>
      <c r="G1059">
        <v>1100</v>
      </c>
      <c r="H1059" t="s">
        <v>1682</v>
      </c>
      <c r="I1059">
        <v>7182</v>
      </c>
      <c r="J1059" t="s">
        <v>1810</v>
      </c>
      <c r="K1059" t="s">
        <v>1737</v>
      </c>
      <c r="L1059">
        <v>1028</v>
      </c>
      <c r="M1059">
        <v>1027</v>
      </c>
      <c r="N1059">
        <v>1000</v>
      </c>
      <c r="O1059" t="s">
        <v>1679</v>
      </c>
      <c r="P1059">
        <v>0.79263319799990195</v>
      </c>
      <c r="Q1059">
        <v>0.903910996752334</v>
      </c>
      <c r="R1059">
        <v>0.137662215474948</v>
      </c>
      <c r="S1059">
        <v>8.8376015898342306E-3</v>
      </c>
      <c r="T1059">
        <v>-2.5370723334368299</v>
      </c>
      <c r="U1059">
        <v>2.5370723334368299</v>
      </c>
      <c r="V1059">
        <v>0.93953755924237803</v>
      </c>
      <c r="W1059">
        <v>-6.25</v>
      </c>
      <c r="X1059">
        <v>1.22</v>
      </c>
      <c r="Y1059">
        <v>-155792</v>
      </c>
      <c r="Z1059">
        <v>-9164</v>
      </c>
      <c r="AA1059">
        <v>-0.46</v>
      </c>
      <c r="AB1059">
        <v>17</v>
      </c>
      <c r="AC1059">
        <v>9</v>
      </c>
      <c r="AD1059">
        <v>8</v>
      </c>
      <c r="AE1059">
        <v>52.94</v>
      </c>
      <c r="AF1059">
        <v>12</v>
      </c>
      <c r="AG1059">
        <v>4</v>
      </c>
      <c r="AH1059">
        <v>5</v>
      </c>
      <c r="AI1059">
        <v>8</v>
      </c>
    </row>
    <row r="1060" spans="1:35" x14ac:dyDescent="0.2">
      <c r="A1060" s="102">
        <v>761</v>
      </c>
      <c r="B1060">
        <v>8309</v>
      </c>
      <c r="C1060" t="s">
        <v>928</v>
      </c>
      <c r="D1060" t="s">
        <v>1737</v>
      </c>
      <c r="E1060">
        <v>4008</v>
      </c>
      <c r="F1060">
        <v>4023</v>
      </c>
      <c r="G1060">
        <v>200</v>
      </c>
      <c r="H1060" t="s">
        <v>1679</v>
      </c>
      <c r="I1060">
        <v>8795</v>
      </c>
      <c r="J1060" t="s">
        <v>1957</v>
      </c>
      <c r="K1060" t="s">
        <v>1881</v>
      </c>
      <c r="L1060">
        <v>1257</v>
      </c>
      <c r="M1060">
        <v>1247</v>
      </c>
      <c r="N1060">
        <v>600</v>
      </c>
      <c r="O1060" t="s">
        <v>1682</v>
      </c>
      <c r="P1060">
        <v>0.85589334349480295</v>
      </c>
      <c r="Q1060">
        <v>0.86184890110986601</v>
      </c>
      <c r="R1060">
        <v>8.1572350895263102E-2</v>
      </c>
      <c r="S1060">
        <v>2.1043020928133201E-2</v>
      </c>
      <c r="T1060">
        <v>0.159502592639816</v>
      </c>
      <c r="U1060">
        <v>0.159502592639816</v>
      </c>
      <c r="V1060">
        <v>0.34949300956627199</v>
      </c>
      <c r="W1060">
        <v>0.51</v>
      </c>
      <c r="X1060">
        <v>7.01</v>
      </c>
      <c r="Y1060">
        <v>-161548</v>
      </c>
      <c r="Z1060">
        <v>-8077</v>
      </c>
      <c r="AA1060">
        <v>-0.42</v>
      </c>
      <c r="AB1060">
        <v>20</v>
      </c>
      <c r="AC1060">
        <v>8</v>
      </c>
      <c r="AD1060">
        <v>12</v>
      </c>
      <c r="AE1060">
        <v>40</v>
      </c>
      <c r="AF1060">
        <v>14</v>
      </c>
      <c r="AG1060">
        <v>5</v>
      </c>
      <c r="AH1060">
        <v>5</v>
      </c>
      <c r="AI1060">
        <v>10</v>
      </c>
    </row>
    <row r="1061" spans="1:35" x14ac:dyDescent="0.2">
      <c r="A1061" s="102">
        <v>517</v>
      </c>
      <c r="B1061">
        <v>4114</v>
      </c>
      <c r="C1061" t="s">
        <v>1848</v>
      </c>
      <c r="D1061" t="s">
        <v>1704</v>
      </c>
      <c r="E1061">
        <v>6130</v>
      </c>
      <c r="F1061">
        <v>6200</v>
      </c>
      <c r="G1061">
        <v>100</v>
      </c>
      <c r="H1061" t="s">
        <v>1682</v>
      </c>
      <c r="I1061">
        <v>5233</v>
      </c>
      <c r="J1061" t="s">
        <v>1900</v>
      </c>
      <c r="K1061" t="s">
        <v>1678</v>
      </c>
      <c r="L1061">
        <v>2950</v>
      </c>
      <c r="M1061">
        <v>2990</v>
      </c>
      <c r="N1061">
        <v>200</v>
      </c>
      <c r="O1061" t="s">
        <v>1679</v>
      </c>
      <c r="P1061">
        <v>0.690580466276841</v>
      </c>
      <c r="Q1061">
        <v>0.88822249525230001</v>
      </c>
      <c r="R1061">
        <v>0.20109649492658699</v>
      </c>
      <c r="S1061">
        <v>3.8573848009897699E-3</v>
      </c>
      <c r="T1061">
        <v>-0.37077560820634398</v>
      </c>
      <c r="U1061">
        <v>0.37077560820634398</v>
      </c>
      <c r="V1061">
        <v>0.13190830886090901</v>
      </c>
      <c r="W1061">
        <v>-1.19</v>
      </c>
      <c r="X1061">
        <v>3.55</v>
      </c>
      <c r="Y1061">
        <v>-162464</v>
      </c>
      <c r="Z1061">
        <v>-12497</v>
      </c>
      <c r="AA1061">
        <v>-0.88</v>
      </c>
      <c r="AB1061">
        <v>13</v>
      </c>
      <c r="AC1061">
        <v>5</v>
      </c>
      <c r="AD1061">
        <v>8</v>
      </c>
      <c r="AE1061">
        <v>38.46</v>
      </c>
      <c r="AF1061">
        <v>11</v>
      </c>
      <c r="AG1061">
        <v>3</v>
      </c>
      <c r="AH1061">
        <v>7</v>
      </c>
      <c r="AI1061">
        <v>3</v>
      </c>
    </row>
    <row r="1062" spans="1:35" x14ac:dyDescent="0.2">
      <c r="A1062" s="102">
        <v>84</v>
      </c>
      <c r="B1062">
        <v>2001</v>
      </c>
      <c r="C1062" t="s">
        <v>1579</v>
      </c>
      <c r="D1062" t="s">
        <v>1707</v>
      </c>
      <c r="E1062">
        <v>1663</v>
      </c>
      <c r="F1062">
        <v>1661</v>
      </c>
      <c r="G1062">
        <v>600</v>
      </c>
      <c r="H1062" t="s">
        <v>1679</v>
      </c>
      <c r="I1062">
        <v>2531</v>
      </c>
      <c r="J1062" t="s">
        <v>1706</v>
      </c>
      <c r="K1062" t="s">
        <v>1707</v>
      </c>
      <c r="L1062">
        <v>970</v>
      </c>
      <c r="M1062">
        <v>945</v>
      </c>
      <c r="N1062">
        <v>1100</v>
      </c>
      <c r="O1062" t="s">
        <v>1682</v>
      </c>
      <c r="P1062">
        <v>0.89014599595619803</v>
      </c>
      <c r="Q1062">
        <v>0.94100199105599802</v>
      </c>
      <c r="R1062">
        <v>1.20604921565158E-3</v>
      </c>
      <c r="S1062">
        <v>8.4789145729934397E-3</v>
      </c>
      <c r="T1062">
        <v>2.4610822112861599</v>
      </c>
      <c r="U1062">
        <v>2.4610822112861599</v>
      </c>
      <c r="V1062">
        <v>0.78604650644598395</v>
      </c>
      <c r="W1062">
        <v>5.55</v>
      </c>
      <c r="X1062">
        <v>4.3</v>
      </c>
      <c r="Y1062">
        <v>-168162</v>
      </c>
      <c r="Z1062">
        <v>-12012</v>
      </c>
      <c r="AA1062">
        <v>-0.56999999999999995</v>
      </c>
      <c r="AB1062">
        <v>14</v>
      </c>
      <c r="AC1062">
        <v>6</v>
      </c>
      <c r="AD1062">
        <v>8</v>
      </c>
      <c r="AE1062">
        <v>42.86</v>
      </c>
      <c r="AF1062">
        <v>13</v>
      </c>
      <c r="AG1062">
        <v>3</v>
      </c>
      <c r="AH1062">
        <v>4</v>
      </c>
      <c r="AI1062">
        <v>7</v>
      </c>
    </row>
    <row r="1063" spans="1:35" x14ac:dyDescent="0.2">
      <c r="A1063" s="102">
        <v>136</v>
      </c>
      <c r="B1063">
        <v>5214</v>
      </c>
      <c r="C1063" t="s">
        <v>1982</v>
      </c>
      <c r="D1063" t="s">
        <v>1678</v>
      </c>
      <c r="E1063">
        <v>2066</v>
      </c>
      <c r="F1063">
        <v>2094</v>
      </c>
      <c r="G1063">
        <v>500</v>
      </c>
      <c r="H1063" t="s">
        <v>1682</v>
      </c>
      <c r="I1063">
        <v>7182</v>
      </c>
      <c r="J1063" t="s">
        <v>1810</v>
      </c>
      <c r="K1063" t="s">
        <v>1737</v>
      </c>
      <c r="L1063">
        <v>1028</v>
      </c>
      <c r="M1063">
        <v>1027</v>
      </c>
      <c r="N1063">
        <v>1000</v>
      </c>
      <c r="O1063" t="s">
        <v>1679</v>
      </c>
      <c r="P1063">
        <v>0.54376146878093601</v>
      </c>
      <c r="Q1063">
        <v>0.93121582928425595</v>
      </c>
      <c r="R1063" s="15">
        <v>0.48650312015386699</v>
      </c>
      <c r="S1063" s="15">
        <v>7.5879799062852096E-2</v>
      </c>
      <c r="T1063">
        <v>-2.4089228740543098</v>
      </c>
      <c r="U1063">
        <v>2.4089228740543098</v>
      </c>
      <c r="V1063">
        <v>2.7375212683700898</v>
      </c>
      <c r="W1063">
        <v>-9.99</v>
      </c>
      <c r="X1063">
        <v>1.91</v>
      </c>
      <c r="Y1063">
        <v>-168653</v>
      </c>
      <c r="Z1063">
        <v>-8876</v>
      </c>
      <c r="AA1063">
        <v>-0.53</v>
      </c>
      <c r="AB1063">
        <v>19</v>
      </c>
      <c r="AC1063">
        <v>8</v>
      </c>
      <c r="AD1063">
        <v>11</v>
      </c>
      <c r="AE1063">
        <v>42.11</v>
      </c>
      <c r="AF1063">
        <v>15</v>
      </c>
      <c r="AG1063">
        <v>1</v>
      </c>
      <c r="AH1063">
        <v>3</v>
      </c>
      <c r="AI1063">
        <v>15</v>
      </c>
    </row>
    <row r="1064" spans="1:35" x14ac:dyDescent="0.2">
      <c r="A1064" s="102">
        <v>26</v>
      </c>
      <c r="B1064">
        <v>2784</v>
      </c>
      <c r="C1064" t="s">
        <v>1101</v>
      </c>
      <c r="D1064" t="s">
        <v>1686</v>
      </c>
      <c r="E1064">
        <v>2141</v>
      </c>
      <c r="F1064">
        <v>2179</v>
      </c>
      <c r="G1064">
        <v>500</v>
      </c>
      <c r="H1064" t="s">
        <v>1679</v>
      </c>
      <c r="I1064">
        <v>9501</v>
      </c>
      <c r="J1064" t="s">
        <v>1741</v>
      </c>
      <c r="K1064" t="s">
        <v>1739</v>
      </c>
      <c r="L1064">
        <v>434</v>
      </c>
      <c r="M1064">
        <v>435</v>
      </c>
      <c r="N1064">
        <v>2500</v>
      </c>
      <c r="O1064" t="s">
        <v>1682</v>
      </c>
      <c r="P1064">
        <v>0.56985485780688505</v>
      </c>
      <c r="Q1064">
        <v>0.95630266378390505</v>
      </c>
      <c r="R1064" s="15">
        <v>9.0370761161594398E-2</v>
      </c>
      <c r="S1064">
        <v>1.7669562385058402E-2</v>
      </c>
      <c r="T1064">
        <v>0.325466060887386</v>
      </c>
      <c r="U1064">
        <v>0.325466060887386</v>
      </c>
      <c r="V1064">
        <v>0.29045897207444499</v>
      </c>
      <c r="W1064">
        <v>1.28</v>
      </c>
      <c r="X1064">
        <v>0.18</v>
      </c>
      <c r="Y1064">
        <v>-169407</v>
      </c>
      <c r="Z1064">
        <v>-9965</v>
      </c>
      <c r="AA1064">
        <v>-0.56000000000000005</v>
      </c>
      <c r="AB1064">
        <v>17</v>
      </c>
      <c r="AC1064">
        <v>7</v>
      </c>
      <c r="AD1064">
        <v>10</v>
      </c>
      <c r="AE1064">
        <v>41.18</v>
      </c>
      <c r="AF1064">
        <v>11</v>
      </c>
      <c r="AG1064">
        <v>5</v>
      </c>
      <c r="AH1064">
        <v>9</v>
      </c>
      <c r="AI1064">
        <v>3</v>
      </c>
    </row>
    <row r="1065" spans="1:35" x14ac:dyDescent="0.2">
      <c r="A1065" s="102">
        <v>379</v>
      </c>
      <c r="B1065">
        <v>4686</v>
      </c>
      <c r="C1065" t="s">
        <v>1700</v>
      </c>
      <c r="D1065" t="s">
        <v>1681</v>
      </c>
      <c r="E1065">
        <v>5570</v>
      </c>
      <c r="F1065">
        <v>5340</v>
      </c>
      <c r="G1065">
        <v>200</v>
      </c>
      <c r="H1065" t="s">
        <v>1682</v>
      </c>
      <c r="I1065">
        <v>4819</v>
      </c>
      <c r="J1065" t="s">
        <v>1698</v>
      </c>
      <c r="K1065" t="s">
        <v>1681</v>
      </c>
      <c r="L1065">
        <v>4460</v>
      </c>
      <c r="M1065">
        <v>4365</v>
      </c>
      <c r="N1065">
        <v>200</v>
      </c>
      <c r="O1065" t="s">
        <v>1679</v>
      </c>
      <c r="P1065">
        <v>0.67600354666547202</v>
      </c>
      <c r="Q1065">
        <v>0.90311496445422101</v>
      </c>
      <c r="R1065">
        <v>1.0672823527031999E-2</v>
      </c>
      <c r="S1065" s="15">
        <v>6.3899490395224398E-2</v>
      </c>
      <c r="T1065">
        <v>-2.0498559319216798</v>
      </c>
      <c r="U1065">
        <v>2.0498559319216798</v>
      </c>
      <c r="V1065">
        <v>1.3128861825921401</v>
      </c>
      <c r="W1065">
        <v>-13.14</v>
      </c>
      <c r="X1065">
        <v>18.260000000000002</v>
      </c>
      <c r="Y1065">
        <v>-170646</v>
      </c>
      <c r="Z1065">
        <v>-8981</v>
      </c>
      <c r="AA1065">
        <v>-0.41</v>
      </c>
      <c r="AB1065">
        <v>19</v>
      </c>
      <c r="AC1065">
        <v>9</v>
      </c>
      <c r="AD1065">
        <v>10</v>
      </c>
      <c r="AE1065">
        <v>47.37</v>
      </c>
      <c r="AF1065">
        <v>9</v>
      </c>
      <c r="AG1065">
        <v>7</v>
      </c>
      <c r="AH1065">
        <v>7</v>
      </c>
      <c r="AI1065">
        <v>5</v>
      </c>
    </row>
    <row r="1066" spans="1:35" x14ac:dyDescent="0.2">
      <c r="A1066" s="102">
        <v>353</v>
      </c>
      <c r="B1066">
        <v>7267</v>
      </c>
      <c r="C1066" t="s">
        <v>60</v>
      </c>
      <c r="D1066" t="s">
        <v>1697</v>
      </c>
      <c r="E1066">
        <v>2961</v>
      </c>
      <c r="F1066">
        <v>2960</v>
      </c>
      <c r="G1066">
        <v>300</v>
      </c>
      <c r="H1066" t="s">
        <v>1679</v>
      </c>
      <c r="I1066">
        <v>7278</v>
      </c>
      <c r="J1066" t="s">
        <v>45</v>
      </c>
      <c r="K1066" t="s">
        <v>1697</v>
      </c>
      <c r="L1066">
        <v>2261</v>
      </c>
      <c r="M1066">
        <v>2255</v>
      </c>
      <c r="N1066">
        <v>400</v>
      </c>
      <c r="O1066" t="s">
        <v>1682</v>
      </c>
      <c r="P1066">
        <v>0.866941180793246</v>
      </c>
      <c r="Q1066">
        <v>0.90496617961706904</v>
      </c>
      <c r="R1066">
        <v>0.18255916942571099</v>
      </c>
      <c r="S1066">
        <v>5.6923594656553299E-2</v>
      </c>
      <c r="T1066">
        <v>1.4115400182108799</v>
      </c>
      <c r="U1066">
        <v>1.4115400182108799</v>
      </c>
      <c r="V1066">
        <v>1.82564206629718</v>
      </c>
      <c r="W1066">
        <v>3.72</v>
      </c>
      <c r="X1066">
        <v>1.58</v>
      </c>
      <c r="Y1066">
        <v>-170805</v>
      </c>
      <c r="Z1066">
        <v>-15528</v>
      </c>
      <c r="AA1066">
        <v>-0.76</v>
      </c>
      <c r="AB1066">
        <v>11</v>
      </c>
      <c r="AC1066">
        <v>4</v>
      </c>
      <c r="AD1066">
        <v>7</v>
      </c>
      <c r="AE1066">
        <v>36.36</v>
      </c>
      <c r="AF1066">
        <v>14</v>
      </c>
      <c r="AG1066">
        <v>2</v>
      </c>
      <c r="AH1066">
        <v>3</v>
      </c>
      <c r="AI1066">
        <v>6</v>
      </c>
    </row>
    <row r="1067" spans="1:35" x14ac:dyDescent="0.2">
      <c r="A1067" s="102">
        <v>97</v>
      </c>
      <c r="B1067">
        <v>1332</v>
      </c>
      <c r="C1067" t="s">
        <v>2172</v>
      </c>
      <c r="D1067" t="s">
        <v>1813</v>
      </c>
      <c r="E1067">
        <v>622</v>
      </c>
      <c r="F1067">
        <v>616</v>
      </c>
      <c r="G1067">
        <v>1700</v>
      </c>
      <c r="H1067" t="s">
        <v>1679</v>
      </c>
      <c r="I1067">
        <v>1333</v>
      </c>
      <c r="J1067" t="s">
        <v>1812</v>
      </c>
      <c r="K1067" t="s">
        <v>1813</v>
      </c>
      <c r="L1067">
        <v>2560</v>
      </c>
      <c r="M1067">
        <v>2542</v>
      </c>
      <c r="N1067">
        <v>400</v>
      </c>
      <c r="O1067" t="s">
        <v>1682</v>
      </c>
      <c r="P1067">
        <v>0.70111917092026799</v>
      </c>
      <c r="Q1067">
        <v>0.93873182572757097</v>
      </c>
      <c r="R1067">
        <v>6.5801784867065505E-2</v>
      </c>
      <c r="S1067" s="15">
        <v>1.1090151110697499E-2</v>
      </c>
      <c r="T1067">
        <v>2.2219620450826598</v>
      </c>
      <c r="U1067">
        <v>2.2219620450826598</v>
      </c>
      <c r="V1067">
        <v>2.2682392101038098</v>
      </c>
      <c r="W1067">
        <v>6.69</v>
      </c>
      <c r="X1067">
        <v>2.99</v>
      </c>
      <c r="Y1067">
        <v>-171718</v>
      </c>
      <c r="Z1067">
        <v>-9038</v>
      </c>
      <c r="AA1067">
        <v>-0.56000000000000005</v>
      </c>
      <c r="AB1067">
        <v>19</v>
      </c>
      <c r="AC1067">
        <v>9</v>
      </c>
      <c r="AD1067">
        <v>10</v>
      </c>
      <c r="AE1067">
        <v>47.37</v>
      </c>
      <c r="AF1067">
        <v>12</v>
      </c>
      <c r="AG1067">
        <v>5</v>
      </c>
      <c r="AH1067">
        <v>6</v>
      </c>
      <c r="AI1067">
        <v>8</v>
      </c>
    </row>
    <row r="1068" spans="1:35" x14ac:dyDescent="0.2">
      <c r="A1068" s="102">
        <v>15</v>
      </c>
      <c r="B1068">
        <v>3038</v>
      </c>
      <c r="C1068" t="s">
        <v>1164</v>
      </c>
      <c r="D1068" t="s">
        <v>1686</v>
      </c>
      <c r="E1068">
        <v>4600</v>
      </c>
      <c r="F1068">
        <v>4575</v>
      </c>
      <c r="G1068">
        <v>200</v>
      </c>
      <c r="H1068" t="s">
        <v>1679</v>
      </c>
      <c r="I1068">
        <v>6098</v>
      </c>
      <c r="J1068" t="s">
        <v>239</v>
      </c>
      <c r="K1068" t="s">
        <v>1694</v>
      </c>
      <c r="L1068">
        <v>4498</v>
      </c>
      <c r="M1068">
        <v>4501</v>
      </c>
      <c r="N1068">
        <v>200</v>
      </c>
      <c r="O1068" t="s">
        <v>1682</v>
      </c>
      <c r="P1068">
        <v>0.94424993390455103</v>
      </c>
      <c r="Q1068">
        <v>0.96069626635286998</v>
      </c>
      <c r="R1068">
        <v>9.2647864519805903E-2</v>
      </c>
      <c r="S1068">
        <v>1.7869307572599899E-2</v>
      </c>
      <c r="T1068">
        <v>1.8292254224389699</v>
      </c>
      <c r="U1068">
        <v>1.8292254224389699</v>
      </c>
      <c r="V1068">
        <v>1.8245809783216</v>
      </c>
      <c r="W1068">
        <v>10.99</v>
      </c>
      <c r="X1068">
        <v>1.62</v>
      </c>
      <c r="Y1068">
        <v>-172552</v>
      </c>
      <c r="Z1068">
        <v>-6902</v>
      </c>
      <c r="AA1068">
        <v>-0.3</v>
      </c>
      <c r="AB1068">
        <v>25</v>
      </c>
      <c r="AC1068">
        <v>13</v>
      </c>
      <c r="AD1068">
        <v>12</v>
      </c>
      <c r="AE1068">
        <v>52</v>
      </c>
      <c r="AF1068">
        <v>11</v>
      </c>
      <c r="AG1068">
        <v>10</v>
      </c>
      <c r="AH1068">
        <v>12</v>
      </c>
      <c r="AI1068">
        <v>3</v>
      </c>
    </row>
    <row r="1069" spans="1:35" x14ac:dyDescent="0.2">
      <c r="A1069" s="102">
        <v>1150</v>
      </c>
      <c r="B1069">
        <v>1861</v>
      </c>
      <c r="C1069" t="s">
        <v>2210</v>
      </c>
      <c r="D1069" t="s">
        <v>1689</v>
      </c>
      <c r="E1069">
        <v>3225</v>
      </c>
      <c r="F1069">
        <v>3225</v>
      </c>
      <c r="G1069">
        <v>300</v>
      </c>
      <c r="H1069" t="s">
        <v>1679</v>
      </c>
      <c r="I1069">
        <v>7762</v>
      </c>
      <c r="J1069" t="s">
        <v>1907</v>
      </c>
      <c r="K1069" t="s">
        <v>1688</v>
      </c>
      <c r="L1069">
        <v>490</v>
      </c>
      <c r="M1069">
        <v>493</v>
      </c>
      <c r="N1069">
        <v>2000</v>
      </c>
      <c r="O1069" t="s">
        <v>1682</v>
      </c>
      <c r="P1069">
        <v>0.65680137194704002</v>
      </c>
      <c r="Q1069">
        <v>0.80521094199392196</v>
      </c>
      <c r="R1069">
        <v>2.3733167889847299E-2</v>
      </c>
      <c r="S1069" s="106">
        <v>3.5621138423641602E-3</v>
      </c>
      <c r="T1069">
        <v>3.4941863292132802</v>
      </c>
      <c r="U1069">
        <v>3.4941863292132802</v>
      </c>
      <c r="V1069">
        <v>3.7545756077390799</v>
      </c>
      <c r="W1069">
        <v>13.58</v>
      </c>
      <c r="X1069">
        <v>1.91</v>
      </c>
      <c r="Y1069">
        <v>-172606</v>
      </c>
      <c r="Z1069">
        <v>-11507</v>
      </c>
      <c r="AA1069">
        <v>-0.62</v>
      </c>
      <c r="AB1069">
        <v>15</v>
      </c>
      <c r="AC1069">
        <v>8</v>
      </c>
      <c r="AD1069">
        <v>7</v>
      </c>
      <c r="AE1069">
        <v>53.33</v>
      </c>
      <c r="AF1069">
        <v>15</v>
      </c>
      <c r="AG1069">
        <v>3</v>
      </c>
      <c r="AH1069">
        <v>4</v>
      </c>
      <c r="AI1069">
        <v>8</v>
      </c>
    </row>
    <row r="1070" spans="1:35" x14ac:dyDescent="0.2">
      <c r="A1070" s="102">
        <v>298</v>
      </c>
      <c r="B1070">
        <v>2531</v>
      </c>
      <c r="C1070" t="s">
        <v>1706</v>
      </c>
      <c r="D1070" t="s">
        <v>1707</v>
      </c>
      <c r="E1070">
        <v>970</v>
      </c>
      <c r="F1070">
        <v>945</v>
      </c>
      <c r="G1070">
        <v>1100</v>
      </c>
      <c r="H1070" t="s">
        <v>1679</v>
      </c>
      <c r="I1070">
        <v>2810</v>
      </c>
      <c r="J1070" t="s">
        <v>1968</v>
      </c>
      <c r="K1070" t="s">
        <v>1707</v>
      </c>
      <c r="L1070">
        <v>3525</v>
      </c>
      <c r="M1070">
        <v>3475</v>
      </c>
      <c r="N1070">
        <v>300</v>
      </c>
      <c r="O1070" t="s">
        <v>1682</v>
      </c>
      <c r="P1070">
        <v>0.89045209910256995</v>
      </c>
      <c r="Q1070">
        <v>0.91038440090165496</v>
      </c>
      <c r="R1070" s="106">
        <v>8.7706133531290304E-4</v>
      </c>
      <c r="S1070" s="106">
        <v>2.4562126424363499E-2</v>
      </c>
      <c r="T1070">
        <v>0.42180779228116</v>
      </c>
      <c r="U1070">
        <v>0.42180779228116</v>
      </c>
      <c r="V1070">
        <v>1.73485477723888</v>
      </c>
      <c r="W1070">
        <v>0.75</v>
      </c>
      <c r="X1070">
        <v>0.28999999999999998</v>
      </c>
      <c r="Y1070">
        <v>-172609</v>
      </c>
      <c r="Z1070">
        <v>-13278</v>
      </c>
      <c r="AA1070">
        <v>-0.68</v>
      </c>
      <c r="AB1070">
        <v>13</v>
      </c>
      <c r="AC1070">
        <v>6</v>
      </c>
      <c r="AD1070">
        <v>7</v>
      </c>
      <c r="AE1070">
        <v>46.15</v>
      </c>
      <c r="AF1070">
        <v>14</v>
      </c>
      <c r="AG1070">
        <v>2</v>
      </c>
      <c r="AH1070">
        <v>4</v>
      </c>
      <c r="AI1070">
        <v>7</v>
      </c>
    </row>
    <row r="1071" spans="1:35" x14ac:dyDescent="0.2">
      <c r="A1071" s="102">
        <v>16</v>
      </c>
      <c r="B1071">
        <v>2413</v>
      </c>
      <c r="C1071" t="s">
        <v>1699</v>
      </c>
      <c r="D1071" t="s">
        <v>1694</v>
      </c>
      <c r="E1071">
        <v>3270</v>
      </c>
      <c r="F1071">
        <v>3260</v>
      </c>
      <c r="G1071">
        <v>200</v>
      </c>
      <c r="H1071" t="s">
        <v>1679</v>
      </c>
      <c r="I1071">
        <v>6758</v>
      </c>
      <c r="J1071" t="s">
        <v>1696</v>
      </c>
      <c r="K1071" t="s">
        <v>1684</v>
      </c>
      <c r="L1071">
        <v>7620</v>
      </c>
      <c r="M1071">
        <v>7622</v>
      </c>
      <c r="N1071">
        <v>100</v>
      </c>
      <c r="O1071" t="s">
        <v>1682</v>
      </c>
      <c r="P1071">
        <v>0.83183864097540094</v>
      </c>
      <c r="Q1071">
        <v>0.96046111824115399</v>
      </c>
      <c r="R1071" s="106">
        <v>0.40743882043308199</v>
      </c>
      <c r="S1071">
        <v>9.53985508020668E-2</v>
      </c>
      <c r="T1071">
        <v>0.49799577721293697</v>
      </c>
      <c r="U1071">
        <v>0.49799577721293697</v>
      </c>
      <c r="V1071">
        <v>0.41035511146534798</v>
      </c>
      <c r="W1071">
        <v>1.66</v>
      </c>
      <c r="X1071">
        <v>14.46</v>
      </c>
      <c r="Y1071">
        <v>-173811</v>
      </c>
      <c r="Z1071">
        <v>-11587</v>
      </c>
      <c r="AA1071">
        <v>-0.66</v>
      </c>
      <c r="AB1071">
        <v>15</v>
      </c>
      <c r="AC1071">
        <v>6</v>
      </c>
      <c r="AD1071">
        <v>9</v>
      </c>
      <c r="AE1071">
        <v>40</v>
      </c>
      <c r="AF1071">
        <v>11</v>
      </c>
      <c r="AG1071">
        <v>5</v>
      </c>
      <c r="AH1071">
        <v>7</v>
      </c>
      <c r="AI1071">
        <v>3</v>
      </c>
    </row>
    <row r="1072" spans="1:35" x14ac:dyDescent="0.2">
      <c r="A1072" s="102">
        <v>368</v>
      </c>
      <c r="B1072">
        <v>2531</v>
      </c>
      <c r="C1072" t="s">
        <v>1706</v>
      </c>
      <c r="D1072" t="s">
        <v>1707</v>
      </c>
      <c r="E1072">
        <v>970</v>
      </c>
      <c r="F1072">
        <v>945</v>
      </c>
      <c r="G1072">
        <v>1100</v>
      </c>
      <c r="H1072" t="s">
        <v>1679</v>
      </c>
      <c r="I1072">
        <v>7201</v>
      </c>
      <c r="J1072" t="s">
        <v>1722</v>
      </c>
      <c r="K1072" t="s">
        <v>1697</v>
      </c>
      <c r="L1072">
        <v>528.5</v>
      </c>
      <c r="M1072">
        <v>513.70000000000005</v>
      </c>
      <c r="N1072">
        <v>2000</v>
      </c>
      <c r="O1072" t="s">
        <v>1682</v>
      </c>
      <c r="P1072">
        <v>0.85694117056109398</v>
      </c>
      <c r="Q1072">
        <v>0.90376471400827696</v>
      </c>
      <c r="R1072" s="15">
        <v>8.06550339865168E-2</v>
      </c>
      <c r="S1072">
        <v>1.1611926962813901E-3</v>
      </c>
      <c r="T1072">
        <v>4.5833165009374</v>
      </c>
      <c r="U1072">
        <v>4.5833165009374</v>
      </c>
      <c r="V1072">
        <v>3.2197869013237899</v>
      </c>
      <c r="W1072">
        <v>13.98</v>
      </c>
      <c r="X1072">
        <v>1.1599999999999999</v>
      </c>
      <c r="Y1072">
        <v>-176936</v>
      </c>
      <c r="Z1072">
        <v>-11058</v>
      </c>
      <c r="AA1072">
        <v>-0.56999999999999995</v>
      </c>
      <c r="AB1072">
        <v>16</v>
      </c>
      <c r="AC1072">
        <v>7</v>
      </c>
      <c r="AD1072">
        <v>9</v>
      </c>
      <c r="AE1072">
        <v>43.75</v>
      </c>
      <c r="AF1072">
        <v>12</v>
      </c>
      <c r="AG1072">
        <v>5</v>
      </c>
      <c r="AH1072">
        <v>5</v>
      </c>
      <c r="AI1072">
        <v>6</v>
      </c>
    </row>
    <row r="1073" spans="1:35" x14ac:dyDescent="0.2">
      <c r="A1073" s="102">
        <v>891</v>
      </c>
      <c r="B1073">
        <v>4569</v>
      </c>
      <c r="C1073" t="s">
        <v>1967</v>
      </c>
      <c r="D1073" t="s">
        <v>1702</v>
      </c>
      <c r="E1073">
        <v>2520</v>
      </c>
      <c r="F1073">
        <v>2317</v>
      </c>
      <c r="G1073">
        <v>400</v>
      </c>
      <c r="H1073" t="s">
        <v>1679</v>
      </c>
      <c r="I1073">
        <v>8570</v>
      </c>
      <c r="J1073" t="s">
        <v>2203</v>
      </c>
      <c r="K1073" t="s">
        <v>1685</v>
      </c>
      <c r="L1073">
        <v>1782</v>
      </c>
      <c r="M1073">
        <v>1802</v>
      </c>
      <c r="N1073">
        <v>500</v>
      </c>
      <c r="O1073" t="s">
        <v>1682</v>
      </c>
      <c r="P1073">
        <v>0.68365974560041098</v>
      </c>
      <c r="Q1073">
        <v>0.84655541722196004</v>
      </c>
      <c r="R1073" s="106">
        <v>0.45233525682393499</v>
      </c>
      <c r="S1073">
        <v>1.59037245568464E-4</v>
      </c>
      <c r="T1073">
        <v>3.44103782729611</v>
      </c>
      <c r="U1073">
        <v>3.44103782729611</v>
      </c>
      <c r="V1073">
        <v>1.6151171471283601</v>
      </c>
      <c r="W1073">
        <v>11.76</v>
      </c>
      <c r="X1073">
        <v>2.78</v>
      </c>
      <c r="Y1073">
        <v>-178564</v>
      </c>
      <c r="Z1073">
        <v>-9398</v>
      </c>
      <c r="AA1073">
        <v>-0.45</v>
      </c>
      <c r="AB1073">
        <v>19</v>
      </c>
      <c r="AC1073">
        <v>10</v>
      </c>
      <c r="AD1073">
        <v>9</v>
      </c>
      <c r="AE1073">
        <v>52.63</v>
      </c>
      <c r="AF1073">
        <v>14</v>
      </c>
      <c r="AG1073">
        <v>4</v>
      </c>
      <c r="AH1073">
        <v>5</v>
      </c>
      <c r="AI1073">
        <v>10</v>
      </c>
    </row>
    <row r="1074" spans="1:35" x14ac:dyDescent="0.2">
      <c r="A1074" s="102">
        <v>19</v>
      </c>
      <c r="B1074">
        <v>5401</v>
      </c>
      <c r="C1074" t="s">
        <v>2052</v>
      </c>
      <c r="D1074" t="s">
        <v>1735</v>
      </c>
      <c r="E1074">
        <v>1500</v>
      </c>
      <c r="F1074">
        <v>1488</v>
      </c>
      <c r="G1074">
        <v>600</v>
      </c>
      <c r="H1074" t="s">
        <v>1682</v>
      </c>
      <c r="I1074">
        <v>9956</v>
      </c>
      <c r="J1074" t="s">
        <v>1632</v>
      </c>
      <c r="K1074" t="s">
        <v>1705</v>
      </c>
      <c r="L1074">
        <v>1872</v>
      </c>
      <c r="M1074">
        <v>1877</v>
      </c>
      <c r="N1074">
        <v>500</v>
      </c>
      <c r="O1074" t="s">
        <v>1679</v>
      </c>
      <c r="P1074">
        <v>0.71167101331882898</v>
      </c>
      <c r="Q1074">
        <v>0.95799518203168599</v>
      </c>
      <c r="R1074">
        <v>0.43906657068744698</v>
      </c>
      <c r="S1074">
        <v>2.6266781112160398E-2</v>
      </c>
      <c r="T1074">
        <v>-0.59906304327339099</v>
      </c>
      <c r="U1074">
        <v>0.59906304327339099</v>
      </c>
      <c r="V1074">
        <v>4.31918099189477E-2</v>
      </c>
      <c r="W1074">
        <v>-1.98</v>
      </c>
      <c r="X1074">
        <v>4.87</v>
      </c>
      <c r="Y1074">
        <v>-181815</v>
      </c>
      <c r="Z1074">
        <v>-12121</v>
      </c>
      <c r="AA1074">
        <v>-0.61</v>
      </c>
      <c r="AB1074">
        <v>15</v>
      </c>
      <c r="AC1074">
        <v>5</v>
      </c>
      <c r="AD1074">
        <v>10</v>
      </c>
      <c r="AE1074">
        <v>33.33</v>
      </c>
      <c r="AF1074">
        <v>12</v>
      </c>
      <c r="AG1074">
        <v>3</v>
      </c>
      <c r="AH1074">
        <v>5</v>
      </c>
      <c r="AI1074">
        <v>7</v>
      </c>
    </row>
    <row r="1075" spans="1:35" x14ac:dyDescent="0.2">
      <c r="A1075" s="102">
        <v>795</v>
      </c>
      <c r="B1075">
        <v>8377</v>
      </c>
      <c r="C1075" t="s">
        <v>1816</v>
      </c>
      <c r="D1075" t="s">
        <v>1737</v>
      </c>
      <c r="E1075">
        <v>1050</v>
      </c>
      <c r="F1075">
        <v>1057</v>
      </c>
      <c r="G1075">
        <v>800</v>
      </c>
      <c r="H1075" t="s">
        <v>1679</v>
      </c>
      <c r="I1075">
        <v>9616</v>
      </c>
      <c r="J1075" t="s">
        <v>2110</v>
      </c>
      <c r="K1075" t="s">
        <v>1694</v>
      </c>
      <c r="L1075">
        <v>4500</v>
      </c>
      <c r="M1075">
        <v>4455</v>
      </c>
      <c r="N1075">
        <v>200</v>
      </c>
      <c r="O1075" t="s">
        <v>1682</v>
      </c>
      <c r="P1075">
        <v>0.79687068479777001</v>
      </c>
      <c r="Q1075">
        <v>0.857491442105623</v>
      </c>
      <c r="R1075" s="106">
        <v>0.21488655452771199</v>
      </c>
      <c r="S1075">
        <v>3.3235589079482299E-2</v>
      </c>
      <c r="T1075">
        <v>1.3872719650813301</v>
      </c>
      <c r="U1075">
        <v>1.3872719650813301</v>
      </c>
      <c r="V1075">
        <v>0.55806786536498099</v>
      </c>
      <c r="W1075">
        <v>4.9400000000000004</v>
      </c>
      <c r="X1075">
        <v>5.0999999999999996</v>
      </c>
      <c r="Y1075">
        <v>-185927</v>
      </c>
      <c r="Z1075">
        <v>-9786</v>
      </c>
      <c r="AA1075">
        <v>-0.54</v>
      </c>
      <c r="AB1075">
        <v>19</v>
      </c>
      <c r="AC1075">
        <v>8</v>
      </c>
      <c r="AD1075">
        <v>11</v>
      </c>
      <c r="AE1075">
        <v>42.11</v>
      </c>
      <c r="AF1075">
        <v>12</v>
      </c>
      <c r="AG1075">
        <v>6</v>
      </c>
      <c r="AH1075">
        <v>8</v>
      </c>
      <c r="AI1075">
        <v>5</v>
      </c>
    </row>
    <row r="1076" spans="1:35" x14ac:dyDescent="0.2">
      <c r="A1076" s="102">
        <v>49</v>
      </c>
      <c r="B1076">
        <v>4686</v>
      </c>
      <c r="C1076" t="s">
        <v>1700</v>
      </c>
      <c r="D1076" t="s">
        <v>1681</v>
      </c>
      <c r="E1076">
        <v>5570</v>
      </c>
      <c r="F1076">
        <v>5340</v>
      </c>
      <c r="G1076">
        <v>100</v>
      </c>
      <c r="H1076" t="s">
        <v>1682</v>
      </c>
      <c r="I1076">
        <v>6758</v>
      </c>
      <c r="J1076" t="s">
        <v>1696</v>
      </c>
      <c r="K1076" t="s">
        <v>1684</v>
      </c>
      <c r="L1076">
        <v>7620</v>
      </c>
      <c r="M1076">
        <v>7622</v>
      </c>
      <c r="N1076">
        <v>100</v>
      </c>
      <c r="O1076" t="s">
        <v>1679</v>
      </c>
      <c r="P1076">
        <v>0.72342517012126595</v>
      </c>
      <c r="Q1076">
        <v>0.95010399548965097</v>
      </c>
      <c r="R1076">
        <v>5.8934951707488503E-3</v>
      </c>
      <c r="S1076" s="15">
        <v>5.3810168772421799E-2</v>
      </c>
      <c r="T1076">
        <v>-1.74751303303635</v>
      </c>
      <c r="U1076">
        <v>1.74751303303635</v>
      </c>
      <c r="V1076">
        <v>0.73910012814555204</v>
      </c>
      <c r="W1076">
        <v>-12.42</v>
      </c>
      <c r="X1076">
        <v>29.94</v>
      </c>
      <c r="Y1076">
        <v>-185930</v>
      </c>
      <c r="Z1076">
        <v>-10329</v>
      </c>
      <c r="AA1076">
        <v>-0.7</v>
      </c>
      <c r="AB1076">
        <v>18</v>
      </c>
      <c r="AC1076">
        <v>6</v>
      </c>
      <c r="AD1076">
        <v>12</v>
      </c>
      <c r="AE1076">
        <v>33.33</v>
      </c>
      <c r="AF1076">
        <v>8</v>
      </c>
      <c r="AG1076">
        <v>6</v>
      </c>
      <c r="AH1076">
        <v>10</v>
      </c>
      <c r="AI1076">
        <v>2</v>
      </c>
    </row>
    <row r="1077" spans="1:35" x14ac:dyDescent="0.2">
      <c r="A1077" s="102">
        <v>255</v>
      </c>
      <c r="B1077">
        <v>4005</v>
      </c>
      <c r="C1077" t="s">
        <v>1942</v>
      </c>
      <c r="D1077" t="s">
        <v>1704</v>
      </c>
      <c r="E1077">
        <v>455</v>
      </c>
      <c r="F1077">
        <v>454</v>
      </c>
      <c r="G1077">
        <v>2400</v>
      </c>
      <c r="H1077" t="s">
        <v>1679</v>
      </c>
      <c r="I1077">
        <v>8242</v>
      </c>
      <c r="J1077" t="s">
        <v>919</v>
      </c>
      <c r="K1077" t="s">
        <v>1705</v>
      </c>
      <c r="L1077">
        <v>1010</v>
      </c>
      <c r="M1077">
        <v>987</v>
      </c>
      <c r="N1077">
        <v>1100</v>
      </c>
      <c r="O1077" t="s">
        <v>1682</v>
      </c>
      <c r="P1077">
        <v>0.91946437771745004</v>
      </c>
      <c r="Q1077">
        <v>0.915020382835952</v>
      </c>
      <c r="R1077" s="106">
        <v>0.15452127833094001</v>
      </c>
      <c r="S1077" s="106">
        <v>2.95456580172177E-4</v>
      </c>
      <c r="T1077">
        <v>2.25044414138089</v>
      </c>
      <c r="U1077">
        <v>2.25044414138089</v>
      </c>
      <c r="V1077">
        <v>2.1804212867992199</v>
      </c>
      <c r="W1077">
        <v>9.86</v>
      </c>
      <c r="X1077">
        <v>0.36</v>
      </c>
      <c r="Y1077">
        <v>-188150</v>
      </c>
      <c r="Z1077">
        <v>-8960</v>
      </c>
      <c r="AA1077">
        <v>-0.44</v>
      </c>
      <c r="AB1077">
        <v>21</v>
      </c>
      <c r="AC1077">
        <v>10</v>
      </c>
      <c r="AD1077">
        <v>11</v>
      </c>
      <c r="AE1077">
        <v>47.62</v>
      </c>
      <c r="AF1077">
        <v>12</v>
      </c>
      <c r="AG1077">
        <v>7</v>
      </c>
      <c r="AH1077">
        <v>8</v>
      </c>
      <c r="AI1077">
        <v>6</v>
      </c>
    </row>
    <row r="1078" spans="1:35" x14ac:dyDescent="0.2">
      <c r="A1078" s="102">
        <v>104</v>
      </c>
      <c r="B1078">
        <v>1333</v>
      </c>
      <c r="C1078" t="s">
        <v>1812</v>
      </c>
      <c r="D1078" t="s">
        <v>1813</v>
      </c>
      <c r="E1078">
        <v>2560</v>
      </c>
      <c r="F1078">
        <v>2542</v>
      </c>
      <c r="G1078">
        <v>400</v>
      </c>
      <c r="H1078" t="s">
        <v>1682</v>
      </c>
      <c r="I1078">
        <v>2531</v>
      </c>
      <c r="J1078" t="s">
        <v>1706</v>
      </c>
      <c r="K1078" t="s">
        <v>1707</v>
      </c>
      <c r="L1078">
        <v>970</v>
      </c>
      <c r="M1078">
        <v>945</v>
      </c>
      <c r="N1078">
        <v>1100</v>
      </c>
      <c r="O1078" t="s">
        <v>1679</v>
      </c>
      <c r="P1078">
        <v>0.90891226140318104</v>
      </c>
      <c r="Q1078">
        <v>0.937441810824303</v>
      </c>
      <c r="R1078">
        <v>0.102936112920546</v>
      </c>
      <c r="S1078">
        <v>5.5301942112071199E-2</v>
      </c>
      <c r="T1078">
        <v>-0.27688933290861101</v>
      </c>
      <c r="U1078">
        <v>0.27688933290861101</v>
      </c>
      <c r="V1078">
        <v>1.6692455752294999</v>
      </c>
      <c r="W1078">
        <v>-0.57999999999999996</v>
      </c>
      <c r="X1078">
        <v>2.23</v>
      </c>
      <c r="Y1078">
        <v>-189344</v>
      </c>
      <c r="Z1078">
        <v>-11138</v>
      </c>
      <c r="AA1078">
        <v>-0.59</v>
      </c>
      <c r="AB1078">
        <v>17</v>
      </c>
      <c r="AC1078">
        <v>7</v>
      </c>
      <c r="AD1078">
        <v>10</v>
      </c>
      <c r="AE1078">
        <v>41.18</v>
      </c>
      <c r="AF1078">
        <v>13</v>
      </c>
      <c r="AG1078">
        <v>4</v>
      </c>
      <c r="AH1078">
        <v>7</v>
      </c>
      <c r="AI1078">
        <v>6</v>
      </c>
    </row>
    <row r="1079" spans="1:35" x14ac:dyDescent="0.2">
      <c r="A1079" s="102">
        <v>42</v>
      </c>
      <c r="B1079">
        <v>5333</v>
      </c>
      <c r="C1079" t="s">
        <v>237</v>
      </c>
      <c r="D1079" t="s">
        <v>1678</v>
      </c>
      <c r="E1079">
        <v>1879</v>
      </c>
      <c r="F1079">
        <v>1899</v>
      </c>
      <c r="G1079">
        <v>500</v>
      </c>
      <c r="H1079" t="s">
        <v>1682</v>
      </c>
      <c r="I1079">
        <v>8253</v>
      </c>
      <c r="J1079" t="s">
        <v>563</v>
      </c>
      <c r="K1079" t="s">
        <v>1685</v>
      </c>
      <c r="L1079">
        <v>1869</v>
      </c>
      <c r="M1079">
        <v>1843</v>
      </c>
      <c r="N1079">
        <v>500</v>
      </c>
      <c r="O1079" t="s">
        <v>1679</v>
      </c>
      <c r="P1079">
        <v>0.74272585189331597</v>
      </c>
      <c r="Q1079">
        <v>0.95221851035692495</v>
      </c>
      <c r="R1079" s="106">
        <v>0.38316371601291099</v>
      </c>
      <c r="S1079">
        <v>3.74092991300349E-2</v>
      </c>
      <c r="T1079">
        <v>-7.9927715663420495E-2</v>
      </c>
      <c r="U1079">
        <v>7.9927715663420495E-2</v>
      </c>
      <c r="V1079">
        <v>0.94688806285344995</v>
      </c>
      <c r="W1079">
        <v>-0.25</v>
      </c>
      <c r="X1079">
        <v>2.95</v>
      </c>
      <c r="Y1079">
        <v>-189632</v>
      </c>
      <c r="Z1079">
        <v>-11852</v>
      </c>
      <c r="AA1079">
        <v>-0.6</v>
      </c>
      <c r="AB1079">
        <v>16</v>
      </c>
      <c r="AC1079">
        <v>6</v>
      </c>
      <c r="AD1079">
        <v>10</v>
      </c>
      <c r="AE1079">
        <v>37.5</v>
      </c>
      <c r="AF1079">
        <v>14</v>
      </c>
      <c r="AG1079">
        <v>3</v>
      </c>
      <c r="AH1079">
        <v>6</v>
      </c>
      <c r="AI1079">
        <v>7</v>
      </c>
    </row>
    <row r="1080" spans="1:35" x14ac:dyDescent="0.2">
      <c r="A1080" s="102">
        <v>1104</v>
      </c>
      <c r="B1080">
        <v>4005</v>
      </c>
      <c r="C1080" t="s">
        <v>1942</v>
      </c>
      <c r="D1080" t="s">
        <v>1704</v>
      </c>
      <c r="E1080">
        <v>455</v>
      </c>
      <c r="F1080">
        <v>454</v>
      </c>
      <c r="G1080">
        <v>2200</v>
      </c>
      <c r="H1080" t="s">
        <v>1682</v>
      </c>
      <c r="I1080">
        <v>7976</v>
      </c>
      <c r="J1080" t="s">
        <v>1732</v>
      </c>
      <c r="K1080" t="s">
        <v>1703</v>
      </c>
      <c r="L1080">
        <v>1632</v>
      </c>
      <c r="M1080">
        <v>1645</v>
      </c>
      <c r="N1080">
        <v>600</v>
      </c>
      <c r="O1080" t="s">
        <v>1679</v>
      </c>
      <c r="P1080">
        <v>0.72398228054718405</v>
      </c>
      <c r="Q1080">
        <v>0.81415687248067803</v>
      </c>
      <c r="R1080">
        <v>0.31693222715717301</v>
      </c>
      <c r="S1080" s="106">
        <v>2.80192952021244E-2</v>
      </c>
      <c r="T1080">
        <v>-2.0834653275913602</v>
      </c>
      <c r="U1080">
        <v>2.0834653275913602</v>
      </c>
      <c r="V1080">
        <v>1.1675664538491399</v>
      </c>
      <c r="W1080">
        <v>-5.32</v>
      </c>
      <c r="X1080">
        <v>1.2</v>
      </c>
      <c r="Y1080">
        <v>-189707</v>
      </c>
      <c r="Z1080">
        <v>-8248</v>
      </c>
      <c r="AA1080">
        <v>-0.47</v>
      </c>
      <c r="AB1080">
        <v>23</v>
      </c>
      <c r="AC1080">
        <v>9</v>
      </c>
      <c r="AD1080">
        <v>14</v>
      </c>
      <c r="AE1080">
        <v>39.130000000000003</v>
      </c>
      <c r="AF1080">
        <v>12</v>
      </c>
      <c r="AG1080">
        <v>4</v>
      </c>
      <c r="AH1080">
        <v>8</v>
      </c>
      <c r="AI1080">
        <v>11</v>
      </c>
    </row>
    <row r="1081" spans="1:35" x14ac:dyDescent="0.2">
      <c r="A1081" s="102">
        <v>634</v>
      </c>
      <c r="B1081">
        <v>6201</v>
      </c>
      <c r="C1081" t="s">
        <v>2096</v>
      </c>
      <c r="D1081" t="s">
        <v>1697</v>
      </c>
      <c r="E1081">
        <v>6160</v>
      </c>
      <c r="F1081">
        <v>6200</v>
      </c>
      <c r="G1081">
        <v>100</v>
      </c>
      <c r="H1081" t="s">
        <v>1682</v>
      </c>
      <c r="I1081">
        <v>6856</v>
      </c>
      <c r="J1081" t="s">
        <v>234</v>
      </c>
      <c r="K1081" t="s">
        <v>1684</v>
      </c>
      <c r="L1081">
        <v>7200</v>
      </c>
      <c r="M1081">
        <v>7310</v>
      </c>
      <c r="N1081">
        <v>100</v>
      </c>
      <c r="O1081" t="s">
        <v>1679</v>
      </c>
      <c r="P1081">
        <v>0.66487966109782903</v>
      </c>
      <c r="Q1081">
        <v>0.87667584116708197</v>
      </c>
      <c r="R1081" s="106">
        <v>0.39758844147765698</v>
      </c>
      <c r="S1081" s="106">
        <v>7.7362994232944501E-2</v>
      </c>
      <c r="T1081">
        <v>-1.3073860258528001</v>
      </c>
      <c r="U1081">
        <v>1.3073860258528001</v>
      </c>
      <c r="V1081">
        <v>0.63496727543833398</v>
      </c>
      <c r="W1081">
        <v>-2.95</v>
      </c>
      <c r="X1081">
        <v>15.18</v>
      </c>
      <c r="Y1081">
        <v>-190768</v>
      </c>
      <c r="Z1081">
        <v>-13626</v>
      </c>
      <c r="AA1081">
        <v>-0.74</v>
      </c>
      <c r="AB1081">
        <v>14</v>
      </c>
      <c r="AC1081">
        <v>7</v>
      </c>
      <c r="AD1081">
        <v>7</v>
      </c>
      <c r="AE1081">
        <v>50</v>
      </c>
      <c r="AF1081">
        <v>12</v>
      </c>
      <c r="AG1081">
        <v>6</v>
      </c>
      <c r="AH1081">
        <v>6</v>
      </c>
      <c r="AI1081">
        <v>2</v>
      </c>
    </row>
    <row r="1082" spans="1:35" x14ac:dyDescent="0.2">
      <c r="A1082" s="102">
        <v>218</v>
      </c>
      <c r="B1082">
        <v>2531</v>
      </c>
      <c r="C1082" t="s">
        <v>1706</v>
      </c>
      <c r="D1082" t="s">
        <v>1707</v>
      </c>
      <c r="E1082">
        <v>970</v>
      </c>
      <c r="F1082">
        <v>945</v>
      </c>
      <c r="G1082">
        <v>1000</v>
      </c>
      <c r="H1082" t="s">
        <v>1679</v>
      </c>
      <c r="I1082">
        <v>3765</v>
      </c>
      <c r="J1082" t="s">
        <v>1989</v>
      </c>
      <c r="K1082" t="s">
        <v>1681</v>
      </c>
      <c r="L1082">
        <v>1992</v>
      </c>
      <c r="M1082">
        <v>1966</v>
      </c>
      <c r="N1082">
        <v>500</v>
      </c>
      <c r="O1082" t="s">
        <v>1682</v>
      </c>
      <c r="P1082">
        <v>0.78025432939697204</v>
      </c>
      <c r="Q1082">
        <v>0.92079439887930303</v>
      </c>
      <c r="R1082">
        <v>0.12945113027951399</v>
      </c>
      <c r="S1082" s="106">
        <v>3.4410098919630998E-3</v>
      </c>
      <c r="T1082">
        <v>1.727946057079</v>
      </c>
      <c r="U1082">
        <v>1.727946057079</v>
      </c>
      <c r="V1082">
        <v>2.9524259358401399</v>
      </c>
      <c r="W1082">
        <v>6.15</v>
      </c>
      <c r="X1082">
        <v>3.87</v>
      </c>
      <c r="Y1082">
        <v>-191950</v>
      </c>
      <c r="Z1082">
        <v>-8725</v>
      </c>
      <c r="AA1082">
        <v>-0.45</v>
      </c>
      <c r="AB1082">
        <v>22</v>
      </c>
      <c r="AC1082">
        <v>10</v>
      </c>
      <c r="AD1082">
        <v>12</v>
      </c>
      <c r="AE1082">
        <v>45.45</v>
      </c>
      <c r="AF1082">
        <v>12</v>
      </c>
      <c r="AG1082">
        <v>7</v>
      </c>
      <c r="AH1082">
        <v>9</v>
      </c>
      <c r="AI1082">
        <v>6</v>
      </c>
    </row>
    <row r="1083" spans="1:35" x14ac:dyDescent="0.2">
      <c r="A1083" s="102">
        <v>638</v>
      </c>
      <c r="B1083">
        <v>4183</v>
      </c>
      <c r="C1083" t="s">
        <v>1895</v>
      </c>
      <c r="D1083" t="s">
        <v>1704</v>
      </c>
      <c r="E1083">
        <v>2569</v>
      </c>
      <c r="F1083">
        <v>2581</v>
      </c>
      <c r="G1083">
        <v>400</v>
      </c>
      <c r="H1083" t="s">
        <v>1679</v>
      </c>
      <c r="I1083">
        <v>6473</v>
      </c>
      <c r="J1083" t="s">
        <v>1192</v>
      </c>
      <c r="K1083" t="s">
        <v>1692</v>
      </c>
      <c r="L1083">
        <v>1159</v>
      </c>
      <c r="M1083">
        <v>1175</v>
      </c>
      <c r="N1083">
        <v>900</v>
      </c>
      <c r="O1083" t="s">
        <v>1682</v>
      </c>
      <c r="P1083">
        <v>0.73633655664178799</v>
      </c>
      <c r="Q1083">
        <v>0.87620870262868999</v>
      </c>
      <c r="R1083">
        <v>0.18414593583182801</v>
      </c>
      <c r="S1083" s="106">
        <v>6.6662847666353206E-2</v>
      </c>
      <c r="T1083">
        <v>2.2157930358736402</v>
      </c>
      <c r="U1083">
        <v>2.2157930358736402</v>
      </c>
      <c r="V1083">
        <v>2.5677509469838999</v>
      </c>
      <c r="W1083">
        <v>9</v>
      </c>
      <c r="X1083">
        <v>2.4300000000000002</v>
      </c>
      <c r="Y1083">
        <v>-193474</v>
      </c>
      <c r="Z1083">
        <v>-10749</v>
      </c>
      <c r="AA1083">
        <v>-0.61</v>
      </c>
      <c r="AB1083">
        <v>18</v>
      </c>
      <c r="AC1083">
        <v>6</v>
      </c>
      <c r="AD1083">
        <v>12</v>
      </c>
      <c r="AE1083">
        <v>33.33</v>
      </c>
      <c r="AF1083">
        <v>15</v>
      </c>
      <c r="AG1083">
        <v>4</v>
      </c>
      <c r="AH1083">
        <v>5</v>
      </c>
      <c r="AI1083">
        <v>9</v>
      </c>
    </row>
    <row r="1084" spans="1:35" x14ac:dyDescent="0.2">
      <c r="A1084" s="102">
        <v>106</v>
      </c>
      <c r="B1084">
        <v>9201</v>
      </c>
      <c r="C1084" t="s">
        <v>1960</v>
      </c>
      <c r="D1084" t="s">
        <v>1961</v>
      </c>
      <c r="E1084">
        <v>3105</v>
      </c>
      <c r="F1084">
        <v>3099</v>
      </c>
      <c r="G1084">
        <v>300</v>
      </c>
      <c r="H1084" t="s">
        <v>1682</v>
      </c>
      <c r="I1084">
        <v>9506</v>
      </c>
      <c r="J1084" t="s">
        <v>1738</v>
      </c>
      <c r="K1084" t="s">
        <v>1739</v>
      </c>
      <c r="L1084">
        <v>1032</v>
      </c>
      <c r="M1084">
        <v>1042</v>
      </c>
      <c r="N1084">
        <v>900</v>
      </c>
      <c r="O1084" t="s">
        <v>1679</v>
      </c>
      <c r="P1084">
        <v>0.56653552153229003</v>
      </c>
      <c r="Q1084">
        <v>0.93662076383439996</v>
      </c>
      <c r="R1084">
        <v>0.430083743122677</v>
      </c>
      <c r="S1084" s="106">
        <v>2.34156828455611E-2</v>
      </c>
      <c r="T1084">
        <v>-1.14744988239901</v>
      </c>
      <c r="U1084">
        <v>1.14744988239901</v>
      </c>
      <c r="V1084">
        <v>0.33384608093456197</v>
      </c>
      <c r="W1084">
        <v>-4.01</v>
      </c>
      <c r="X1084">
        <v>0.87</v>
      </c>
      <c r="Y1084">
        <v>-193701</v>
      </c>
      <c r="Z1084">
        <v>-12106</v>
      </c>
      <c r="AA1084">
        <v>-0.74</v>
      </c>
      <c r="AB1084">
        <v>16</v>
      </c>
      <c r="AC1084">
        <v>8</v>
      </c>
      <c r="AD1084">
        <v>8</v>
      </c>
      <c r="AE1084">
        <v>50</v>
      </c>
      <c r="AF1084">
        <v>15</v>
      </c>
      <c r="AG1084">
        <v>2</v>
      </c>
      <c r="AH1084">
        <v>4</v>
      </c>
      <c r="AI1084">
        <v>10</v>
      </c>
    </row>
    <row r="1085" spans="1:35" x14ac:dyDescent="0.2">
      <c r="A1085" s="102">
        <v>977</v>
      </c>
      <c r="B1085">
        <v>8078</v>
      </c>
      <c r="C1085" t="s">
        <v>2194</v>
      </c>
      <c r="D1085" t="s">
        <v>1686</v>
      </c>
      <c r="E1085">
        <v>2519</v>
      </c>
      <c r="F1085">
        <v>2566</v>
      </c>
      <c r="G1085">
        <v>400</v>
      </c>
      <c r="H1085" t="s">
        <v>1679</v>
      </c>
      <c r="I1085">
        <v>9507</v>
      </c>
      <c r="J1085" t="s">
        <v>1821</v>
      </c>
      <c r="K1085" t="s">
        <v>1739</v>
      </c>
      <c r="L1085">
        <v>888</v>
      </c>
      <c r="M1085">
        <v>889</v>
      </c>
      <c r="N1085">
        <v>1200</v>
      </c>
      <c r="O1085" t="s">
        <v>1682</v>
      </c>
      <c r="P1085">
        <v>0.85821179448138196</v>
      </c>
      <c r="Q1085">
        <v>0.834956493971025</v>
      </c>
      <c r="R1085">
        <v>0.175644162735619</v>
      </c>
      <c r="S1085" s="106">
        <v>9.5370277663875697E-3</v>
      </c>
      <c r="T1085">
        <v>1.0406164877140101</v>
      </c>
      <c r="U1085">
        <v>1.0406164877140101</v>
      </c>
      <c r="V1085">
        <v>0.78309491993927605</v>
      </c>
      <c r="W1085">
        <v>4.5999999999999996</v>
      </c>
      <c r="X1085">
        <v>3.94</v>
      </c>
      <c r="Y1085">
        <v>-195092</v>
      </c>
      <c r="Z1085">
        <v>-12193</v>
      </c>
      <c r="AA1085">
        <v>-0.61</v>
      </c>
      <c r="AB1085">
        <v>16</v>
      </c>
      <c r="AC1085">
        <v>6</v>
      </c>
      <c r="AD1085">
        <v>10</v>
      </c>
      <c r="AE1085">
        <v>37.5</v>
      </c>
      <c r="AF1085">
        <v>9</v>
      </c>
      <c r="AG1085">
        <v>5</v>
      </c>
      <c r="AH1085">
        <v>8</v>
      </c>
      <c r="AI1085">
        <v>3</v>
      </c>
    </row>
    <row r="1086" spans="1:35" x14ac:dyDescent="0.2">
      <c r="A1086" s="102">
        <v>430</v>
      </c>
      <c r="B1086">
        <v>2914</v>
      </c>
      <c r="C1086" t="s">
        <v>1845</v>
      </c>
      <c r="D1086" t="s">
        <v>1707</v>
      </c>
      <c r="E1086">
        <v>2284.5</v>
      </c>
      <c r="F1086">
        <v>2276.5</v>
      </c>
      <c r="G1086">
        <v>400</v>
      </c>
      <c r="H1086" t="s">
        <v>1679</v>
      </c>
      <c r="I1086">
        <v>8242</v>
      </c>
      <c r="J1086" t="s">
        <v>919</v>
      </c>
      <c r="K1086" t="s">
        <v>1705</v>
      </c>
      <c r="L1086">
        <v>1010</v>
      </c>
      <c r="M1086">
        <v>987</v>
      </c>
      <c r="N1086">
        <v>900</v>
      </c>
      <c r="O1086" t="s">
        <v>1682</v>
      </c>
      <c r="P1086">
        <v>0.89536591989814796</v>
      </c>
      <c r="Q1086">
        <v>0.89732702049485902</v>
      </c>
      <c r="R1086">
        <v>0.235527374711274</v>
      </c>
      <c r="S1086" s="106">
        <v>9.3506968043045494E-2</v>
      </c>
      <c r="T1086">
        <v>2.2909695049908501</v>
      </c>
      <c r="U1086">
        <v>2.2909695049908501</v>
      </c>
      <c r="V1086">
        <v>2.1098218833473301</v>
      </c>
      <c r="W1086">
        <v>11.17</v>
      </c>
      <c r="X1086">
        <v>2.4500000000000002</v>
      </c>
      <c r="Y1086">
        <v>-196918</v>
      </c>
      <c r="Z1086">
        <v>-12307</v>
      </c>
      <c r="AA1086">
        <v>-0.71</v>
      </c>
      <c r="AB1086">
        <v>16</v>
      </c>
      <c r="AC1086">
        <v>7</v>
      </c>
      <c r="AD1086">
        <v>9</v>
      </c>
      <c r="AE1086">
        <v>43.75</v>
      </c>
      <c r="AF1086">
        <v>10</v>
      </c>
      <c r="AG1086">
        <v>5</v>
      </c>
      <c r="AH1086">
        <v>8</v>
      </c>
      <c r="AI1086">
        <v>3</v>
      </c>
    </row>
    <row r="1087" spans="1:35" x14ac:dyDescent="0.2">
      <c r="A1087" s="102">
        <v>500</v>
      </c>
      <c r="B1087">
        <v>6448</v>
      </c>
      <c r="C1087" t="s">
        <v>470</v>
      </c>
      <c r="D1087" t="s">
        <v>1684</v>
      </c>
      <c r="E1087">
        <v>2212</v>
      </c>
      <c r="F1087">
        <v>2246</v>
      </c>
      <c r="G1087">
        <v>300</v>
      </c>
      <c r="H1087" t="s">
        <v>1679</v>
      </c>
      <c r="I1087">
        <v>6981</v>
      </c>
      <c r="J1087" t="s">
        <v>1887</v>
      </c>
      <c r="K1087" t="s">
        <v>1684</v>
      </c>
      <c r="L1087">
        <v>6543</v>
      </c>
      <c r="M1087">
        <v>6480</v>
      </c>
      <c r="N1087">
        <v>100</v>
      </c>
      <c r="O1087" t="s">
        <v>1682</v>
      </c>
      <c r="P1087">
        <v>0.70692360589708003</v>
      </c>
      <c r="Q1087">
        <v>0.88992781011597599</v>
      </c>
      <c r="R1087">
        <v>0.103574834880613</v>
      </c>
      <c r="S1087">
        <v>6.1622112239584102E-2</v>
      </c>
      <c r="T1087">
        <v>0.132433957406669</v>
      </c>
      <c r="U1087">
        <v>0.132433957406669</v>
      </c>
      <c r="V1087">
        <v>0.921465552255194</v>
      </c>
      <c r="W1087">
        <v>0.34</v>
      </c>
      <c r="X1087">
        <v>3.98</v>
      </c>
      <c r="Y1087">
        <v>-198393</v>
      </c>
      <c r="Z1087">
        <v>-13226</v>
      </c>
      <c r="AA1087">
        <v>-0.64</v>
      </c>
      <c r="AB1087">
        <v>15</v>
      </c>
      <c r="AC1087">
        <v>8</v>
      </c>
      <c r="AD1087">
        <v>7</v>
      </c>
      <c r="AE1087">
        <v>53.33</v>
      </c>
      <c r="AF1087">
        <v>10</v>
      </c>
      <c r="AG1087">
        <v>5</v>
      </c>
      <c r="AH1087">
        <v>6</v>
      </c>
      <c r="AI1087">
        <v>4</v>
      </c>
    </row>
    <row r="1088" spans="1:35" x14ac:dyDescent="0.2">
      <c r="A1088" s="102">
        <v>671</v>
      </c>
      <c r="B1088">
        <v>6723</v>
      </c>
      <c r="C1088" t="s">
        <v>1956</v>
      </c>
      <c r="D1088" t="s">
        <v>1684</v>
      </c>
      <c r="E1088">
        <v>782</v>
      </c>
      <c r="F1088">
        <v>783</v>
      </c>
      <c r="G1088">
        <v>1400</v>
      </c>
      <c r="H1088" t="s">
        <v>1679</v>
      </c>
      <c r="I1088">
        <v>8604</v>
      </c>
      <c r="J1088" t="s">
        <v>469</v>
      </c>
      <c r="K1088" t="s">
        <v>1891</v>
      </c>
      <c r="L1088">
        <v>561.20000000000005</v>
      </c>
      <c r="M1088">
        <v>562</v>
      </c>
      <c r="N1088">
        <v>2000</v>
      </c>
      <c r="O1088" t="s">
        <v>1682</v>
      </c>
      <c r="P1088">
        <v>0.58658777707086496</v>
      </c>
      <c r="Q1088">
        <v>0.87304521258960499</v>
      </c>
      <c r="R1088">
        <v>0.24892976919742399</v>
      </c>
      <c r="S1088">
        <v>9.1282582539730303E-2</v>
      </c>
      <c r="T1088">
        <v>0.56616998009213204</v>
      </c>
      <c r="U1088">
        <v>0.56616998009213204</v>
      </c>
      <c r="V1088">
        <v>0.75643043268263099</v>
      </c>
      <c r="W1088">
        <v>2.6</v>
      </c>
      <c r="X1088">
        <v>2.54</v>
      </c>
      <c r="Y1088">
        <v>-200420</v>
      </c>
      <c r="Z1088">
        <v>-10021</v>
      </c>
      <c r="AA1088">
        <v>-0.46</v>
      </c>
      <c r="AB1088">
        <v>20</v>
      </c>
      <c r="AC1088">
        <v>8</v>
      </c>
      <c r="AD1088">
        <v>12</v>
      </c>
      <c r="AE1088">
        <v>40</v>
      </c>
      <c r="AF1088">
        <v>10</v>
      </c>
      <c r="AG1088">
        <v>7</v>
      </c>
      <c r="AH1088">
        <v>10</v>
      </c>
      <c r="AI1088">
        <v>3</v>
      </c>
    </row>
    <row r="1089" spans="1:35" x14ac:dyDescent="0.2">
      <c r="A1089" s="102">
        <v>990</v>
      </c>
      <c r="B1089">
        <v>4626</v>
      </c>
      <c r="C1089" t="s">
        <v>1958</v>
      </c>
      <c r="D1089" t="s">
        <v>1704</v>
      </c>
      <c r="E1089">
        <v>4995</v>
      </c>
      <c r="F1089">
        <v>5000</v>
      </c>
      <c r="G1089">
        <v>200</v>
      </c>
      <c r="H1089" t="s">
        <v>1679</v>
      </c>
      <c r="I1089">
        <v>8113</v>
      </c>
      <c r="J1089" t="s">
        <v>2068</v>
      </c>
      <c r="K1089" t="s">
        <v>1704</v>
      </c>
      <c r="L1089">
        <v>3780</v>
      </c>
      <c r="M1089">
        <v>3823</v>
      </c>
      <c r="N1089">
        <v>300</v>
      </c>
      <c r="O1089" t="s">
        <v>1682</v>
      </c>
      <c r="P1089">
        <v>0.692322868252637</v>
      </c>
      <c r="Q1089">
        <v>0.83256074234654298</v>
      </c>
      <c r="R1089">
        <v>6.1724213265002E-2</v>
      </c>
      <c r="S1089">
        <v>3.1244852239801502E-2</v>
      </c>
      <c r="T1089">
        <v>1.44263518283878</v>
      </c>
      <c r="U1089">
        <v>1.44263518283878</v>
      </c>
      <c r="V1089">
        <v>1.99159735122976</v>
      </c>
      <c r="W1089">
        <v>7.38</v>
      </c>
      <c r="X1089">
        <v>14.69</v>
      </c>
      <c r="Y1089">
        <v>-200989</v>
      </c>
      <c r="Z1089">
        <v>-14356</v>
      </c>
      <c r="AA1089">
        <v>-0.73</v>
      </c>
      <c r="AB1089">
        <v>14</v>
      </c>
      <c r="AC1089">
        <v>5</v>
      </c>
      <c r="AD1089">
        <v>9</v>
      </c>
      <c r="AE1089">
        <v>35.71</v>
      </c>
      <c r="AF1089">
        <v>12</v>
      </c>
      <c r="AG1089">
        <v>4</v>
      </c>
      <c r="AH1089">
        <v>6</v>
      </c>
      <c r="AI1089">
        <v>4</v>
      </c>
    </row>
    <row r="1090" spans="1:35" x14ac:dyDescent="0.2">
      <c r="A1090" s="102">
        <v>394</v>
      </c>
      <c r="B1090">
        <v>1963</v>
      </c>
      <c r="C1090" t="s">
        <v>1949</v>
      </c>
      <c r="D1090" t="s">
        <v>1689</v>
      </c>
      <c r="E1090">
        <v>1517</v>
      </c>
      <c r="F1090">
        <v>1590</v>
      </c>
      <c r="G1090">
        <v>600</v>
      </c>
      <c r="H1090" t="s">
        <v>1679</v>
      </c>
      <c r="I1090">
        <v>7282</v>
      </c>
      <c r="J1090" t="s">
        <v>1951</v>
      </c>
      <c r="K1090" t="s">
        <v>1697</v>
      </c>
      <c r="L1090">
        <v>2473</v>
      </c>
      <c r="M1090">
        <v>2488</v>
      </c>
      <c r="N1090">
        <v>400</v>
      </c>
      <c r="O1090" t="s">
        <v>1682</v>
      </c>
      <c r="P1090">
        <v>0.83908088461211405</v>
      </c>
      <c r="Q1090">
        <v>0.90171106715528604</v>
      </c>
      <c r="R1090">
        <v>0.11747514894471101</v>
      </c>
      <c r="S1090">
        <v>1.14516128483622E-2</v>
      </c>
      <c r="T1090">
        <v>0.112638557471418</v>
      </c>
      <c r="U1090">
        <v>0.112638557471418</v>
      </c>
      <c r="V1090">
        <v>0.898715335115161</v>
      </c>
      <c r="W1090">
        <v>0.37</v>
      </c>
      <c r="X1090">
        <v>4.1399999999999997</v>
      </c>
      <c r="Y1090">
        <v>-201485</v>
      </c>
      <c r="Z1090">
        <v>-12593</v>
      </c>
      <c r="AA1090">
        <v>-0.67</v>
      </c>
      <c r="AB1090">
        <v>16</v>
      </c>
      <c r="AC1090">
        <v>7</v>
      </c>
      <c r="AD1090">
        <v>9</v>
      </c>
      <c r="AE1090">
        <v>43.75</v>
      </c>
      <c r="AF1090">
        <v>13</v>
      </c>
      <c r="AG1090">
        <v>5</v>
      </c>
      <c r="AH1090">
        <v>7</v>
      </c>
      <c r="AI1090">
        <v>4</v>
      </c>
    </row>
    <row r="1091" spans="1:35" x14ac:dyDescent="0.2">
      <c r="A1091" s="102">
        <v>578</v>
      </c>
      <c r="B1091">
        <v>4543</v>
      </c>
      <c r="C1091" t="s">
        <v>719</v>
      </c>
      <c r="D1091" t="s">
        <v>1688</v>
      </c>
      <c r="E1091">
        <v>3883</v>
      </c>
      <c r="F1091">
        <v>3896</v>
      </c>
      <c r="G1091">
        <v>200</v>
      </c>
      <c r="H1091" t="s">
        <v>1682</v>
      </c>
      <c r="I1091">
        <v>6976</v>
      </c>
      <c r="J1091" t="s">
        <v>830</v>
      </c>
      <c r="K1091" t="s">
        <v>1684</v>
      </c>
      <c r="L1091">
        <v>3490</v>
      </c>
      <c r="M1091">
        <v>3550</v>
      </c>
      <c r="N1091">
        <v>200</v>
      </c>
      <c r="O1091" t="s">
        <v>1679</v>
      </c>
      <c r="P1091">
        <v>0.59233089987975696</v>
      </c>
      <c r="Q1091">
        <v>0.88228615514825703</v>
      </c>
      <c r="R1091">
        <v>3.7814163457895599E-3</v>
      </c>
      <c r="S1091">
        <v>1.7167378443461698E-2</v>
      </c>
      <c r="T1091">
        <v>-1.4743329930532001</v>
      </c>
      <c r="U1091">
        <v>1.4743329930532001</v>
      </c>
      <c r="V1091">
        <v>1.29375903023016</v>
      </c>
      <c r="W1091">
        <v>-10.98</v>
      </c>
      <c r="X1091">
        <v>8.8800000000000008</v>
      </c>
      <c r="Y1091">
        <v>-201498</v>
      </c>
      <c r="Z1091">
        <v>-9595</v>
      </c>
      <c r="AA1091">
        <v>-0.42</v>
      </c>
      <c r="AB1091">
        <v>21</v>
      </c>
      <c r="AC1091">
        <v>9</v>
      </c>
      <c r="AD1091">
        <v>12</v>
      </c>
      <c r="AE1091">
        <v>42.86</v>
      </c>
      <c r="AF1091">
        <v>10</v>
      </c>
      <c r="AG1091">
        <v>7</v>
      </c>
      <c r="AH1091">
        <v>10</v>
      </c>
      <c r="AI1091">
        <v>4</v>
      </c>
    </row>
    <row r="1092" spans="1:35" x14ac:dyDescent="0.2">
      <c r="A1092" s="102">
        <v>1034</v>
      </c>
      <c r="B1092">
        <v>2427</v>
      </c>
      <c r="C1092" t="s">
        <v>1966</v>
      </c>
      <c r="D1092" t="s">
        <v>1694</v>
      </c>
      <c r="E1092">
        <v>985</v>
      </c>
      <c r="F1092">
        <v>967</v>
      </c>
      <c r="G1092">
        <v>1100</v>
      </c>
      <c r="H1092" t="s">
        <v>1682</v>
      </c>
      <c r="I1092">
        <v>9716</v>
      </c>
      <c r="J1092" t="s">
        <v>1901</v>
      </c>
      <c r="K1092" t="s">
        <v>1694</v>
      </c>
      <c r="L1092">
        <v>1284</v>
      </c>
      <c r="M1092">
        <v>1276</v>
      </c>
      <c r="N1092">
        <v>800</v>
      </c>
      <c r="O1092" t="s">
        <v>1679</v>
      </c>
      <c r="P1092">
        <v>0.91897832284328296</v>
      </c>
      <c r="Q1092">
        <v>0.82534873963804201</v>
      </c>
      <c r="R1092">
        <v>4.4598389424869801E-2</v>
      </c>
      <c r="S1092">
        <v>4.9441536340686203E-2</v>
      </c>
      <c r="T1092">
        <v>-2.37161010355902</v>
      </c>
      <c r="U1092">
        <v>2.37161010355902</v>
      </c>
      <c r="V1092">
        <v>2.2897061043826601</v>
      </c>
      <c r="W1092">
        <v>-9.08</v>
      </c>
      <c r="X1092">
        <v>4.2</v>
      </c>
      <c r="Y1092">
        <v>-201787</v>
      </c>
      <c r="Z1092">
        <v>-10089</v>
      </c>
      <c r="AA1092">
        <v>-0.48</v>
      </c>
      <c r="AB1092">
        <v>20</v>
      </c>
      <c r="AC1092">
        <v>10</v>
      </c>
      <c r="AD1092">
        <v>10</v>
      </c>
      <c r="AE1092">
        <v>50</v>
      </c>
      <c r="AF1092">
        <v>8</v>
      </c>
      <c r="AG1092">
        <v>9</v>
      </c>
      <c r="AH1092">
        <v>9</v>
      </c>
      <c r="AI1092">
        <v>2</v>
      </c>
    </row>
    <row r="1093" spans="1:35" x14ac:dyDescent="0.2">
      <c r="A1093" s="102">
        <v>670</v>
      </c>
      <c r="B1093">
        <v>1812</v>
      </c>
      <c r="C1093" t="s">
        <v>1789</v>
      </c>
      <c r="D1093" t="s">
        <v>1689</v>
      </c>
      <c r="E1093">
        <v>1314</v>
      </c>
      <c r="F1093">
        <v>1316</v>
      </c>
      <c r="G1093">
        <v>600</v>
      </c>
      <c r="H1093" t="s">
        <v>1682</v>
      </c>
      <c r="I1093">
        <v>9003</v>
      </c>
      <c r="J1093" t="s">
        <v>1933</v>
      </c>
      <c r="K1093" t="s">
        <v>1815</v>
      </c>
      <c r="L1093">
        <v>2808</v>
      </c>
      <c r="M1093">
        <v>2790</v>
      </c>
      <c r="N1093">
        <v>300</v>
      </c>
      <c r="O1093" t="s">
        <v>1679</v>
      </c>
      <c r="P1093">
        <v>0.71790867751344301</v>
      </c>
      <c r="Q1093">
        <v>0.87313736468315495</v>
      </c>
      <c r="R1093">
        <v>0.143365959791148</v>
      </c>
      <c r="S1093">
        <v>3.1796644966503002E-2</v>
      </c>
      <c r="T1093">
        <v>-1.32007643876817</v>
      </c>
      <c r="U1093">
        <v>1.32007643876817</v>
      </c>
      <c r="V1093">
        <v>1.5394698113398999</v>
      </c>
      <c r="W1093">
        <v>-4</v>
      </c>
      <c r="X1093">
        <v>5.66</v>
      </c>
      <c r="Y1093">
        <v>-203186</v>
      </c>
      <c r="Z1093">
        <v>-11952</v>
      </c>
      <c r="AA1093">
        <v>-0.53</v>
      </c>
      <c r="AB1093">
        <v>17</v>
      </c>
      <c r="AC1093">
        <v>8</v>
      </c>
      <c r="AD1093">
        <v>9</v>
      </c>
      <c r="AE1093">
        <v>47.06</v>
      </c>
      <c r="AF1093">
        <v>15</v>
      </c>
      <c r="AG1093">
        <v>2</v>
      </c>
      <c r="AH1093">
        <v>4</v>
      </c>
      <c r="AI1093">
        <v>11</v>
      </c>
    </row>
    <row r="1094" spans="1:35" x14ac:dyDescent="0.2">
      <c r="A1094" s="102">
        <v>22</v>
      </c>
      <c r="B1094">
        <v>4581</v>
      </c>
      <c r="C1094" t="s">
        <v>2201</v>
      </c>
      <c r="D1094" t="s">
        <v>1702</v>
      </c>
      <c r="E1094">
        <v>7910</v>
      </c>
      <c r="F1094">
        <v>8000</v>
      </c>
      <c r="G1094">
        <v>100</v>
      </c>
      <c r="H1094" t="s">
        <v>1679</v>
      </c>
      <c r="I1094">
        <v>5411</v>
      </c>
      <c r="J1094" t="s">
        <v>2178</v>
      </c>
      <c r="K1094" t="s">
        <v>1735</v>
      </c>
      <c r="L1094">
        <v>1258</v>
      </c>
      <c r="M1094">
        <v>1228</v>
      </c>
      <c r="N1094">
        <v>700</v>
      </c>
      <c r="O1094" t="s">
        <v>1682</v>
      </c>
      <c r="P1094">
        <v>0.57660880985950103</v>
      </c>
      <c r="Q1094">
        <v>0.95774441546998901</v>
      </c>
      <c r="R1094">
        <v>4.4148771998739102E-2</v>
      </c>
      <c r="S1094">
        <v>5.9273025950363802E-2</v>
      </c>
      <c r="T1094">
        <v>3.1389212459370301</v>
      </c>
      <c r="U1094">
        <v>3.1389212459370301</v>
      </c>
      <c r="V1094">
        <v>2.2438190620790901</v>
      </c>
      <c r="W1094">
        <v>11.6</v>
      </c>
      <c r="X1094">
        <v>7.45</v>
      </c>
      <c r="Y1094">
        <v>-205578</v>
      </c>
      <c r="Z1094">
        <v>-17132</v>
      </c>
      <c r="AA1094">
        <v>-0.85</v>
      </c>
      <c r="AB1094">
        <v>12</v>
      </c>
      <c r="AC1094">
        <v>5</v>
      </c>
      <c r="AD1094">
        <v>7</v>
      </c>
      <c r="AE1094">
        <v>41.67</v>
      </c>
      <c r="AF1094">
        <v>12</v>
      </c>
      <c r="AG1094">
        <v>3</v>
      </c>
      <c r="AH1094">
        <v>7</v>
      </c>
      <c r="AI1094">
        <v>2</v>
      </c>
    </row>
    <row r="1095" spans="1:35" x14ac:dyDescent="0.2">
      <c r="A1095" s="102">
        <v>1070</v>
      </c>
      <c r="B1095">
        <v>3038</v>
      </c>
      <c r="C1095" t="s">
        <v>1164</v>
      </c>
      <c r="D1095" t="s">
        <v>1686</v>
      </c>
      <c r="E1095">
        <v>4600</v>
      </c>
      <c r="F1095">
        <v>4575</v>
      </c>
      <c r="G1095">
        <v>200</v>
      </c>
      <c r="H1095" t="s">
        <v>1679</v>
      </c>
      <c r="I1095">
        <v>6750</v>
      </c>
      <c r="J1095" t="s">
        <v>1740</v>
      </c>
      <c r="K1095" t="s">
        <v>1684</v>
      </c>
      <c r="L1095">
        <v>4100</v>
      </c>
      <c r="M1095">
        <v>4065</v>
      </c>
      <c r="N1095">
        <v>200</v>
      </c>
      <c r="O1095" t="s">
        <v>1682</v>
      </c>
      <c r="P1095">
        <v>0.54971574460387596</v>
      </c>
      <c r="Q1095">
        <v>0.81948499368308403</v>
      </c>
      <c r="R1095">
        <v>5.7819916671028402E-3</v>
      </c>
      <c r="S1095">
        <v>1.4159078485550701E-2</v>
      </c>
      <c r="T1095">
        <v>2.9242422019928598</v>
      </c>
      <c r="U1095">
        <v>2.9242422019928598</v>
      </c>
      <c r="V1095">
        <v>3.06032731552187</v>
      </c>
      <c r="W1095">
        <v>23.57</v>
      </c>
      <c r="X1095">
        <v>11.15</v>
      </c>
      <c r="Y1095">
        <v>-210223</v>
      </c>
      <c r="Z1095">
        <v>-8759</v>
      </c>
      <c r="AA1095">
        <v>-0.53</v>
      </c>
      <c r="AB1095">
        <v>24</v>
      </c>
      <c r="AC1095">
        <v>12</v>
      </c>
      <c r="AD1095">
        <v>12</v>
      </c>
      <c r="AE1095">
        <v>50</v>
      </c>
      <c r="AF1095">
        <v>8</v>
      </c>
      <c r="AG1095">
        <v>10</v>
      </c>
      <c r="AH1095">
        <v>12</v>
      </c>
      <c r="AI1095">
        <v>2</v>
      </c>
    </row>
    <row r="1096" spans="1:35" x14ac:dyDescent="0.2">
      <c r="A1096" s="102">
        <v>210</v>
      </c>
      <c r="B1096">
        <v>4534</v>
      </c>
      <c r="C1096" t="s">
        <v>1954</v>
      </c>
      <c r="D1096" t="s">
        <v>1702</v>
      </c>
      <c r="E1096">
        <v>4235</v>
      </c>
      <c r="F1096">
        <v>4305</v>
      </c>
      <c r="G1096">
        <v>200</v>
      </c>
      <c r="H1096" t="s">
        <v>1679</v>
      </c>
      <c r="I1096">
        <v>5406</v>
      </c>
      <c r="J1096" t="s">
        <v>2047</v>
      </c>
      <c r="K1096" t="s">
        <v>1735</v>
      </c>
      <c r="L1096">
        <v>489</v>
      </c>
      <c r="M1096">
        <v>481</v>
      </c>
      <c r="N1096">
        <v>1800</v>
      </c>
      <c r="O1096" t="s">
        <v>1682</v>
      </c>
      <c r="P1096">
        <v>0.84265472181434198</v>
      </c>
      <c r="Q1096">
        <v>0.92159983313074301</v>
      </c>
      <c r="R1096">
        <v>4.4940043640467602E-2</v>
      </c>
      <c r="S1096">
        <v>5.9551706525832297E-2</v>
      </c>
      <c r="T1096">
        <v>2.8813743211260401</v>
      </c>
      <c r="U1096">
        <v>2.8813743211260401</v>
      </c>
      <c r="V1096">
        <v>2.33611760269571</v>
      </c>
      <c r="W1096">
        <v>13.52</v>
      </c>
      <c r="X1096">
        <v>0.56000000000000005</v>
      </c>
      <c r="Y1096">
        <v>-210516</v>
      </c>
      <c r="Z1096">
        <v>-9569</v>
      </c>
      <c r="AA1096">
        <v>-0.61</v>
      </c>
      <c r="AB1096">
        <v>22</v>
      </c>
      <c r="AC1096">
        <v>10</v>
      </c>
      <c r="AD1096">
        <v>12</v>
      </c>
      <c r="AE1096">
        <v>45.45</v>
      </c>
      <c r="AF1096">
        <v>10</v>
      </c>
      <c r="AG1096">
        <v>7</v>
      </c>
      <c r="AH1096">
        <v>12</v>
      </c>
      <c r="AI1096">
        <v>3</v>
      </c>
    </row>
    <row r="1097" spans="1:35" x14ac:dyDescent="0.2">
      <c r="A1097" s="102">
        <v>334</v>
      </c>
      <c r="B1097">
        <v>3407</v>
      </c>
      <c r="C1097" t="s">
        <v>1822</v>
      </c>
      <c r="D1097" t="s">
        <v>1704</v>
      </c>
      <c r="E1097">
        <v>1055</v>
      </c>
      <c r="F1097">
        <v>1053</v>
      </c>
      <c r="G1097">
        <v>1000</v>
      </c>
      <c r="H1097" t="s">
        <v>1682</v>
      </c>
      <c r="I1097">
        <v>8359</v>
      </c>
      <c r="J1097" t="s">
        <v>590</v>
      </c>
      <c r="K1097" t="s">
        <v>1737</v>
      </c>
      <c r="L1097">
        <v>420</v>
      </c>
      <c r="M1097">
        <v>423</v>
      </c>
      <c r="N1097">
        <v>2500</v>
      </c>
      <c r="O1097" t="s">
        <v>1679</v>
      </c>
      <c r="P1097">
        <v>0.89335057051707301</v>
      </c>
      <c r="Q1097">
        <v>0.90732315953506704</v>
      </c>
      <c r="R1097">
        <v>3.9047711869268198E-2</v>
      </c>
      <c r="S1097" s="15">
        <v>6.9252261180073396E-3</v>
      </c>
      <c r="T1097">
        <v>-1.92902067548398</v>
      </c>
      <c r="U1097">
        <v>1.92902067548398</v>
      </c>
      <c r="V1097">
        <v>1.49839037970716</v>
      </c>
      <c r="W1097">
        <v>-4.68</v>
      </c>
      <c r="X1097">
        <v>0.43</v>
      </c>
      <c r="Y1097">
        <v>-210572</v>
      </c>
      <c r="Z1097">
        <v>-10529</v>
      </c>
      <c r="AA1097">
        <v>-0.55000000000000004</v>
      </c>
      <c r="AB1097">
        <v>20</v>
      </c>
      <c r="AC1097">
        <v>8</v>
      </c>
      <c r="AD1097">
        <v>12</v>
      </c>
      <c r="AE1097">
        <v>40</v>
      </c>
      <c r="AF1097">
        <v>13</v>
      </c>
      <c r="AG1097">
        <v>6</v>
      </c>
      <c r="AH1097">
        <v>7</v>
      </c>
      <c r="AI1097">
        <v>7</v>
      </c>
    </row>
    <row r="1098" spans="1:35" x14ac:dyDescent="0.2">
      <c r="A1098" s="102">
        <v>164</v>
      </c>
      <c r="B1098">
        <v>6988</v>
      </c>
      <c r="C1098" t="s">
        <v>64</v>
      </c>
      <c r="D1098" t="s">
        <v>1704</v>
      </c>
      <c r="E1098">
        <v>6110</v>
      </c>
      <c r="F1098">
        <v>6100</v>
      </c>
      <c r="G1098">
        <v>100</v>
      </c>
      <c r="H1098" t="s">
        <v>1679</v>
      </c>
      <c r="I1098">
        <v>8306</v>
      </c>
      <c r="J1098" t="s">
        <v>1896</v>
      </c>
      <c r="K1098" t="s">
        <v>1737</v>
      </c>
      <c r="L1098">
        <v>569.70000000000005</v>
      </c>
      <c r="M1098">
        <v>572.29999999999995</v>
      </c>
      <c r="N1098">
        <v>1100</v>
      </c>
      <c r="O1098" t="s">
        <v>1682</v>
      </c>
      <c r="P1098">
        <v>0.53753652425015397</v>
      </c>
      <c r="Q1098">
        <v>0.92760943174293697</v>
      </c>
      <c r="R1098">
        <v>1.72314815718282E-3</v>
      </c>
      <c r="S1098">
        <v>3.6222390711524E-2</v>
      </c>
      <c r="T1098">
        <v>0.14870686524034599</v>
      </c>
      <c r="U1098">
        <v>0.14870686524034599</v>
      </c>
      <c r="V1098">
        <v>0.55376293486943196</v>
      </c>
      <c r="W1098">
        <v>0.25</v>
      </c>
      <c r="X1098">
        <v>3.2</v>
      </c>
      <c r="Y1098">
        <v>-211647</v>
      </c>
      <c r="Z1098">
        <v>-17637</v>
      </c>
      <c r="AA1098">
        <v>-1.1599999999999999</v>
      </c>
      <c r="AB1098">
        <v>12</v>
      </c>
      <c r="AC1098">
        <v>4</v>
      </c>
      <c r="AD1098">
        <v>8</v>
      </c>
      <c r="AE1098">
        <v>33.33</v>
      </c>
      <c r="AF1098">
        <v>14</v>
      </c>
      <c r="AG1098">
        <v>2</v>
      </c>
      <c r="AH1098">
        <v>3</v>
      </c>
      <c r="AI1098">
        <v>7</v>
      </c>
    </row>
    <row r="1099" spans="1:35" x14ac:dyDescent="0.2">
      <c r="A1099" s="102">
        <v>1015</v>
      </c>
      <c r="B1099">
        <v>4118</v>
      </c>
      <c r="C1099" t="s">
        <v>1947</v>
      </c>
      <c r="D1099" t="s">
        <v>1704</v>
      </c>
      <c r="E1099">
        <v>3395</v>
      </c>
      <c r="F1099">
        <v>3390</v>
      </c>
      <c r="G1099">
        <v>300</v>
      </c>
      <c r="H1099" t="s">
        <v>1682</v>
      </c>
      <c r="I1099">
        <v>7976</v>
      </c>
      <c r="J1099" t="s">
        <v>1732</v>
      </c>
      <c r="K1099" t="s">
        <v>1703</v>
      </c>
      <c r="L1099">
        <v>1632</v>
      </c>
      <c r="M1099">
        <v>1645</v>
      </c>
      <c r="N1099">
        <v>600</v>
      </c>
      <c r="O1099" t="s">
        <v>1679</v>
      </c>
      <c r="P1099">
        <v>0.75981193882431297</v>
      </c>
      <c r="Q1099">
        <v>0.827754530057347</v>
      </c>
      <c r="R1099">
        <v>0.13111094344978699</v>
      </c>
      <c r="S1099">
        <v>5.4397521332392902E-2</v>
      </c>
      <c r="T1099">
        <v>-0.93736695684788796</v>
      </c>
      <c r="U1099">
        <v>0.93736695684788796</v>
      </c>
      <c r="V1099">
        <v>0.48953519323265698</v>
      </c>
      <c r="W1099">
        <v>-2.06</v>
      </c>
      <c r="X1099">
        <v>2.95</v>
      </c>
      <c r="Y1099">
        <v>-215816</v>
      </c>
      <c r="Z1099">
        <v>-14388</v>
      </c>
      <c r="AA1099">
        <v>-0.88</v>
      </c>
      <c r="AB1099">
        <v>15</v>
      </c>
      <c r="AC1099">
        <v>5</v>
      </c>
      <c r="AD1099">
        <v>10</v>
      </c>
      <c r="AE1099">
        <v>33.33</v>
      </c>
      <c r="AF1099">
        <v>11</v>
      </c>
      <c r="AG1099">
        <v>3</v>
      </c>
      <c r="AH1099">
        <v>7</v>
      </c>
      <c r="AI1099">
        <v>5</v>
      </c>
    </row>
    <row r="1100" spans="1:35" x14ac:dyDescent="0.2">
      <c r="A1100" s="102">
        <v>720</v>
      </c>
      <c r="B1100">
        <v>2001</v>
      </c>
      <c r="C1100" t="s">
        <v>1579</v>
      </c>
      <c r="D1100" t="s">
        <v>1707</v>
      </c>
      <c r="E1100">
        <v>1663</v>
      </c>
      <c r="F1100">
        <v>1661</v>
      </c>
      <c r="G1100">
        <v>600</v>
      </c>
      <c r="H1100" t="s">
        <v>1679</v>
      </c>
      <c r="I1100">
        <v>3765</v>
      </c>
      <c r="J1100" t="s">
        <v>1989</v>
      </c>
      <c r="K1100" t="s">
        <v>1681</v>
      </c>
      <c r="L1100">
        <v>1992</v>
      </c>
      <c r="M1100">
        <v>1966</v>
      </c>
      <c r="N1100">
        <v>500</v>
      </c>
      <c r="O1100" t="s">
        <v>1682</v>
      </c>
      <c r="P1100">
        <v>0.77392230367440296</v>
      </c>
      <c r="Q1100">
        <v>0.86606166506439197</v>
      </c>
      <c r="R1100">
        <v>0.128000635273533</v>
      </c>
      <c r="S1100">
        <v>8.5717390268399196E-2</v>
      </c>
      <c r="T1100">
        <v>2.65829672041485</v>
      </c>
      <c r="U1100">
        <v>2.65829672041485</v>
      </c>
      <c r="V1100">
        <v>2.8389364919969302</v>
      </c>
      <c r="W1100">
        <v>11.35</v>
      </c>
      <c r="X1100">
        <v>1.38</v>
      </c>
      <c r="Y1100">
        <v>-217064</v>
      </c>
      <c r="Z1100">
        <v>-9044</v>
      </c>
      <c r="AA1100">
        <v>-0.42</v>
      </c>
      <c r="AB1100">
        <v>24</v>
      </c>
      <c r="AC1100">
        <v>10</v>
      </c>
      <c r="AD1100">
        <v>14</v>
      </c>
      <c r="AE1100">
        <v>41.67</v>
      </c>
      <c r="AF1100">
        <v>13</v>
      </c>
      <c r="AG1100">
        <v>8</v>
      </c>
      <c r="AH1100">
        <v>8</v>
      </c>
      <c r="AI1100">
        <v>8</v>
      </c>
    </row>
    <row r="1101" spans="1:35" x14ac:dyDescent="0.2">
      <c r="A1101" s="102">
        <v>1142</v>
      </c>
      <c r="B1101">
        <v>4114</v>
      </c>
      <c r="C1101" t="s">
        <v>1848</v>
      </c>
      <c r="D1101" t="s">
        <v>1704</v>
      </c>
      <c r="E1101">
        <v>6130</v>
      </c>
      <c r="F1101">
        <v>6200</v>
      </c>
      <c r="G1101">
        <v>100</v>
      </c>
      <c r="H1101" t="s">
        <v>1682</v>
      </c>
      <c r="I1101">
        <v>5019</v>
      </c>
      <c r="J1101" t="s">
        <v>1963</v>
      </c>
      <c r="K1101" t="s">
        <v>1964</v>
      </c>
      <c r="L1101">
        <v>2818</v>
      </c>
      <c r="M1101">
        <v>2827</v>
      </c>
      <c r="N1101">
        <v>200</v>
      </c>
      <c r="O1101" t="s">
        <v>1679</v>
      </c>
      <c r="P1101">
        <v>0.76417861250763097</v>
      </c>
      <c r="Q1101">
        <v>0.80673452263860101</v>
      </c>
      <c r="R1101">
        <v>7.3611283182006104E-2</v>
      </c>
      <c r="S1101">
        <v>7.5243124562825295E-2</v>
      </c>
      <c r="T1101">
        <v>-0.43747871112614201</v>
      </c>
      <c r="U1101">
        <v>0.43747871112614201</v>
      </c>
      <c r="V1101">
        <v>0.395099036835597</v>
      </c>
      <c r="W1101">
        <v>-1.42</v>
      </c>
      <c r="X1101">
        <v>8.81</v>
      </c>
      <c r="Y1101">
        <v>-219015</v>
      </c>
      <c r="Z1101">
        <v>-16847</v>
      </c>
      <c r="AA1101">
        <v>-1.06</v>
      </c>
      <c r="AB1101">
        <v>13</v>
      </c>
      <c r="AC1101">
        <v>4</v>
      </c>
      <c r="AD1101">
        <v>9</v>
      </c>
      <c r="AE1101">
        <v>30.77</v>
      </c>
      <c r="AF1101">
        <v>10</v>
      </c>
      <c r="AG1101">
        <v>4</v>
      </c>
      <c r="AH1101">
        <v>8</v>
      </c>
      <c r="AI1101">
        <v>1</v>
      </c>
    </row>
    <row r="1102" spans="1:35" x14ac:dyDescent="0.2">
      <c r="A1102" s="102">
        <v>927</v>
      </c>
      <c r="B1102">
        <v>2001</v>
      </c>
      <c r="C1102" t="s">
        <v>1579</v>
      </c>
      <c r="D1102" t="s">
        <v>1707</v>
      </c>
      <c r="E1102">
        <v>1663</v>
      </c>
      <c r="F1102">
        <v>1661</v>
      </c>
      <c r="G1102">
        <v>600</v>
      </c>
      <c r="H1102" t="s">
        <v>1679</v>
      </c>
      <c r="I1102">
        <v>7731</v>
      </c>
      <c r="J1102" t="s">
        <v>1948</v>
      </c>
      <c r="K1102" t="s">
        <v>1688</v>
      </c>
      <c r="L1102">
        <v>1209</v>
      </c>
      <c r="M1102">
        <v>1204</v>
      </c>
      <c r="N1102">
        <v>800</v>
      </c>
      <c r="O1102" t="s">
        <v>1682</v>
      </c>
      <c r="P1102">
        <v>0.76611430653901103</v>
      </c>
      <c r="Q1102">
        <v>0.84088783055522798</v>
      </c>
      <c r="R1102">
        <v>7.9287772275667301E-2</v>
      </c>
      <c r="S1102">
        <v>9.0552076332854795E-2</v>
      </c>
      <c r="T1102">
        <v>2.9278188025390199</v>
      </c>
      <c r="U1102">
        <v>2.9278188025390199</v>
      </c>
      <c r="V1102">
        <v>2.9230529733643</v>
      </c>
      <c r="W1102">
        <v>11.99</v>
      </c>
      <c r="X1102">
        <v>3.35</v>
      </c>
      <c r="Y1102">
        <v>-219580</v>
      </c>
      <c r="Z1102">
        <v>-9981</v>
      </c>
      <c r="AA1102">
        <v>-0.53</v>
      </c>
      <c r="AB1102">
        <v>22</v>
      </c>
      <c r="AC1102">
        <v>9</v>
      </c>
      <c r="AD1102">
        <v>13</v>
      </c>
      <c r="AE1102">
        <v>40.909999999999997</v>
      </c>
      <c r="AF1102">
        <v>14</v>
      </c>
      <c r="AG1102">
        <v>3</v>
      </c>
      <c r="AH1102">
        <v>8</v>
      </c>
      <c r="AI1102">
        <v>11</v>
      </c>
    </row>
    <row r="1103" spans="1:35" x14ac:dyDescent="0.2">
      <c r="A1103" s="102">
        <v>1013</v>
      </c>
      <c r="B1103">
        <v>4634</v>
      </c>
      <c r="C1103" t="s">
        <v>65</v>
      </c>
      <c r="D1103" t="s">
        <v>1704</v>
      </c>
      <c r="E1103">
        <v>2497</v>
      </c>
      <c r="F1103">
        <v>2512</v>
      </c>
      <c r="G1103">
        <v>400</v>
      </c>
      <c r="H1103" t="s">
        <v>1679</v>
      </c>
      <c r="I1103">
        <v>8358</v>
      </c>
      <c r="J1103" t="s">
        <v>1976</v>
      </c>
      <c r="K1103" t="s">
        <v>1737</v>
      </c>
      <c r="L1103">
        <v>435</v>
      </c>
      <c r="M1103">
        <v>446</v>
      </c>
      <c r="N1103">
        <v>2300</v>
      </c>
      <c r="O1103" t="s">
        <v>1682</v>
      </c>
      <c r="P1103">
        <v>0.871139912732808</v>
      </c>
      <c r="Q1103">
        <v>0.82829254786805795</v>
      </c>
      <c r="R1103">
        <v>8.7937622512819294E-2</v>
      </c>
      <c r="S1103">
        <v>5.8252396433720398E-2</v>
      </c>
      <c r="T1103">
        <v>0.61065273730891201</v>
      </c>
      <c r="U1103">
        <v>0.61065273730891201</v>
      </c>
      <c r="V1103">
        <v>1.0071823764218699</v>
      </c>
      <c r="W1103">
        <v>4.1399999999999997</v>
      </c>
      <c r="X1103">
        <v>2.09</v>
      </c>
      <c r="Y1103">
        <v>-220304</v>
      </c>
      <c r="Z1103">
        <v>-8159</v>
      </c>
      <c r="AA1103">
        <v>-0.49</v>
      </c>
      <c r="AB1103">
        <v>27</v>
      </c>
      <c r="AC1103">
        <v>13</v>
      </c>
      <c r="AD1103">
        <v>14</v>
      </c>
      <c r="AE1103">
        <v>48.15</v>
      </c>
      <c r="AF1103">
        <v>10</v>
      </c>
      <c r="AG1103">
        <v>10</v>
      </c>
      <c r="AH1103">
        <v>10</v>
      </c>
      <c r="AI1103">
        <v>7</v>
      </c>
    </row>
    <row r="1104" spans="1:35" x14ac:dyDescent="0.2">
      <c r="A1104" s="102">
        <v>162</v>
      </c>
      <c r="B1104">
        <v>5301</v>
      </c>
      <c r="C1104" t="s">
        <v>747</v>
      </c>
      <c r="D1104" t="s">
        <v>1678</v>
      </c>
      <c r="E1104">
        <v>999</v>
      </c>
      <c r="F1104">
        <v>1012</v>
      </c>
      <c r="G1104">
        <v>1000</v>
      </c>
      <c r="H1104" t="s">
        <v>1679</v>
      </c>
      <c r="I1104">
        <v>9474</v>
      </c>
      <c r="J1104" t="s">
        <v>1913</v>
      </c>
      <c r="K1104" t="s">
        <v>1681</v>
      </c>
      <c r="L1104">
        <v>1544</v>
      </c>
      <c r="M1104">
        <v>1508</v>
      </c>
      <c r="N1104">
        <v>700</v>
      </c>
      <c r="O1104" t="s">
        <v>1682</v>
      </c>
      <c r="P1104">
        <v>0.80732540225111504</v>
      </c>
      <c r="Q1104">
        <v>0.92767031782748899</v>
      </c>
      <c r="R1104">
        <v>0.40902354278942299</v>
      </c>
      <c r="S1104">
        <v>5.8985429409544099E-2</v>
      </c>
      <c r="T1104">
        <v>2.2098594811438499</v>
      </c>
      <c r="U1104">
        <v>2.2098594811438499</v>
      </c>
      <c r="V1104">
        <v>1.5685408695021299</v>
      </c>
      <c r="W1104">
        <v>11.66</v>
      </c>
      <c r="X1104">
        <v>4.13</v>
      </c>
      <c r="Y1104">
        <v>-226900</v>
      </c>
      <c r="Z1104">
        <v>-14181</v>
      </c>
      <c r="AA1104">
        <v>-0.75</v>
      </c>
      <c r="AB1104">
        <v>16</v>
      </c>
      <c r="AC1104">
        <v>8</v>
      </c>
      <c r="AD1104">
        <v>8</v>
      </c>
      <c r="AE1104">
        <v>50</v>
      </c>
      <c r="AF1104">
        <v>10</v>
      </c>
      <c r="AG1104">
        <v>7</v>
      </c>
      <c r="AH1104">
        <v>7</v>
      </c>
      <c r="AI1104">
        <v>2</v>
      </c>
    </row>
    <row r="1105" spans="1:35" x14ac:dyDescent="0.2">
      <c r="A1105" s="102">
        <v>912</v>
      </c>
      <c r="B1105">
        <v>3141</v>
      </c>
      <c r="C1105" t="s">
        <v>1846</v>
      </c>
      <c r="D1105" t="s">
        <v>1705</v>
      </c>
      <c r="E1105">
        <v>6380</v>
      </c>
      <c r="F1105">
        <v>6350</v>
      </c>
      <c r="G1105">
        <v>100</v>
      </c>
      <c r="H1105" t="s">
        <v>1679</v>
      </c>
      <c r="I1105">
        <v>6703</v>
      </c>
      <c r="J1105" t="s">
        <v>1952</v>
      </c>
      <c r="K1105" t="s">
        <v>1684</v>
      </c>
      <c r="L1105">
        <v>1341</v>
      </c>
      <c r="M1105">
        <v>1358</v>
      </c>
      <c r="N1105">
        <v>500</v>
      </c>
      <c r="O1105" t="s">
        <v>1682</v>
      </c>
      <c r="P1105">
        <v>0.74878276057394599</v>
      </c>
      <c r="Q1105">
        <v>0.84306879305851201</v>
      </c>
      <c r="R1105">
        <v>1.3019964464467799E-2</v>
      </c>
      <c r="S1105">
        <v>2.7416296608330001E-3</v>
      </c>
      <c r="T1105">
        <v>1.2635983865989999</v>
      </c>
      <c r="U1105">
        <v>1.2635983865989999</v>
      </c>
      <c r="V1105">
        <v>1.64148691068874</v>
      </c>
      <c r="W1105">
        <v>5.0599999999999996</v>
      </c>
      <c r="X1105">
        <v>6.93</v>
      </c>
      <c r="Y1105">
        <v>-228143</v>
      </c>
      <c r="Z1105">
        <v>-10370</v>
      </c>
      <c r="AA1105">
        <v>-0.56000000000000005</v>
      </c>
      <c r="AB1105">
        <v>22</v>
      </c>
      <c r="AC1105">
        <v>10</v>
      </c>
      <c r="AD1105">
        <v>12</v>
      </c>
      <c r="AE1105">
        <v>45.45</v>
      </c>
      <c r="AF1105">
        <v>13</v>
      </c>
      <c r="AG1105">
        <v>6</v>
      </c>
      <c r="AH1105">
        <v>9</v>
      </c>
      <c r="AI1105">
        <v>7</v>
      </c>
    </row>
    <row r="1106" spans="1:35" x14ac:dyDescent="0.2">
      <c r="A1106" s="102">
        <v>1001</v>
      </c>
      <c r="B1106">
        <v>8358</v>
      </c>
      <c r="C1106" t="s">
        <v>1976</v>
      </c>
      <c r="D1106" t="s">
        <v>1737</v>
      </c>
      <c r="E1106">
        <v>435</v>
      </c>
      <c r="F1106">
        <v>446</v>
      </c>
      <c r="G1106">
        <v>2200</v>
      </c>
      <c r="H1106" t="s">
        <v>1682</v>
      </c>
      <c r="I1106">
        <v>9072</v>
      </c>
      <c r="J1106" t="s">
        <v>1814</v>
      </c>
      <c r="K1106" t="s">
        <v>1815</v>
      </c>
      <c r="L1106">
        <v>2480</v>
      </c>
      <c r="M1106">
        <v>2485</v>
      </c>
      <c r="N1106">
        <v>400</v>
      </c>
      <c r="O1106" t="s">
        <v>1679</v>
      </c>
      <c r="P1106">
        <v>0.75878667540922295</v>
      </c>
      <c r="Q1106">
        <v>0.83088336579531696</v>
      </c>
      <c r="R1106">
        <v>0.42900415714785201</v>
      </c>
      <c r="S1106">
        <v>3.7104326947490003E-2</v>
      </c>
      <c r="T1106">
        <v>-0.28160806120097198</v>
      </c>
      <c r="U1106">
        <v>0.28160806120097198</v>
      </c>
      <c r="V1106">
        <v>0.676496217188164</v>
      </c>
      <c r="W1106">
        <v>-2.13</v>
      </c>
      <c r="X1106">
        <v>1.29</v>
      </c>
      <c r="Y1106">
        <v>-229840</v>
      </c>
      <c r="Z1106">
        <v>-8209</v>
      </c>
      <c r="AA1106">
        <v>-0.44</v>
      </c>
      <c r="AB1106">
        <v>28</v>
      </c>
      <c r="AC1106">
        <v>11</v>
      </c>
      <c r="AD1106">
        <v>17</v>
      </c>
      <c r="AE1106">
        <v>39.29</v>
      </c>
      <c r="AF1106">
        <v>10</v>
      </c>
      <c r="AG1106">
        <v>9</v>
      </c>
      <c r="AH1106">
        <v>10</v>
      </c>
      <c r="AI1106">
        <v>9</v>
      </c>
    </row>
    <row r="1107" spans="1:35" x14ac:dyDescent="0.2">
      <c r="A1107" s="102">
        <v>163</v>
      </c>
      <c r="B1107">
        <v>2531</v>
      </c>
      <c r="C1107" t="s">
        <v>1706</v>
      </c>
      <c r="D1107" t="s">
        <v>1707</v>
      </c>
      <c r="E1107">
        <v>970</v>
      </c>
      <c r="F1107">
        <v>945</v>
      </c>
      <c r="G1107">
        <v>900</v>
      </c>
      <c r="H1107" t="s">
        <v>1682</v>
      </c>
      <c r="I1107">
        <v>2607</v>
      </c>
      <c r="J1107" t="s">
        <v>1708</v>
      </c>
      <c r="K1107" t="s">
        <v>1707</v>
      </c>
      <c r="L1107">
        <v>2857</v>
      </c>
      <c r="M1107">
        <v>2843</v>
      </c>
      <c r="N1107">
        <v>300</v>
      </c>
      <c r="O1107" t="s">
        <v>1679</v>
      </c>
      <c r="P1107">
        <v>0.93667852081506897</v>
      </c>
      <c r="Q1107">
        <v>0.92766405250172101</v>
      </c>
      <c r="R1107">
        <v>2.83821040207435E-4</v>
      </c>
      <c r="S1107">
        <v>6.1294188079710097E-3</v>
      </c>
      <c r="T1107">
        <v>-1.4029568559616099</v>
      </c>
      <c r="U1107">
        <v>1.4029568559616099</v>
      </c>
      <c r="V1107">
        <v>1.00185324034144</v>
      </c>
      <c r="W1107">
        <v>-2.1</v>
      </c>
      <c r="X1107">
        <v>0.28000000000000003</v>
      </c>
      <c r="Y1107">
        <v>-230424</v>
      </c>
      <c r="Z1107">
        <v>-12801</v>
      </c>
      <c r="AA1107">
        <v>-0.66</v>
      </c>
      <c r="AB1107">
        <v>18</v>
      </c>
      <c r="AC1107">
        <v>9</v>
      </c>
      <c r="AD1107">
        <v>9</v>
      </c>
      <c r="AE1107">
        <v>50</v>
      </c>
      <c r="AF1107">
        <v>11</v>
      </c>
      <c r="AG1107">
        <v>6</v>
      </c>
      <c r="AH1107">
        <v>8</v>
      </c>
      <c r="AI1107">
        <v>4</v>
      </c>
    </row>
    <row r="1108" spans="1:35" x14ac:dyDescent="0.2">
      <c r="A1108" s="102">
        <v>395</v>
      </c>
      <c r="B1108">
        <v>6028</v>
      </c>
      <c r="C1108" t="s">
        <v>588</v>
      </c>
      <c r="D1108" t="s">
        <v>1694</v>
      </c>
      <c r="E1108">
        <v>8070</v>
      </c>
      <c r="F1108">
        <v>7950</v>
      </c>
      <c r="G1108">
        <v>100</v>
      </c>
      <c r="H1108" t="s">
        <v>1679</v>
      </c>
      <c r="I1108">
        <v>8604</v>
      </c>
      <c r="J1108" t="s">
        <v>469</v>
      </c>
      <c r="K1108" t="s">
        <v>1891</v>
      </c>
      <c r="L1108">
        <v>561.20000000000005</v>
      </c>
      <c r="M1108">
        <v>562</v>
      </c>
      <c r="N1108">
        <v>1400</v>
      </c>
      <c r="O1108" t="s">
        <v>1682</v>
      </c>
      <c r="P1108">
        <v>0.52642540534932503</v>
      </c>
      <c r="Q1108">
        <v>0.90155905857555596</v>
      </c>
      <c r="R1108">
        <v>0.23340184118033599</v>
      </c>
      <c r="S1108">
        <v>3.1364233741612901E-2</v>
      </c>
      <c r="T1108">
        <v>1.80411369336656</v>
      </c>
      <c r="U1108">
        <v>1.80411369336656</v>
      </c>
      <c r="V1108">
        <v>2.62588032275224</v>
      </c>
      <c r="W1108">
        <v>4.79</v>
      </c>
      <c r="X1108">
        <v>1.03</v>
      </c>
      <c r="Y1108">
        <v>-230493</v>
      </c>
      <c r="Z1108">
        <v>-10477</v>
      </c>
      <c r="AA1108">
        <v>-0.72</v>
      </c>
      <c r="AB1108">
        <v>22</v>
      </c>
      <c r="AC1108">
        <v>10</v>
      </c>
      <c r="AD1108">
        <v>12</v>
      </c>
      <c r="AE1108">
        <v>45.45</v>
      </c>
      <c r="AF1108">
        <v>10</v>
      </c>
      <c r="AG1108">
        <v>8</v>
      </c>
      <c r="AH1108">
        <v>11</v>
      </c>
      <c r="AI1108">
        <v>3</v>
      </c>
    </row>
    <row r="1109" spans="1:35" x14ac:dyDescent="0.2">
      <c r="A1109" s="102">
        <v>262</v>
      </c>
      <c r="B1109">
        <v>4004</v>
      </c>
      <c r="C1109" t="s">
        <v>1894</v>
      </c>
      <c r="D1109" t="s">
        <v>1704</v>
      </c>
      <c r="E1109">
        <v>2664</v>
      </c>
      <c r="F1109">
        <v>2737</v>
      </c>
      <c r="G1109">
        <v>400</v>
      </c>
      <c r="H1109" t="s">
        <v>1682</v>
      </c>
      <c r="I1109">
        <v>7976</v>
      </c>
      <c r="J1109" t="s">
        <v>1732</v>
      </c>
      <c r="K1109" t="s">
        <v>1703</v>
      </c>
      <c r="L1109">
        <v>1632</v>
      </c>
      <c r="M1109">
        <v>1645</v>
      </c>
      <c r="N1109">
        <v>700</v>
      </c>
      <c r="O1109" t="s">
        <v>1679</v>
      </c>
      <c r="P1109">
        <v>0.82430267482875297</v>
      </c>
      <c r="Q1109">
        <v>0.91430533927678603</v>
      </c>
      <c r="R1109">
        <v>0.35536226673798299</v>
      </c>
      <c r="S1109">
        <v>2.3688192272255899E-2</v>
      </c>
      <c r="T1109">
        <v>-0.98362663602470701</v>
      </c>
      <c r="U1109">
        <v>0.98362663602470701</v>
      </c>
      <c r="V1109">
        <v>0.63045741314586801</v>
      </c>
      <c r="W1109">
        <v>-3.62</v>
      </c>
      <c r="X1109">
        <v>5.18</v>
      </c>
      <c r="Y1109">
        <v>-233866</v>
      </c>
      <c r="Z1109">
        <v>-11693</v>
      </c>
      <c r="AA1109">
        <v>-0.63</v>
      </c>
      <c r="AB1109">
        <v>20</v>
      </c>
      <c r="AC1109">
        <v>8</v>
      </c>
      <c r="AD1109">
        <v>12</v>
      </c>
      <c r="AE1109">
        <v>40</v>
      </c>
      <c r="AF1109">
        <v>9</v>
      </c>
      <c r="AG1109">
        <v>7</v>
      </c>
      <c r="AH1109">
        <v>10</v>
      </c>
      <c r="AI1109">
        <v>3</v>
      </c>
    </row>
    <row r="1110" spans="1:35" x14ac:dyDescent="0.2">
      <c r="A1110" s="102">
        <v>1100</v>
      </c>
      <c r="B1110">
        <v>4540</v>
      </c>
      <c r="C1110" t="s">
        <v>2184</v>
      </c>
      <c r="D1110" t="s">
        <v>1702</v>
      </c>
      <c r="E1110">
        <v>2952</v>
      </c>
      <c r="F1110">
        <v>2959</v>
      </c>
      <c r="G1110">
        <v>300</v>
      </c>
      <c r="H1110" t="s">
        <v>1679</v>
      </c>
      <c r="I1110">
        <v>9956</v>
      </c>
      <c r="J1110" t="s">
        <v>1632</v>
      </c>
      <c r="K1110" t="s">
        <v>1705</v>
      </c>
      <c r="L1110">
        <v>1872</v>
      </c>
      <c r="M1110">
        <v>1877</v>
      </c>
      <c r="N1110">
        <v>500</v>
      </c>
      <c r="O1110" t="s">
        <v>1682</v>
      </c>
      <c r="P1110">
        <v>0.83139595617713402</v>
      </c>
      <c r="Q1110">
        <v>0.81456967601813202</v>
      </c>
      <c r="R1110" s="15">
        <v>4.6761088327328303E-2</v>
      </c>
      <c r="S1110">
        <v>7.35726591601156E-2</v>
      </c>
      <c r="T1110">
        <v>0.36093400094105699</v>
      </c>
      <c r="U1110">
        <v>0.36093400094105699</v>
      </c>
      <c r="V1110">
        <v>0.49779930156371599</v>
      </c>
      <c r="W1110">
        <v>0.76</v>
      </c>
      <c r="X1110">
        <v>5.72</v>
      </c>
      <c r="Y1110">
        <v>-234600</v>
      </c>
      <c r="Z1110">
        <v>-13800</v>
      </c>
      <c r="AA1110">
        <v>-0.79</v>
      </c>
      <c r="AB1110">
        <v>17</v>
      </c>
      <c r="AC1110">
        <v>6</v>
      </c>
      <c r="AD1110">
        <v>11</v>
      </c>
      <c r="AE1110">
        <v>35.29</v>
      </c>
      <c r="AF1110">
        <v>10</v>
      </c>
      <c r="AG1110">
        <v>5</v>
      </c>
      <c r="AH1110">
        <v>8</v>
      </c>
      <c r="AI1110">
        <v>4</v>
      </c>
    </row>
    <row r="1111" spans="1:35" x14ac:dyDescent="0.2">
      <c r="A1111" s="102">
        <v>955</v>
      </c>
      <c r="B1111">
        <v>4208</v>
      </c>
      <c r="C1111" t="s">
        <v>1893</v>
      </c>
      <c r="D1111" t="s">
        <v>1704</v>
      </c>
      <c r="E1111">
        <v>2206</v>
      </c>
      <c r="F1111">
        <v>2218</v>
      </c>
      <c r="G1111">
        <v>400</v>
      </c>
      <c r="H1111" t="s">
        <v>1679</v>
      </c>
      <c r="I1111">
        <v>8358</v>
      </c>
      <c r="J1111" t="s">
        <v>1976</v>
      </c>
      <c r="K1111" t="s">
        <v>1737</v>
      </c>
      <c r="L1111">
        <v>435</v>
      </c>
      <c r="M1111">
        <v>446</v>
      </c>
      <c r="N1111">
        <v>2000</v>
      </c>
      <c r="O1111" t="s">
        <v>1682</v>
      </c>
      <c r="P1111">
        <v>0.65794608805925703</v>
      </c>
      <c r="Q1111">
        <v>0.83734829145533396</v>
      </c>
      <c r="R1111">
        <v>0.47379950194916898</v>
      </c>
      <c r="S1111">
        <v>3.3492625728638502E-2</v>
      </c>
      <c r="T1111">
        <v>0.53811619679483702</v>
      </c>
      <c r="U1111">
        <v>0.53811619679483702</v>
      </c>
      <c r="V1111">
        <v>0.925675934876105</v>
      </c>
      <c r="W1111">
        <v>3.86</v>
      </c>
      <c r="X1111">
        <v>0.54</v>
      </c>
      <c r="Y1111">
        <v>-240043</v>
      </c>
      <c r="Z1111">
        <v>-8277</v>
      </c>
      <c r="AA1111">
        <v>-0.43</v>
      </c>
      <c r="AB1111">
        <v>29</v>
      </c>
      <c r="AC1111">
        <v>15</v>
      </c>
      <c r="AD1111">
        <v>14</v>
      </c>
      <c r="AE1111">
        <v>51.72</v>
      </c>
      <c r="AF1111">
        <v>9</v>
      </c>
      <c r="AG1111">
        <v>14</v>
      </c>
      <c r="AH1111">
        <v>13</v>
      </c>
      <c r="AI1111">
        <v>2</v>
      </c>
    </row>
    <row r="1112" spans="1:35" x14ac:dyDescent="0.2">
      <c r="A1112" s="102">
        <v>987</v>
      </c>
      <c r="B1112">
        <v>7321</v>
      </c>
      <c r="C1112" t="s">
        <v>1904</v>
      </c>
      <c r="D1112" t="s">
        <v>1737</v>
      </c>
      <c r="E1112">
        <v>595</v>
      </c>
      <c r="F1112">
        <v>601</v>
      </c>
      <c r="G1112">
        <v>1800</v>
      </c>
      <c r="H1112" t="s">
        <v>1682</v>
      </c>
      <c r="I1112">
        <v>9501</v>
      </c>
      <c r="J1112" t="s">
        <v>1741</v>
      </c>
      <c r="K1112" t="s">
        <v>1739</v>
      </c>
      <c r="L1112">
        <v>434</v>
      </c>
      <c r="M1112">
        <v>435</v>
      </c>
      <c r="N1112">
        <v>2500</v>
      </c>
      <c r="O1112" t="s">
        <v>1679</v>
      </c>
      <c r="P1112">
        <v>0.83069114479331796</v>
      </c>
      <c r="Q1112">
        <v>0.83296977967078001</v>
      </c>
      <c r="R1112">
        <v>7.4211012322080397E-2</v>
      </c>
      <c r="S1112">
        <v>6.6684508049018598E-2</v>
      </c>
      <c r="T1112">
        <v>-1.6334023838288401</v>
      </c>
      <c r="U1112">
        <v>1.6334023838288401</v>
      </c>
      <c r="V1112">
        <v>1.68969826240458</v>
      </c>
      <c r="W1112">
        <v>-6.31</v>
      </c>
      <c r="X1112">
        <v>0.53</v>
      </c>
      <c r="Y1112">
        <v>-247590</v>
      </c>
      <c r="Z1112">
        <v>-24759</v>
      </c>
      <c r="AA1112">
        <v>-1.1100000000000001</v>
      </c>
      <c r="AB1112">
        <v>10</v>
      </c>
      <c r="AC1112">
        <v>4</v>
      </c>
      <c r="AD1112">
        <v>6</v>
      </c>
      <c r="AE1112">
        <v>40</v>
      </c>
      <c r="AF1112">
        <v>13</v>
      </c>
      <c r="AG1112">
        <v>2</v>
      </c>
      <c r="AH1112">
        <v>5</v>
      </c>
      <c r="AI1112">
        <v>3</v>
      </c>
    </row>
    <row r="1113" spans="1:35" x14ac:dyDescent="0.2">
      <c r="A1113" s="102">
        <v>1059</v>
      </c>
      <c r="B1113">
        <v>5020</v>
      </c>
      <c r="C1113" t="s">
        <v>2051</v>
      </c>
      <c r="D1113" t="s">
        <v>1964</v>
      </c>
      <c r="E1113">
        <v>479</v>
      </c>
      <c r="F1113">
        <v>475.8</v>
      </c>
      <c r="G1113">
        <v>2300</v>
      </c>
      <c r="H1113" t="s">
        <v>1679</v>
      </c>
      <c r="I1113">
        <v>6302</v>
      </c>
      <c r="J1113" t="s">
        <v>1959</v>
      </c>
      <c r="K1113" t="s">
        <v>1692</v>
      </c>
      <c r="L1113">
        <v>2754</v>
      </c>
      <c r="M1113">
        <v>2726</v>
      </c>
      <c r="N1113">
        <v>400</v>
      </c>
      <c r="O1113" t="s">
        <v>1682</v>
      </c>
      <c r="P1113">
        <v>0.72804597450817299</v>
      </c>
      <c r="Q1113">
        <v>0.82216254656000998</v>
      </c>
      <c r="R1113">
        <v>0.257068641813188</v>
      </c>
      <c r="S1113">
        <v>2.60765196049366E-2</v>
      </c>
      <c r="T1113">
        <v>3.04452295470817</v>
      </c>
      <c r="U1113">
        <v>3.04452295470817</v>
      </c>
      <c r="V1113">
        <v>2.8713373355171701</v>
      </c>
      <c r="W1113">
        <v>9.2899999999999991</v>
      </c>
      <c r="X1113">
        <v>0.36</v>
      </c>
      <c r="Y1113">
        <v>-253089</v>
      </c>
      <c r="Z1113">
        <v>-13320</v>
      </c>
      <c r="AA1113">
        <v>-0.71</v>
      </c>
      <c r="AB1113">
        <v>19</v>
      </c>
      <c r="AC1113">
        <v>5</v>
      </c>
      <c r="AD1113">
        <v>14</v>
      </c>
      <c r="AE1113">
        <v>26.32</v>
      </c>
      <c r="AF1113">
        <v>11</v>
      </c>
      <c r="AG1113">
        <v>5</v>
      </c>
      <c r="AH1113">
        <v>7</v>
      </c>
      <c r="AI1113">
        <v>7</v>
      </c>
    </row>
    <row r="1114" spans="1:35" x14ac:dyDescent="0.2">
      <c r="A1114" s="102">
        <v>381</v>
      </c>
      <c r="B1114">
        <v>8058</v>
      </c>
      <c r="C1114" t="s">
        <v>2053</v>
      </c>
      <c r="D1114" t="s">
        <v>1686</v>
      </c>
      <c r="E1114">
        <v>2875</v>
      </c>
      <c r="F1114">
        <v>2869.5</v>
      </c>
      <c r="G1114">
        <v>300</v>
      </c>
      <c r="H1114" t="s">
        <v>1679</v>
      </c>
      <c r="I1114">
        <v>9956</v>
      </c>
      <c r="J1114" t="s">
        <v>1632</v>
      </c>
      <c r="K1114" t="s">
        <v>1705</v>
      </c>
      <c r="L1114">
        <v>1872</v>
      </c>
      <c r="M1114">
        <v>1877</v>
      </c>
      <c r="N1114">
        <v>500</v>
      </c>
      <c r="O1114" t="s">
        <v>1682</v>
      </c>
      <c r="P1114">
        <v>0.59477112286495004</v>
      </c>
      <c r="Q1114">
        <v>0.90304952638692404</v>
      </c>
      <c r="R1114">
        <v>0.12374189833735399</v>
      </c>
      <c r="S1114">
        <v>2.6456914223154802E-2</v>
      </c>
      <c r="T1114">
        <v>2.4004148320021099</v>
      </c>
      <c r="U1114">
        <v>2.4004148320021099</v>
      </c>
      <c r="V1114">
        <v>2.8471578980630499</v>
      </c>
      <c r="W1114">
        <v>6.58</v>
      </c>
      <c r="X1114">
        <v>9.02</v>
      </c>
      <c r="Y1114">
        <v>-255892</v>
      </c>
      <c r="Z1114">
        <v>-15993</v>
      </c>
      <c r="AA1114">
        <v>-0.81</v>
      </c>
      <c r="AB1114">
        <v>16</v>
      </c>
      <c r="AC1114">
        <v>4</v>
      </c>
      <c r="AD1114">
        <v>12</v>
      </c>
      <c r="AE1114">
        <v>25</v>
      </c>
      <c r="AF1114">
        <v>14</v>
      </c>
      <c r="AG1114">
        <v>3</v>
      </c>
      <c r="AH1114">
        <v>2</v>
      </c>
      <c r="AI1114">
        <v>11</v>
      </c>
    </row>
    <row r="1115" spans="1:35" x14ac:dyDescent="0.2">
      <c r="A1115" s="102">
        <v>168</v>
      </c>
      <c r="B1115">
        <v>2413</v>
      </c>
      <c r="C1115" t="s">
        <v>1699</v>
      </c>
      <c r="D1115" t="s">
        <v>1694</v>
      </c>
      <c r="E1115">
        <v>3270</v>
      </c>
      <c r="F1115">
        <v>3260</v>
      </c>
      <c r="G1115">
        <v>300</v>
      </c>
      <c r="H1115" t="s">
        <v>1679</v>
      </c>
      <c r="I1115">
        <v>9468</v>
      </c>
      <c r="J1115" t="s">
        <v>1680</v>
      </c>
      <c r="K1115" t="s">
        <v>1681</v>
      </c>
      <c r="L1115">
        <v>1848</v>
      </c>
      <c r="M1115">
        <v>1719</v>
      </c>
      <c r="N1115">
        <v>600</v>
      </c>
      <c r="O1115" t="s">
        <v>1682</v>
      </c>
      <c r="P1115">
        <v>0.84400377970252105</v>
      </c>
      <c r="Q1115">
        <v>0.92735497522360999</v>
      </c>
      <c r="R1115">
        <v>1.8943663272752001E-2</v>
      </c>
      <c r="S1115">
        <v>2.0598348314705001E-2</v>
      </c>
      <c r="T1115">
        <v>2.3982143258580901</v>
      </c>
      <c r="U1115">
        <v>2.3982143258580901</v>
      </c>
      <c r="V1115">
        <v>1.24540710244546</v>
      </c>
      <c r="W1115">
        <v>10.75</v>
      </c>
      <c r="X1115">
        <v>5.46</v>
      </c>
      <c r="Y1115">
        <v>-259395</v>
      </c>
      <c r="Z1115">
        <v>-11278</v>
      </c>
      <c r="AA1115">
        <v>-0.54</v>
      </c>
      <c r="AB1115">
        <v>23</v>
      </c>
      <c r="AC1115">
        <v>7</v>
      </c>
      <c r="AD1115">
        <v>16</v>
      </c>
      <c r="AE1115">
        <v>30.43</v>
      </c>
      <c r="AF1115">
        <v>10</v>
      </c>
      <c r="AG1115">
        <v>7</v>
      </c>
      <c r="AH1115">
        <v>11</v>
      </c>
      <c r="AI1115">
        <v>5</v>
      </c>
    </row>
    <row r="1116" spans="1:35" x14ac:dyDescent="0.2">
      <c r="A1116" s="102">
        <v>273</v>
      </c>
      <c r="B1116">
        <v>4739</v>
      </c>
      <c r="C1116" t="s">
        <v>1734</v>
      </c>
      <c r="D1116" t="s">
        <v>1681</v>
      </c>
      <c r="E1116">
        <v>3390</v>
      </c>
      <c r="F1116">
        <v>3365</v>
      </c>
      <c r="G1116">
        <v>300</v>
      </c>
      <c r="H1116" t="s">
        <v>1682</v>
      </c>
      <c r="I1116">
        <v>6951</v>
      </c>
      <c r="J1116" t="s">
        <v>228</v>
      </c>
      <c r="K1116" t="s">
        <v>1684</v>
      </c>
      <c r="L1116">
        <v>3480</v>
      </c>
      <c r="M1116">
        <v>3530</v>
      </c>
      <c r="N1116">
        <v>300</v>
      </c>
      <c r="O1116" t="s">
        <v>1679</v>
      </c>
      <c r="P1116">
        <v>0.92022311341028296</v>
      </c>
      <c r="Q1116">
        <v>0.912979283410155</v>
      </c>
      <c r="R1116">
        <v>3.06784264240565E-2</v>
      </c>
      <c r="S1116">
        <v>7.62760619030582E-3</v>
      </c>
      <c r="T1116">
        <v>-2.9575011872752299E-2</v>
      </c>
      <c r="U1116">
        <v>2.9575011872752299E-2</v>
      </c>
      <c r="V1116">
        <v>4.1563887364452302E-2</v>
      </c>
      <c r="W1116">
        <v>-0.12</v>
      </c>
      <c r="X1116">
        <v>4.67</v>
      </c>
      <c r="Y1116">
        <v>-262654</v>
      </c>
      <c r="Z1116">
        <v>-13133</v>
      </c>
      <c r="AA1116">
        <v>-0.81</v>
      </c>
      <c r="AB1116">
        <v>20</v>
      </c>
      <c r="AC1116">
        <v>9</v>
      </c>
      <c r="AD1116">
        <v>11</v>
      </c>
      <c r="AE1116">
        <v>45</v>
      </c>
      <c r="AF1116">
        <v>11</v>
      </c>
      <c r="AG1116">
        <v>8</v>
      </c>
      <c r="AH1116">
        <v>8</v>
      </c>
      <c r="AI1116">
        <v>4</v>
      </c>
    </row>
    <row r="1117" spans="1:35" x14ac:dyDescent="0.2">
      <c r="A1117" s="102">
        <v>1027</v>
      </c>
      <c r="B1117">
        <v>8058</v>
      </c>
      <c r="C1117" t="s">
        <v>2053</v>
      </c>
      <c r="D1117" t="s">
        <v>1686</v>
      </c>
      <c r="E1117">
        <v>2875</v>
      </c>
      <c r="F1117">
        <v>2869.5</v>
      </c>
      <c r="G1117">
        <v>300</v>
      </c>
      <c r="H1117" t="s">
        <v>1679</v>
      </c>
      <c r="I1117">
        <v>9603</v>
      </c>
      <c r="J1117" t="s">
        <v>1875</v>
      </c>
      <c r="K1117" t="s">
        <v>1694</v>
      </c>
      <c r="L1117">
        <v>2643</v>
      </c>
      <c r="M1117">
        <v>2601</v>
      </c>
      <c r="N1117">
        <v>300</v>
      </c>
      <c r="O1117" t="s">
        <v>1682</v>
      </c>
      <c r="P1117">
        <v>0.67852073329677398</v>
      </c>
      <c r="Q1117">
        <v>0.82650991530583195</v>
      </c>
      <c r="R1117">
        <v>0.18101680791993099</v>
      </c>
      <c r="S1117">
        <v>7.2317105095452305E-2</v>
      </c>
      <c r="T1117">
        <v>1.8991658345331599</v>
      </c>
      <c r="U1117">
        <v>1.8991658345331599</v>
      </c>
      <c r="V1117">
        <v>1.56179989796699</v>
      </c>
      <c r="W1117">
        <v>10.19</v>
      </c>
      <c r="X1117">
        <v>9.36</v>
      </c>
      <c r="Y1117">
        <v>-265409</v>
      </c>
      <c r="Z1117">
        <v>-18958</v>
      </c>
      <c r="AA1117">
        <v>-1.02</v>
      </c>
      <c r="AB1117">
        <v>14</v>
      </c>
      <c r="AC1117">
        <v>6</v>
      </c>
      <c r="AD1117">
        <v>8</v>
      </c>
      <c r="AE1117">
        <v>42.86</v>
      </c>
      <c r="AF1117">
        <v>10</v>
      </c>
      <c r="AG1117">
        <v>4</v>
      </c>
      <c r="AH1117">
        <v>7</v>
      </c>
      <c r="AI1117">
        <v>3</v>
      </c>
    </row>
    <row r="1118" spans="1:35" x14ac:dyDescent="0.2">
      <c r="A1118" s="102">
        <v>304</v>
      </c>
      <c r="B1118">
        <v>2492</v>
      </c>
      <c r="C1118" t="s">
        <v>631</v>
      </c>
      <c r="D1118" t="s">
        <v>1694</v>
      </c>
      <c r="E1118">
        <v>910</v>
      </c>
      <c r="F1118">
        <v>902</v>
      </c>
      <c r="G1118">
        <v>1100</v>
      </c>
      <c r="H1118" t="s">
        <v>1679</v>
      </c>
      <c r="I1118">
        <v>3197</v>
      </c>
      <c r="J1118" t="s">
        <v>667</v>
      </c>
      <c r="K1118" t="s">
        <v>1705</v>
      </c>
      <c r="L1118">
        <v>1998</v>
      </c>
      <c r="M1118">
        <v>1962</v>
      </c>
      <c r="N1118">
        <v>500</v>
      </c>
      <c r="O1118" t="s">
        <v>1682</v>
      </c>
      <c r="P1118">
        <v>0.82708524797919103</v>
      </c>
      <c r="Q1118">
        <v>0.91003057795958497</v>
      </c>
      <c r="R1118">
        <v>0.19945210425177701</v>
      </c>
      <c r="S1118">
        <v>6.1769205910063496E-3</v>
      </c>
      <c r="T1118">
        <v>0.82027310805909104</v>
      </c>
      <c r="U1118">
        <v>0.82027310805909104</v>
      </c>
      <c r="V1118">
        <v>3.6703764403697501E-3</v>
      </c>
      <c r="W1118">
        <v>3.15</v>
      </c>
      <c r="X1118">
        <v>1.1399999999999999</v>
      </c>
      <c r="Y1118">
        <v>-267869</v>
      </c>
      <c r="Z1118">
        <v>-11161</v>
      </c>
      <c r="AA1118">
        <v>-0.54</v>
      </c>
      <c r="AB1118">
        <v>24</v>
      </c>
      <c r="AC1118">
        <v>10</v>
      </c>
      <c r="AD1118">
        <v>14</v>
      </c>
      <c r="AE1118">
        <v>41.67</v>
      </c>
      <c r="AF1118">
        <v>7</v>
      </c>
      <c r="AG1118">
        <v>8</v>
      </c>
      <c r="AH1118">
        <v>14</v>
      </c>
      <c r="AI1118">
        <v>2</v>
      </c>
    </row>
    <row r="1119" spans="1:35" x14ac:dyDescent="0.2">
      <c r="A1119" s="102">
        <v>1115</v>
      </c>
      <c r="B1119">
        <v>3865</v>
      </c>
      <c r="C1119" t="s">
        <v>1626</v>
      </c>
      <c r="D1119" t="s">
        <v>1916</v>
      </c>
      <c r="E1119">
        <v>513</v>
      </c>
      <c r="F1119">
        <v>504</v>
      </c>
      <c r="G1119">
        <v>2100</v>
      </c>
      <c r="H1119" t="s">
        <v>1682</v>
      </c>
      <c r="I1119">
        <v>9501</v>
      </c>
      <c r="J1119" t="s">
        <v>1741</v>
      </c>
      <c r="K1119" t="s">
        <v>1739</v>
      </c>
      <c r="L1119">
        <v>434</v>
      </c>
      <c r="M1119">
        <v>435</v>
      </c>
      <c r="N1119">
        <v>2400</v>
      </c>
      <c r="O1119" t="s">
        <v>1679</v>
      </c>
      <c r="P1119">
        <v>0.77748810357319298</v>
      </c>
      <c r="Q1119">
        <v>0.81217265291020102</v>
      </c>
      <c r="R1119">
        <v>0.41920751052488198</v>
      </c>
      <c r="S1119">
        <v>7.5895358673669894E-2</v>
      </c>
      <c r="T1119">
        <v>-0.43191764053340898</v>
      </c>
      <c r="U1119">
        <v>0.43191764053340898</v>
      </c>
      <c r="V1119">
        <v>5.1340933976492198E-2</v>
      </c>
      <c r="W1119">
        <v>-1.89</v>
      </c>
      <c r="X1119">
        <v>1.36</v>
      </c>
      <c r="Y1119">
        <v>-268956</v>
      </c>
      <c r="Z1119">
        <v>-14156</v>
      </c>
      <c r="AA1119">
        <v>-0.67</v>
      </c>
      <c r="AB1119">
        <v>19</v>
      </c>
      <c r="AC1119">
        <v>7</v>
      </c>
      <c r="AD1119">
        <v>12</v>
      </c>
      <c r="AE1119">
        <v>36.840000000000003</v>
      </c>
      <c r="AF1119">
        <v>11</v>
      </c>
      <c r="AG1119">
        <v>4</v>
      </c>
      <c r="AH1119">
        <v>7</v>
      </c>
      <c r="AI1119">
        <v>8</v>
      </c>
    </row>
    <row r="1120" spans="1:35" x14ac:dyDescent="0.2">
      <c r="A1120" s="102">
        <v>187</v>
      </c>
      <c r="B1120">
        <v>1414</v>
      </c>
      <c r="C1120" t="s">
        <v>1880</v>
      </c>
      <c r="D1120" t="s">
        <v>1689</v>
      </c>
      <c r="E1120">
        <v>4555</v>
      </c>
      <c r="F1120">
        <v>4550</v>
      </c>
      <c r="G1120">
        <v>200</v>
      </c>
      <c r="H1120" t="s">
        <v>1679</v>
      </c>
      <c r="I1120">
        <v>1803</v>
      </c>
      <c r="J1120" t="s">
        <v>1690</v>
      </c>
      <c r="K1120" t="s">
        <v>1689</v>
      </c>
      <c r="L1120">
        <v>1104</v>
      </c>
      <c r="M1120">
        <v>1113</v>
      </c>
      <c r="N1120">
        <v>800</v>
      </c>
      <c r="O1120" t="s">
        <v>1682</v>
      </c>
      <c r="P1120">
        <v>0.86439719169929896</v>
      </c>
      <c r="Q1120">
        <v>0.92417102035813803</v>
      </c>
      <c r="R1120">
        <v>1.5641677368972699E-2</v>
      </c>
      <c r="S1120">
        <v>1.8233519269016001E-2</v>
      </c>
      <c r="T1120">
        <v>0.37543610627503898</v>
      </c>
      <c r="U1120">
        <v>0.37543610627503898</v>
      </c>
      <c r="V1120">
        <v>1.3560673942996699</v>
      </c>
      <c r="W1120">
        <v>0.61</v>
      </c>
      <c r="X1120">
        <v>2.15</v>
      </c>
      <c r="Y1120">
        <v>-273770</v>
      </c>
      <c r="Z1120">
        <v>-13688</v>
      </c>
      <c r="AA1120">
        <v>-0.83</v>
      </c>
      <c r="AB1120">
        <v>20</v>
      </c>
      <c r="AC1120">
        <v>7</v>
      </c>
      <c r="AD1120">
        <v>13</v>
      </c>
      <c r="AE1120">
        <v>35</v>
      </c>
      <c r="AF1120">
        <v>12</v>
      </c>
      <c r="AG1120">
        <v>4</v>
      </c>
      <c r="AH1120">
        <v>8</v>
      </c>
      <c r="AI1120">
        <v>8</v>
      </c>
    </row>
    <row r="1121" spans="1:35" x14ac:dyDescent="0.2">
      <c r="A1121" s="102">
        <v>1138</v>
      </c>
      <c r="B1121">
        <v>3668</v>
      </c>
      <c r="C1121" t="s">
        <v>695</v>
      </c>
      <c r="D1121" t="s">
        <v>1681</v>
      </c>
      <c r="E1121">
        <v>953</v>
      </c>
      <c r="F1121">
        <v>955</v>
      </c>
      <c r="G1121">
        <v>600</v>
      </c>
      <c r="H1121" t="s">
        <v>1682</v>
      </c>
      <c r="I1121">
        <v>7649</v>
      </c>
      <c r="J1121" t="s">
        <v>1929</v>
      </c>
      <c r="K1121" t="s">
        <v>1705</v>
      </c>
      <c r="L1121">
        <v>5560</v>
      </c>
      <c r="M1121">
        <v>5550</v>
      </c>
      <c r="N1121">
        <v>100</v>
      </c>
      <c r="O1121" t="s">
        <v>1679</v>
      </c>
      <c r="P1121">
        <v>0.71639444004972497</v>
      </c>
      <c r="Q1121">
        <v>0.80766912078448605</v>
      </c>
      <c r="R1121">
        <v>7.3032850076205705E-2</v>
      </c>
      <c r="S1121">
        <v>8.1739528572031803E-2</v>
      </c>
      <c r="T1121">
        <v>-2.0933255571171299</v>
      </c>
      <c r="U1121">
        <v>2.0933255571171299</v>
      </c>
      <c r="V1121">
        <v>2.0522366470288902</v>
      </c>
      <c r="W1121">
        <v>-19.149999999999999</v>
      </c>
      <c r="X1121">
        <v>3.24</v>
      </c>
      <c r="Y1121">
        <v>-273832</v>
      </c>
      <c r="Z1121">
        <v>-14412</v>
      </c>
      <c r="AA1121">
        <v>-1.35</v>
      </c>
      <c r="AB1121">
        <v>19</v>
      </c>
      <c r="AC1121">
        <v>7</v>
      </c>
      <c r="AD1121">
        <v>12</v>
      </c>
      <c r="AE1121">
        <v>36.840000000000003</v>
      </c>
      <c r="AF1121">
        <v>11</v>
      </c>
      <c r="AG1121">
        <v>6</v>
      </c>
      <c r="AH1121">
        <v>6</v>
      </c>
      <c r="AI1121">
        <v>7</v>
      </c>
    </row>
    <row r="1122" spans="1:35" x14ac:dyDescent="0.2">
      <c r="A1122" s="102">
        <v>125</v>
      </c>
      <c r="B1122">
        <v>4536</v>
      </c>
      <c r="C1122" t="s">
        <v>1987</v>
      </c>
      <c r="D1122" t="s">
        <v>1702</v>
      </c>
      <c r="E1122">
        <v>2064</v>
      </c>
      <c r="F1122">
        <v>2034</v>
      </c>
      <c r="G1122">
        <v>300</v>
      </c>
      <c r="H1122" t="s">
        <v>1682</v>
      </c>
      <c r="I1122">
        <v>6920</v>
      </c>
      <c r="J1122" t="s">
        <v>1683</v>
      </c>
      <c r="K1122" t="s">
        <v>1684</v>
      </c>
      <c r="L1122">
        <v>6010</v>
      </c>
      <c r="M1122">
        <v>6090</v>
      </c>
      <c r="N1122">
        <v>100</v>
      </c>
      <c r="O1122" t="s">
        <v>1679</v>
      </c>
      <c r="P1122">
        <v>0.58061716978037403</v>
      </c>
      <c r="Q1122">
        <v>0.93273411094411796</v>
      </c>
      <c r="R1122">
        <v>6.35188967582275E-2</v>
      </c>
      <c r="S1122">
        <v>2.4754025674432599E-2</v>
      </c>
      <c r="T1122">
        <v>-1.6459719490167599</v>
      </c>
      <c r="U1122">
        <v>1.6459719490167599</v>
      </c>
      <c r="V1122">
        <v>1.5658598061753499</v>
      </c>
      <c r="W1122">
        <v>-24.09</v>
      </c>
      <c r="X1122">
        <v>0.2</v>
      </c>
      <c r="Y1122">
        <v>-273952</v>
      </c>
      <c r="Z1122">
        <v>-13698</v>
      </c>
      <c r="AA1122">
        <v>-0.64</v>
      </c>
      <c r="AB1122">
        <v>20</v>
      </c>
      <c r="AC1122">
        <v>10</v>
      </c>
      <c r="AD1122">
        <v>10</v>
      </c>
      <c r="AE1122">
        <v>50</v>
      </c>
      <c r="AF1122">
        <v>8</v>
      </c>
      <c r="AG1122">
        <v>9</v>
      </c>
      <c r="AH1122">
        <v>9</v>
      </c>
      <c r="AI1122">
        <v>2</v>
      </c>
    </row>
    <row r="1123" spans="1:35" x14ac:dyDescent="0.2">
      <c r="A1123" s="102">
        <v>781</v>
      </c>
      <c r="B1123">
        <v>5803</v>
      </c>
      <c r="C1123" t="s">
        <v>26</v>
      </c>
      <c r="D1123" t="s">
        <v>1695</v>
      </c>
      <c r="E1123">
        <v>384</v>
      </c>
      <c r="F1123">
        <v>387</v>
      </c>
      <c r="G1123">
        <v>2600</v>
      </c>
      <c r="H1123" t="s">
        <v>1682</v>
      </c>
      <c r="I1123">
        <v>9072</v>
      </c>
      <c r="J1123" t="s">
        <v>1814</v>
      </c>
      <c r="K1123" t="s">
        <v>1815</v>
      </c>
      <c r="L1123">
        <v>2480</v>
      </c>
      <c r="M1123">
        <v>2485</v>
      </c>
      <c r="N1123">
        <v>400</v>
      </c>
      <c r="O1123" t="s">
        <v>1679</v>
      </c>
      <c r="P1123">
        <v>0.89279118171412997</v>
      </c>
      <c r="Q1123">
        <v>0.85940465722844905</v>
      </c>
      <c r="R1123">
        <v>2.9171596586100801E-2</v>
      </c>
      <c r="S1123">
        <v>7.9997229476585201E-3</v>
      </c>
      <c r="T1123">
        <v>-1.38184169638921</v>
      </c>
      <c r="U1123">
        <v>1.38184169638921</v>
      </c>
      <c r="V1123">
        <v>1.60260124375017</v>
      </c>
      <c r="W1123">
        <v>-8.6</v>
      </c>
      <c r="X1123">
        <v>1.23</v>
      </c>
      <c r="Y1123">
        <v>-274507</v>
      </c>
      <c r="Z1123">
        <v>-13725</v>
      </c>
      <c r="AA1123">
        <v>-0.73</v>
      </c>
      <c r="AB1123">
        <v>20</v>
      </c>
      <c r="AC1123">
        <v>9</v>
      </c>
      <c r="AD1123">
        <v>11</v>
      </c>
      <c r="AE1123">
        <v>45</v>
      </c>
      <c r="AF1123">
        <v>11</v>
      </c>
      <c r="AG1123">
        <v>8</v>
      </c>
      <c r="AH1123">
        <v>8</v>
      </c>
      <c r="AI1123">
        <v>4</v>
      </c>
    </row>
    <row r="1124" spans="1:35" x14ac:dyDescent="0.2">
      <c r="A1124" s="102">
        <v>491</v>
      </c>
      <c r="B1124">
        <v>1414</v>
      </c>
      <c r="C1124" t="s">
        <v>1880</v>
      </c>
      <c r="D1124" t="s">
        <v>1689</v>
      </c>
      <c r="E1124">
        <v>4555</v>
      </c>
      <c r="F1124">
        <v>4550</v>
      </c>
      <c r="G1124">
        <v>200</v>
      </c>
      <c r="H1124" t="s">
        <v>1682</v>
      </c>
      <c r="I1124">
        <v>5333</v>
      </c>
      <c r="J1124" t="s">
        <v>237</v>
      </c>
      <c r="K1124" t="s">
        <v>1678</v>
      </c>
      <c r="L1124">
        <v>1879</v>
      </c>
      <c r="M1124">
        <v>1899</v>
      </c>
      <c r="N1124">
        <v>500</v>
      </c>
      <c r="O1124" t="s">
        <v>1679</v>
      </c>
      <c r="P1124">
        <v>0.85796151721857805</v>
      </c>
      <c r="Q1124">
        <v>0.89104779251386401</v>
      </c>
      <c r="R1124">
        <v>2.41569376840278E-2</v>
      </c>
      <c r="S1124">
        <v>7.7687881103419204E-2</v>
      </c>
      <c r="T1124">
        <v>-8.9597011243027994E-3</v>
      </c>
      <c r="U1124">
        <v>8.9597011243027994E-3</v>
      </c>
      <c r="V1124">
        <v>0.75095886480734098</v>
      </c>
      <c r="W1124">
        <v>-0.02</v>
      </c>
      <c r="X1124">
        <v>4.34</v>
      </c>
      <c r="Y1124">
        <v>-276872</v>
      </c>
      <c r="Z1124">
        <v>-16287</v>
      </c>
      <c r="AA1124">
        <v>-0.89</v>
      </c>
      <c r="AB1124">
        <v>17</v>
      </c>
      <c r="AC1124">
        <v>7</v>
      </c>
      <c r="AD1124">
        <v>10</v>
      </c>
      <c r="AE1124">
        <v>41.18</v>
      </c>
      <c r="AF1124">
        <v>13</v>
      </c>
      <c r="AG1124">
        <v>3</v>
      </c>
      <c r="AH1124">
        <v>7</v>
      </c>
      <c r="AI1124">
        <v>7</v>
      </c>
    </row>
    <row r="1125" spans="1:35" x14ac:dyDescent="0.2">
      <c r="A1125" s="102">
        <v>997</v>
      </c>
      <c r="B1125">
        <v>5706</v>
      </c>
      <c r="C1125" t="s">
        <v>2049</v>
      </c>
      <c r="D1125" t="s">
        <v>1695</v>
      </c>
      <c r="E1125">
        <v>2830</v>
      </c>
      <c r="F1125">
        <v>2857</v>
      </c>
      <c r="G1125">
        <v>300</v>
      </c>
      <c r="H1125" t="s">
        <v>1679</v>
      </c>
      <c r="I1125">
        <v>6995</v>
      </c>
      <c r="J1125" t="s">
        <v>50</v>
      </c>
      <c r="K1125" t="s">
        <v>1697</v>
      </c>
      <c r="L1125">
        <v>1855</v>
      </c>
      <c r="M1125">
        <v>1855</v>
      </c>
      <c r="N1125">
        <v>500</v>
      </c>
      <c r="O1125" t="s">
        <v>1682</v>
      </c>
      <c r="P1125">
        <v>0.65050900430432301</v>
      </c>
      <c r="Q1125">
        <v>0.83119796075214203</v>
      </c>
      <c r="R1125">
        <v>0.410065967318062</v>
      </c>
      <c r="S1125">
        <v>2.64384157260775E-2</v>
      </c>
      <c r="T1125">
        <v>2.0539061477899101</v>
      </c>
      <c r="U1125">
        <v>2.0539061477899101</v>
      </c>
      <c r="V1125">
        <v>1.9517191192490699</v>
      </c>
      <c r="W1125">
        <v>11.31</v>
      </c>
      <c r="X1125">
        <v>8.2100000000000009</v>
      </c>
      <c r="Y1125">
        <v>-277634</v>
      </c>
      <c r="Z1125">
        <v>-16331</v>
      </c>
      <c r="AA1125">
        <v>-0.83</v>
      </c>
      <c r="AB1125">
        <v>17</v>
      </c>
      <c r="AC1125">
        <v>7</v>
      </c>
      <c r="AD1125">
        <v>10</v>
      </c>
      <c r="AE1125">
        <v>41.18</v>
      </c>
      <c r="AF1125">
        <v>10</v>
      </c>
      <c r="AG1125">
        <v>6</v>
      </c>
      <c r="AH1125">
        <v>8</v>
      </c>
      <c r="AI1125">
        <v>3</v>
      </c>
    </row>
    <row r="1126" spans="1:35" x14ac:dyDescent="0.2">
      <c r="A1126" s="102">
        <v>1123</v>
      </c>
      <c r="B1126">
        <v>2811</v>
      </c>
      <c r="C1126" t="s">
        <v>2088</v>
      </c>
      <c r="D1126" t="s">
        <v>1707</v>
      </c>
      <c r="E1126">
        <v>2806</v>
      </c>
      <c r="F1126">
        <v>2802</v>
      </c>
      <c r="G1126">
        <v>300</v>
      </c>
      <c r="H1126" t="s">
        <v>1682</v>
      </c>
      <c r="I1126">
        <v>4974</v>
      </c>
      <c r="J1126" t="s">
        <v>2506</v>
      </c>
      <c r="K1126" t="s">
        <v>1704</v>
      </c>
      <c r="L1126">
        <v>2444</v>
      </c>
      <c r="M1126">
        <v>2361</v>
      </c>
      <c r="N1126">
        <v>400</v>
      </c>
      <c r="O1126" t="s">
        <v>1679</v>
      </c>
      <c r="P1126">
        <v>0.690068441542944</v>
      </c>
      <c r="Q1126">
        <v>0.80980230804514997</v>
      </c>
      <c r="R1126">
        <v>0.389828526148564</v>
      </c>
      <c r="S1126">
        <v>4.3624654683749702E-2</v>
      </c>
      <c r="T1126">
        <v>-1.6715469068356801</v>
      </c>
      <c r="U1126">
        <v>1.6715469068356801</v>
      </c>
      <c r="V1126">
        <v>2.64366125449116</v>
      </c>
      <c r="W1126">
        <v>-5.56</v>
      </c>
      <c r="X1126">
        <v>12.35</v>
      </c>
      <c r="Y1126">
        <v>-277836</v>
      </c>
      <c r="Z1126">
        <v>-23153</v>
      </c>
      <c r="AA1126">
        <v>-1.4</v>
      </c>
      <c r="AB1126">
        <v>12</v>
      </c>
      <c r="AC1126">
        <v>3</v>
      </c>
      <c r="AD1126">
        <v>9</v>
      </c>
      <c r="AE1126">
        <v>25</v>
      </c>
      <c r="AF1126">
        <v>12</v>
      </c>
      <c r="AG1126">
        <v>2</v>
      </c>
      <c r="AH1126">
        <v>6</v>
      </c>
      <c r="AI1126">
        <v>4</v>
      </c>
    </row>
    <row r="1127" spans="1:35" x14ac:dyDescent="0.2">
      <c r="A1127" s="102">
        <v>734</v>
      </c>
      <c r="B1127">
        <v>2001</v>
      </c>
      <c r="C1127" t="s">
        <v>1579</v>
      </c>
      <c r="D1127" t="s">
        <v>1707</v>
      </c>
      <c r="E1127">
        <v>1663</v>
      </c>
      <c r="F1127">
        <v>1661</v>
      </c>
      <c r="G1127">
        <v>500</v>
      </c>
      <c r="H1127" t="s">
        <v>1679</v>
      </c>
      <c r="I1127">
        <v>7012</v>
      </c>
      <c r="J1127" t="s">
        <v>1921</v>
      </c>
      <c r="K1127" t="s">
        <v>1697</v>
      </c>
      <c r="L1127">
        <v>2203</v>
      </c>
      <c r="M1127">
        <v>2236</v>
      </c>
      <c r="N1127">
        <v>400</v>
      </c>
      <c r="O1127" t="s">
        <v>1682</v>
      </c>
      <c r="P1127">
        <v>0.86935543307946295</v>
      </c>
      <c r="Q1127">
        <v>0.86423080447730904</v>
      </c>
      <c r="R1127">
        <v>2.0620736194462998E-2</v>
      </c>
      <c r="S1127">
        <v>9.0171199274407102E-2</v>
      </c>
      <c r="T1127">
        <v>1.4456131760856299</v>
      </c>
      <c r="U1127">
        <v>1.4456131760856299</v>
      </c>
      <c r="V1127">
        <v>1.42585178558015</v>
      </c>
      <c r="W1127">
        <v>5.34</v>
      </c>
      <c r="X1127">
        <v>7.14</v>
      </c>
      <c r="Y1127">
        <v>-282504</v>
      </c>
      <c r="Z1127">
        <v>-16618</v>
      </c>
      <c r="AA1127">
        <v>-0.87</v>
      </c>
      <c r="AB1127">
        <v>17</v>
      </c>
      <c r="AC1127">
        <v>7</v>
      </c>
      <c r="AD1127">
        <v>10</v>
      </c>
      <c r="AE1127">
        <v>41.18</v>
      </c>
      <c r="AF1127">
        <v>15</v>
      </c>
      <c r="AG1127">
        <v>4</v>
      </c>
      <c r="AH1127">
        <v>5</v>
      </c>
      <c r="AI1127">
        <v>8</v>
      </c>
    </row>
    <row r="1128" spans="1:35" x14ac:dyDescent="0.2">
      <c r="A1128" s="102">
        <v>253</v>
      </c>
      <c r="B1128">
        <v>5110</v>
      </c>
      <c r="C1128" t="s">
        <v>1194</v>
      </c>
      <c r="D1128" t="s">
        <v>1823</v>
      </c>
      <c r="E1128">
        <v>1210</v>
      </c>
      <c r="F1128">
        <v>1229</v>
      </c>
      <c r="G1128">
        <v>800</v>
      </c>
      <c r="H1128" t="s">
        <v>1679</v>
      </c>
      <c r="I1128">
        <v>5803</v>
      </c>
      <c r="J1128" t="s">
        <v>26</v>
      </c>
      <c r="K1128" t="s">
        <v>1695</v>
      </c>
      <c r="L1128">
        <v>384</v>
      </c>
      <c r="M1128">
        <v>387</v>
      </c>
      <c r="N1128">
        <v>2500</v>
      </c>
      <c r="O1128" t="s">
        <v>1682</v>
      </c>
      <c r="P1128">
        <v>0.92735628964775196</v>
      </c>
      <c r="Q1128">
        <v>0.91517089866902301</v>
      </c>
      <c r="R1128">
        <v>6.7310550597952198E-2</v>
      </c>
      <c r="S1128">
        <v>1.53500698532043E-2</v>
      </c>
      <c r="T1128">
        <v>2.3790653035498202</v>
      </c>
      <c r="U1128">
        <v>2.3790653035498202</v>
      </c>
      <c r="V1128">
        <v>1.94314054297553</v>
      </c>
      <c r="W1128">
        <v>6.23</v>
      </c>
      <c r="X1128">
        <v>1.6</v>
      </c>
      <c r="Y1128">
        <v>-284351</v>
      </c>
      <c r="Z1128">
        <v>-14966</v>
      </c>
      <c r="AA1128">
        <v>-0.73</v>
      </c>
      <c r="AB1128">
        <v>19</v>
      </c>
      <c r="AC1128">
        <v>7</v>
      </c>
      <c r="AD1128">
        <v>12</v>
      </c>
      <c r="AE1128">
        <v>36.840000000000003</v>
      </c>
      <c r="AF1128">
        <v>12</v>
      </c>
      <c r="AG1128">
        <v>6</v>
      </c>
      <c r="AH1128">
        <v>6</v>
      </c>
      <c r="AI1128">
        <v>7</v>
      </c>
    </row>
    <row r="1129" spans="1:35" x14ac:dyDescent="0.2">
      <c r="A1129" s="102">
        <v>275</v>
      </c>
      <c r="B1129">
        <v>2001</v>
      </c>
      <c r="C1129" t="s">
        <v>1579</v>
      </c>
      <c r="D1129" t="s">
        <v>1707</v>
      </c>
      <c r="E1129">
        <v>1663</v>
      </c>
      <c r="F1129">
        <v>1661</v>
      </c>
      <c r="G1129">
        <v>600</v>
      </c>
      <c r="H1129" t="s">
        <v>1679</v>
      </c>
      <c r="I1129">
        <v>2267</v>
      </c>
      <c r="J1129" t="s">
        <v>1944</v>
      </c>
      <c r="K1129" t="s">
        <v>1707</v>
      </c>
      <c r="L1129">
        <v>5450</v>
      </c>
      <c r="M1129">
        <v>5370</v>
      </c>
      <c r="N1129">
        <v>200</v>
      </c>
      <c r="O1129" t="s">
        <v>1682</v>
      </c>
      <c r="P1129">
        <v>0.78550591078422305</v>
      </c>
      <c r="Q1129">
        <v>0.91286023233799496</v>
      </c>
      <c r="R1129">
        <v>0.133640476631988</v>
      </c>
      <c r="S1129">
        <v>1.76392221146255E-2</v>
      </c>
      <c r="T1129">
        <v>3.15352791770465</v>
      </c>
      <c r="U1129">
        <v>3.15352791770465</v>
      </c>
      <c r="V1129">
        <v>2.7018246793963399</v>
      </c>
      <c r="W1129">
        <v>9.01</v>
      </c>
      <c r="X1129">
        <v>7.21</v>
      </c>
      <c r="Y1129">
        <v>-285139</v>
      </c>
      <c r="Z1129">
        <v>-15007</v>
      </c>
      <c r="AA1129">
        <v>-0.96</v>
      </c>
      <c r="AB1129">
        <v>19</v>
      </c>
      <c r="AC1129">
        <v>6</v>
      </c>
      <c r="AD1129">
        <v>13</v>
      </c>
      <c r="AE1129">
        <v>31.58</v>
      </c>
      <c r="AF1129">
        <v>12</v>
      </c>
      <c r="AG1129">
        <v>4</v>
      </c>
      <c r="AH1129">
        <v>6</v>
      </c>
      <c r="AI1129">
        <v>9</v>
      </c>
    </row>
    <row r="1130" spans="1:35" x14ac:dyDescent="0.2">
      <c r="A1130" s="102">
        <v>55</v>
      </c>
      <c r="B1130">
        <v>2331</v>
      </c>
      <c r="C1130" t="s">
        <v>1843</v>
      </c>
      <c r="D1130" t="s">
        <v>1694</v>
      </c>
      <c r="E1130">
        <v>5790</v>
      </c>
      <c r="F1130">
        <v>5790</v>
      </c>
      <c r="G1130">
        <v>100</v>
      </c>
      <c r="H1130" t="s">
        <v>1682</v>
      </c>
      <c r="I1130">
        <v>2413</v>
      </c>
      <c r="J1130" t="s">
        <v>1699</v>
      </c>
      <c r="K1130" t="s">
        <v>1694</v>
      </c>
      <c r="L1130">
        <v>3270</v>
      </c>
      <c r="M1130">
        <v>3260</v>
      </c>
      <c r="N1130">
        <v>200</v>
      </c>
      <c r="O1130" t="s">
        <v>1679</v>
      </c>
      <c r="P1130">
        <v>0.70957747100621604</v>
      </c>
      <c r="Q1130">
        <v>0.94841057838250598</v>
      </c>
      <c r="R1130">
        <v>9.7276239346811399E-2</v>
      </c>
      <c r="S1130">
        <v>4.1268037105435798E-3</v>
      </c>
      <c r="T1130">
        <v>-1.01247675308594</v>
      </c>
      <c r="U1130">
        <v>1.01247675308594</v>
      </c>
      <c r="V1130">
        <v>1.0542306486073401</v>
      </c>
      <c r="W1130">
        <v>-7.71</v>
      </c>
      <c r="X1130">
        <v>12.61</v>
      </c>
      <c r="Y1130">
        <v>-287460</v>
      </c>
      <c r="Z1130">
        <v>-15970</v>
      </c>
      <c r="AA1130">
        <v>-0.96</v>
      </c>
      <c r="AB1130">
        <v>18</v>
      </c>
      <c r="AC1130">
        <v>6</v>
      </c>
      <c r="AD1130">
        <v>12</v>
      </c>
      <c r="AE1130">
        <v>33.33</v>
      </c>
      <c r="AF1130">
        <v>11</v>
      </c>
      <c r="AG1130">
        <v>4</v>
      </c>
      <c r="AH1130">
        <v>10</v>
      </c>
      <c r="AI1130">
        <v>4</v>
      </c>
    </row>
    <row r="1131" spans="1:35" x14ac:dyDescent="0.2">
      <c r="A1131" s="102">
        <v>914</v>
      </c>
      <c r="B1131">
        <v>5706</v>
      </c>
      <c r="C1131" t="s">
        <v>2049</v>
      </c>
      <c r="D1131" t="s">
        <v>1695</v>
      </c>
      <c r="E1131">
        <v>2830</v>
      </c>
      <c r="F1131">
        <v>2857</v>
      </c>
      <c r="G1131">
        <v>300</v>
      </c>
      <c r="H1131" t="s">
        <v>1679</v>
      </c>
      <c r="I1131">
        <v>5803</v>
      </c>
      <c r="J1131" t="s">
        <v>26</v>
      </c>
      <c r="K1131" t="s">
        <v>1695</v>
      </c>
      <c r="L1131">
        <v>384</v>
      </c>
      <c r="M1131">
        <v>387</v>
      </c>
      <c r="N1131">
        <v>2200</v>
      </c>
      <c r="O1131" t="s">
        <v>1682</v>
      </c>
      <c r="P1131">
        <v>0.50106822632302706</v>
      </c>
      <c r="Q1131">
        <v>0.84264274679288098</v>
      </c>
      <c r="R1131">
        <v>0.33314104094730501</v>
      </c>
      <c r="S1131">
        <v>9.2006248148425295E-3</v>
      </c>
      <c r="T1131">
        <v>2.8806044231396402</v>
      </c>
      <c r="U1131">
        <v>2.8806044231396402</v>
      </c>
      <c r="V1131">
        <v>3.18031989982964</v>
      </c>
      <c r="W1131">
        <v>15.05</v>
      </c>
      <c r="X1131">
        <v>0.67</v>
      </c>
      <c r="Y1131">
        <v>-291902</v>
      </c>
      <c r="Z1131">
        <v>-16217</v>
      </c>
      <c r="AA1131">
        <v>-0.71</v>
      </c>
      <c r="AB1131">
        <v>18</v>
      </c>
      <c r="AC1131">
        <v>8</v>
      </c>
      <c r="AD1131">
        <v>10</v>
      </c>
      <c r="AE1131">
        <v>44.44</v>
      </c>
      <c r="AF1131">
        <v>10</v>
      </c>
      <c r="AG1131">
        <v>4</v>
      </c>
      <c r="AH1131">
        <v>10</v>
      </c>
      <c r="AI1131">
        <v>4</v>
      </c>
    </row>
    <row r="1132" spans="1:35" x14ac:dyDescent="0.2">
      <c r="A1132" s="102">
        <v>480</v>
      </c>
      <c r="B1132">
        <v>5803</v>
      </c>
      <c r="C1132" t="s">
        <v>26</v>
      </c>
      <c r="D1132" t="s">
        <v>1695</v>
      </c>
      <c r="E1132">
        <v>384</v>
      </c>
      <c r="F1132">
        <v>387</v>
      </c>
      <c r="G1132">
        <v>2300</v>
      </c>
      <c r="H1132" t="s">
        <v>1682</v>
      </c>
      <c r="I1132">
        <v>7267</v>
      </c>
      <c r="J1132" t="s">
        <v>60</v>
      </c>
      <c r="K1132" t="s">
        <v>1697</v>
      </c>
      <c r="L1132">
        <v>2961</v>
      </c>
      <c r="M1132">
        <v>2960</v>
      </c>
      <c r="N1132">
        <v>300</v>
      </c>
      <c r="O1132" t="s">
        <v>1679</v>
      </c>
      <c r="P1132">
        <v>0.86422318712053903</v>
      </c>
      <c r="Q1132">
        <v>0.89184018365987405</v>
      </c>
      <c r="R1132">
        <v>2.3642246338949301E-2</v>
      </c>
      <c r="S1132">
        <v>5.0775324742492398E-2</v>
      </c>
      <c r="T1132">
        <v>-2.1160780687598502</v>
      </c>
      <c r="U1132">
        <v>2.1160780687598502</v>
      </c>
      <c r="V1132">
        <v>2.4852039718408099</v>
      </c>
      <c r="W1132">
        <v>-13.62</v>
      </c>
      <c r="X1132">
        <v>0.24</v>
      </c>
      <c r="Y1132">
        <v>-299840</v>
      </c>
      <c r="Z1132">
        <v>-18740</v>
      </c>
      <c r="AA1132">
        <v>-0.95</v>
      </c>
      <c r="AB1132">
        <v>16</v>
      </c>
      <c r="AC1132">
        <v>5</v>
      </c>
      <c r="AD1132">
        <v>11</v>
      </c>
      <c r="AE1132">
        <v>31.25</v>
      </c>
      <c r="AF1132">
        <v>14</v>
      </c>
      <c r="AG1132">
        <v>2</v>
      </c>
      <c r="AH1132">
        <v>6</v>
      </c>
      <c r="AI1132">
        <v>8</v>
      </c>
    </row>
    <row r="1133" spans="1:35" x14ac:dyDescent="0.2">
      <c r="A1133" s="102">
        <v>181</v>
      </c>
      <c r="B1133">
        <v>4634</v>
      </c>
      <c r="C1133" t="s">
        <v>65</v>
      </c>
      <c r="D1133" t="s">
        <v>1704</v>
      </c>
      <c r="E1133">
        <v>2497</v>
      </c>
      <c r="F1133">
        <v>2512</v>
      </c>
      <c r="G1133">
        <v>400</v>
      </c>
      <c r="H1133" t="s">
        <v>1679</v>
      </c>
      <c r="I1133">
        <v>5803</v>
      </c>
      <c r="J1133" t="s">
        <v>26</v>
      </c>
      <c r="K1133" t="s">
        <v>1695</v>
      </c>
      <c r="L1133">
        <v>384</v>
      </c>
      <c r="M1133">
        <v>387</v>
      </c>
      <c r="N1133">
        <v>2600</v>
      </c>
      <c r="O1133" t="s">
        <v>1682</v>
      </c>
      <c r="P1133">
        <v>0.83951201338883796</v>
      </c>
      <c r="Q1133">
        <v>0.92539788427426695</v>
      </c>
      <c r="R1133">
        <v>5.6100612607850001E-2</v>
      </c>
      <c r="S1133">
        <v>8.7411929564483004E-4</v>
      </c>
      <c r="T1133">
        <v>2.18907532823135</v>
      </c>
      <c r="U1133">
        <v>2.18907532823135</v>
      </c>
      <c r="V1133">
        <v>2.4803063352826502</v>
      </c>
      <c r="W1133">
        <v>10.07</v>
      </c>
      <c r="X1133">
        <v>0.14000000000000001</v>
      </c>
      <c r="Y1133">
        <v>-302050</v>
      </c>
      <c r="Z1133">
        <v>-16781</v>
      </c>
      <c r="AA1133">
        <v>-0.95</v>
      </c>
      <c r="AB1133">
        <v>18</v>
      </c>
      <c r="AC1133">
        <v>8</v>
      </c>
      <c r="AD1133">
        <v>10</v>
      </c>
      <c r="AE1133">
        <v>44.44</v>
      </c>
      <c r="AF1133">
        <v>12</v>
      </c>
      <c r="AG1133">
        <v>4</v>
      </c>
      <c r="AH1133">
        <v>7</v>
      </c>
      <c r="AI1133">
        <v>7</v>
      </c>
    </row>
    <row r="1134" spans="1:35" x14ac:dyDescent="0.2">
      <c r="A1134" s="102">
        <v>596</v>
      </c>
      <c r="B1134">
        <v>7211</v>
      </c>
      <c r="C1134" t="s">
        <v>28</v>
      </c>
      <c r="D1134" t="s">
        <v>1697</v>
      </c>
      <c r="E1134">
        <v>415</v>
      </c>
      <c r="F1134">
        <v>413</v>
      </c>
      <c r="G1134">
        <v>2600</v>
      </c>
      <c r="H1134" t="s">
        <v>1682</v>
      </c>
      <c r="I1134">
        <v>9501</v>
      </c>
      <c r="J1134" t="s">
        <v>1741</v>
      </c>
      <c r="K1134" t="s">
        <v>1739</v>
      </c>
      <c r="L1134">
        <v>434</v>
      </c>
      <c r="M1134">
        <v>435</v>
      </c>
      <c r="N1134">
        <v>2500</v>
      </c>
      <c r="O1134" t="s">
        <v>1679</v>
      </c>
      <c r="P1134">
        <v>0.84852399863859795</v>
      </c>
      <c r="Q1134">
        <v>0.88049495154320201</v>
      </c>
      <c r="R1134">
        <v>4.7698048931008798E-2</v>
      </c>
      <c r="S1134">
        <v>1.9262266092028E-2</v>
      </c>
      <c r="T1134">
        <v>-1.1746063364833199</v>
      </c>
      <c r="U1134">
        <v>1.1746063364833199</v>
      </c>
      <c r="V1134">
        <v>0.76006992354684</v>
      </c>
      <c r="W1134">
        <v>-4.38</v>
      </c>
      <c r="X1134">
        <v>1.26</v>
      </c>
      <c r="Y1134">
        <v>-303970</v>
      </c>
      <c r="Z1134">
        <v>-16887</v>
      </c>
      <c r="AA1134">
        <v>-0.79</v>
      </c>
      <c r="AB1134">
        <v>18</v>
      </c>
      <c r="AC1134">
        <v>7</v>
      </c>
      <c r="AD1134">
        <v>11</v>
      </c>
      <c r="AE1134">
        <v>38.89</v>
      </c>
      <c r="AF1134">
        <v>11</v>
      </c>
      <c r="AG1134">
        <v>4</v>
      </c>
      <c r="AH1134">
        <v>8</v>
      </c>
      <c r="AI1134">
        <v>6</v>
      </c>
    </row>
    <row r="1135" spans="1:35" x14ac:dyDescent="0.2">
      <c r="A1135" s="102">
        <v>1167</v>
      </c>
      <c r="B1135">
        <v>5020</v>
      </c>
      <c r="C1135" t="s">
        <v>2051</v>
      </c>
      <c r="D1135" t="s">
        <v>1964</v>
      </c>
      <c r="E1135">
        <v>479</v>
      </c>
      <c r="F1135">
        <v>475.8</v>
      </c>
      <c r="G1135">
        <v>2000</v>
      </c>
      <c r="H1135" t="s">
        <v>1679</v>
      </c>
      <c r="I1135">
        <v>9956</v>
      </c>
      <c r="J1135" t="s">
        <v>1632</v>
      </c>
      <c r="K1135" t="s">
        <v>1705</v>
      </c>
      <c r="L1135">
        <v>1872</v>
      </c>
      <c r="M1135">
        <v>1877</v>
      </c>
      <c r="N1135">
        <v>500</v>
      </c>
      <c r="O1135" t="s">
        <v>1682</v>
      </c>
      <c r="P1135">
        <v>0.77784786208391699</v>
      </c>
      <c r="Q1135">
        <v>0.80138459052755096</v>
      </c>
      <c r="R1135">
        <v>2.3270858848695099E-2</v>
      </c>
      <c r="S1135">
        <v>1.78030831157392E-2</v>
      </c>
      <c r="T1135">
        <v>0.59121764387959996</v>
      </c>
      <c r="U1135">
        <v>0.59121764387959996</v>
      </c>
      <c r="V1135">
        <v>0.83959043350545903</v>
      </c>
      <c r="W1135">
        <v>2.67</v>
      </c>
      <c r="X1135">
        <v>1.4</v>
      </c>
      <c r="Y1135">
        <v>-309347</v>
      </c>
      <c r="Z1135">
        <v>-13450</v>
      </c>
      <c r="AA1135">
        <v>-0.69</v>
      </c>
      <c r="AB1135">
        <v>23</v>
      </c>
      <c r="AC1135">
        <v>10</v>
      </c>
      <c r="AD1135">
        <v>13</v>
      </c>
      <c r="AE1135">
        <v>43.48</v>
      </c>
      <c r="AF1135">
        <v>11</v>
      </c>
      <c r="AG1135">
        <v>7</v>
      </c>
      <c r="AH1135">
        <v>12</v>
      </c>
      <c r="AI1135">
        <v>4</v>
      </c>
    </row>
    <row r="1136" spans="1:35" x14ac:dyDescent="0.2">
      <c r="A1136" s="102">
        <v>1043</v>
      </c>
      <c r="B1136">
        <v>1951</v>
      </c>
      <c r="C1136" t="s">
        <v>2183</v>
      </c>
      <c r="D1136" t="s">
        <v>1689</v>
      </c>
      <c r="E1136">
        <v>2669</v>
      </c>
      <c r="F1136">
        <v>2670</v>
      </c>
      <c r="G1136">
        <v>400</v>
      </c>
      <c r="H1136" t="s">
        <v>1679</v>
      </c>
      <c r="I1136">
        <v>8358</v>
      </c>
      <c r="J1136" t="s">
        <v>1976</v>
      </c>
      <c r="K1136" t="s">
        <v>1737</v>
      </c>
      <c r="L1136">
        <v>435</v>
      </c>
      <c r="M1136">
        <v>446</v>
      </c>
      <c r="N1136">
        <v>2400</v>
      </c>
      <c r="O1136" t="s">
        <v>1682</v>
      </c>
      <c r="P1136">
        <v>0.727624961707799</v>
      </c>
      <c r="Q1136">
        <v>0.82438910039320301</v>
      </c>
      <c r="R1136">
        <v>2.2068610704062699E-2</v>
      </c>
      <c r="S1136" s="15">
        <v>3.7277268026464999E-2</v>
      </c>
      <c r="T1136">
        <v>0.54956502885742298</v>
      </c>
      <c r="U1136">
        <v>0.54956502885742298</v>
      </c>
      <c r="V1136">
        <v>1.0061850176304901</v>
      </c>
      <c r="W1136">
        <v>4.12</v>
      </c>
      <c r="X1136">
        <v>0.22</v>
      </c>
      <c r="Y1136">
        <v>-309817</v>
      </c>
      <c r="Z1136">
        <v>-9994</v>
      </c>
      <c r="AA1136">
        <v>-0.5</v>
      </c>
      <c r="AB1136">
        <v>31</v>
      </c>
      <c r="AC1136">
        <v>14</v>
      </c>
      <c r="AD1136">
        <v>17</v>
      </c>
      <c r="AE1136">
        <v>45.16</v>
      </c>
      <c r="AF1136">
        <v>9</v>
      </c>
      <c r="AG1136">
        <v>12</v>
      </c>
      <c r="AH1136">
        <v>14</v>
      </c>
      <c r="AI1136">
        <v>5</v>
      </c>
    </row>
    <row r="1137" spans="1:35" x14ac:dyDescent="0.2">
      <c r="A1137" s="102">
        <v>996</v>
      </c>
      <c r="B1137">
        <v>2427</v>
      </c>
      <c r="C1137" t="s">
        <v>1966</v>
      </c>
      <c r="D1137" t="s">
        <v>1694</v>
      </c>
      <c r="E1137">
        <v>985</v>
      </c>
      <c r="F1137">
        <v>967</v>
      </c>
      <c r="G1137">
        <v>1100</v>
      </c>
      <c r="H1137" t="s">
        <v>1682</v>
      </c>
      <c r="I1137">
        <v>8377</v>
      </c>
      <c r="J1137" t="s">
        <v>1816</v>
      </c>
      <c r="K1137" t="s">
        <v>1737</v>
      </c>
      <c r="L1137">
        <v>1050</v>
      </c>
      <c r="M1137">
        <v>1057</v>
      </c>
      <c r="N1137">
        <v>1000</v>
      </c>
      <c r="O1137" t="s">
        <v>1679</v>
      </c>
      <c r="P1137">
        <v>0.90298041139829799</v>
      </c>
      <c r="Q1137">
        <v>0.83129782533743801</v>
      </c>
      <c r="R1137">
        <v>6.07623547784805E-2</v>
      </c>
      <c r="S1137">
        <v>5.6739892707385102E-2</v>
      </c>
      <c r="T1137">
        <v>-2.3866407235547298</v>
      </c>
      <c r="U1137">
        <v>2.3866407235547298</v>
      </c>
      <c r="V1137">
        <v>1.97728122178861</v>
      </c>
      <c r="W1137">
        <v>-12.08</v>
      </c>
      <c r="X1137">
        <v>0.63</v>
      </c>
      <c r="Y1137">
        <v>-310286</v>
      </c>
      <c r="Z1137">
        <v>-14776</v>
      </c>
      <c r="AA1137">
        <v>-0.67</v>
      </c>
      <c r="AB1137">
        <v>21</v>
      </c>
      <c r="AC1137">
        <v>8</v>
      </c>
      <c r="AD1137">
        <v>13</v>
      </c>
      <c r="AE1137">
        <v>38.1</v>
      </c>
      <c r="AF1137">
        <v>8</v>
      </c>
      <c r="AG1137">
        <v>8</v>
      </c>
      <c r="AH1137">
        <v>10</v>
      </c>
      <c r="AI1137">
        <v>3</v>
      </c>
    </row>
    <row r="1138" spans="1:35" x14ac:dyDescent="0.2">
      <c r="A1138" s="102">
        <v>429</v>
      </c>
      <c r="B1138">
        <v>2001</v>
      </c>
      <c r="C1138" t="s">
        <v>1579</v>
      </c>
      <c r="D1138" t="s">
        <v>1707</v>
      </c>
      <c r="E1138">
        <v>1663</v>
      </c>
      <c r="F1138">
        <v>1661</v>
      </c>
      <c r="G1138">
        <v>600</v>
      </c>
      <c r="H1138" t="s">
        <v>1679</v>
      </c>
      <c r="I1138">
        <v>4118</v>
      </c>
      <c r="J1138" t="s">
        <v>1947</v>
      </c>
      <c r="K1138" t="s">
        <v>1704</v>
      </c>
      <c r="L1138">
        <v>3395</v>
      </c>
      <c r="M1138">
        <v>3390</v>
      </c>
      <c r="N1138">
        <v>300</v>
      </c>
      <c r="O1138" t="s">
        <v>1682</v>
      </c>
      <c r="P1138">
        <v>0.79548986666581201</v>
      </c>
      <c r="Q1138">
        <v>0.897618378384615</v>
      </c>
      <c r="R1138">
        <v>9.1084337621107E-2</v>
      </c>
      <c r="S1138">
        <v>4.4588092271637597E-2</v>
      </c>
      <c r="T1138">
        <v>1.08129817822829</v>
      </c>
      <c r="U1138">
        <v>1.08129817822829</v>
      </c>
      <c r="V1138">
        <v>1.073237333292</v>
      </c>
      <c r="W1138">
        <v>2.1800000000000002</v>
      </c>
      <c r="X1138">
        <v>2.0099999999999998</v>
      </c>
      <c r="Y1138">
        <v>-314245</v>
      </c>
      <c r="Z1138">
        <v>-18485</v>
      </c>
      <c r="AA1138">
        <v>-1.07</v>
      </c>
      <c r="AB1138">
        <v>17</v>
      </c>
      <c r="AC1138">
        <v>5</v>
      </c>
      <c r="AD1138">
        <v>12</v>
      </c>
      <c r="AE1138">
        <v>29.41</v>
      </c>
      <c r="AF1138">
        <v>12</v>
      </c>
      <c r="AG1138">
        <v>2</v>
      </c>
      <c r="AH1138">
        <v>7</v>
      </c>
      <c r="AI1138">
        <v>8</v>
      </c>
    </row>
    <row r="1139" spans="1:35" x14ac:dyDescent="0.2">
      <c r="A1139" s="102">
        <v>660</v>
      </c>
      <c r="B1139">
        <v>4183</v>
      </c>
      <c r="C1139" t="s">
        <v>1895</v>
      </c>
      <c r="D1139" t="s">
        <v>1704</v>
      </c>
      <c r="E1139">
        <v>2569</v>
      </c>
      <c r="F1139">
        <v>2581</v>
      </c>
      <c r="G1139">
        <v>400</v>
      </c>
      <c r="H1139" t="s">
        <v>1679</v>
      </c>
      <c r="I1139">
        <v>6472</v>
      </c>
      <c r="J1139" t="s">
        <v>62</v>
      </c>
      <c r="K1139" t="s">
        <v>1692</v>
      </c>
      <c r="L1139">
        <v>298</v>
      </c>
      <c r="M1139">
        <v>299</v>
      </c>
      <c r="N1139">
        <v>3500</v>
      </c>
      <c r="O1139" t="s">
        <v>1682</v>
      </c>
      <c r="P1139">
        <v>0.726652750653625</v>
      </c>
      <c r="Q1139">
        <v>0.87378962184329201</v>
      </c>
      <c r="R1139">
        <v>0.14239090361946799</v>
      </c>
      <c r="S1139">
        <v>3.8693385357349702E-2</v>
      </c>
      <c r="T1139">
        <v>2.3073851753991401</v>
      </c>
      <c r="U1139">
        <v>2.3073851753991401</v>
      </c>
      <c r="V1139">
        <v>2.5467867951423702</v>
      </c>
      <c r="W1139">
        <v>9</v>
      </c>
      <c r="X1139">
        <v>1.37</v>
      </c>
      <c r="Y1139">
        <v>-323905</v>
      </c>
      <c r="Z1139">
        <v>-20244</v>
      </c>
      <c r="AA1139">
        <v>-1.07</v>
      </c>
      <c r="AB1139">
        <v>16</v>
      </c>
      <c r="AC1139">
        <v>5</v>
      </c>
      <c r="AD1139">
        <v>11</v>
      </c>
      <c r="AE1139">
        <v>31.25</v>
      </c>
      <c r="AF1139">
        <v>14</v>
      </c>
      <c r="AG1139">
        <v>1</v>
      </c>
      <c r="AH1139">
        <v>6</v>
      </c>
      <c r="AI1139">
        <v>9</v>
      </c>
    </row>
    <row r="1140" spans="1:35" x14ac:dyDescent="0.2">
      <c r="A1140" s="102">
        <v>557</v>
      </c>
      <c r="B1140">
        <v>3765</v>
      </c>
      <c r="C1140" t="s">
        <v>1989</v>
      </c>
      <c r="D1140" t="s">
        <v>1681</v>
      </c>
      <c r="E1140">
        <v>1992</v>
      </c>
      <c r="F1140">
        <v>1966</v>
      </c>
      <c r="G1140">
        <v>500</v>
      </c>
      <c r="H1140" t="s">
        <v>1682</v>
      </c>
      <c r="I1140">
        <v>5214</v>
      </c>
      <c r="J1140" t="s">
        <v>1982</v>
      </c>
      <c r="K1140" t="s">
        <v>1678</v>
      </c>
      <c r="L1140">
        <v>2066</v>
      </c>
      <c r="M1140">
        <v>2094</v>
      </c>
      <c r="N1140">
        <v>500</v>
      </c>
      <c r="O1140" t="s">
        <v>1679</v>
      </c>
      <c r="P1140">
        <v>0.86544763076129805</v>
      </c>
      <c r="Q1140">
        <v>0.88468695210108805</v>
      </c>
      <c r="R1140">
        <v>0.27416440195830299</v>
      </c>
      <c r="S1140">
        <v>5.29371667997377E-2</v>
      </c>
      <c r="T1140">
        <v>-1.0553927438941599</v>
      </c>
      <c r="U1140">
        <v>1.0553927438941599</v>
      </c>
      <c r="V1140">
        <v>0.80880989996373298</v>
      </c>
      <c r="W1140">
        <v>-3.09</v>
      </c>
      <c r="X1140">
        <v>6.11</v>
      </c>
      <c r="Y1140">
        <v>-324460</v>
      </c>
      <c r="Z1140">
        <v>-24958</v>
      </c>
      <c r="AA1140">
        <v>-1.2</v>
      </c>
      <c r="AB1140">
        <v>13</v>
      </c>
      <c r="AC1140">
        <v>5</v>
      </c>
      <c r="AD1140">
        <v>8</v>
      </c>
      <c r="AE1140">
        <v>38.46</v>
      </c>
      <c r="AF1140">
        <v>8</v>
      </c>
      <c r="AG1140">
        <v>4</v>
      </c>
      <c r="AH1140">
        <v>7</v>
      </c>
      <c r="AI1140">
        <v>2</v>
      </c>
    </row>
    <row r="1141" spans="1:35" x14ac:dyDescent="0.2">
      <c r="A1141" s="102">
        <v>121</v>
      </c>
      <c r="B1141">
        <v>4536</v>
      </c>
      <c r="C1141" t="s">
        <v>1987</v>
      </c>
      <c r="D1141" t="s">
        <v>1702</v>
      </c>
      <c r="E1141">
        <v>2064</v>
      </c>
      <c r="F1141">
        <v>2034</v>
      </c>
      <c r="G1141">
        <v>500</v>
      </c>
      <c r="H1141" t="s">
        <v>1679</v>
      </c>
      <c r="I1141">
        <v>4686</v>
      </c>
      <c r="J1141" t="s">
        <v>1700</v>
      </c>
      <c r="K1141" t="s">
        <v>1681</v>
      </c>
      <c r="L1141">
        <v>5570</v>
      </c>
      <c r="M1141">
        <v>5340</v>
      </c>
      <c r="N1141">
        <v>200</v>
      </c>
      <c r="O1141" t="s">
        <v>1682</v>
      </c>
      <c r="P1141">
        <v>0.54343398089982797</v>
      </c>
      <c r="Q1141">
        <v>0.93308043198456203</v>
      </c>
      <c r="R1141">
        <v>0.26919405341603803</v>
      </c>
      <c r="S1141">
        <v>2.86719529098503E-2</v>
      </c>
      <c r="T1141">
        <v>0.62909818807197604</v>
      </c>
      <c r="U1141">
        <v>0.62909818807197604</v>
      </c>
      <c r="V1141">
        <v>2.61024633101208E-2</v>
      </c>
      <c r="W1141">
        <v>5.26</v>
      </c>
      <c r="X1141">
        <v>4.78</v>
      </c>
      <c r="Y1141">
        <v>-331815</v>
      </c>
      <c r="Z1141">
        <v>-17464</v>
      </c>
      <c r="AA1141">
        <v>-0.88</v>
      </c>
      <c r="AB1141">
        <v>19</v>
      </c>
      <c r="AC1141">
        <v>9</v>
      </c>
      <c r="AD1141">
        <v>10</v>
      </c>
      <c r="AE1141">
        <v>47.37</v>
      </c>
      <c r="AF1141">
        <v>11</v>
      </c>
      <c r="AG1141">
        <v>6</v>
      </c>
      <c r="AH1141">
        <v>8</v>
      </c>
      <c r="AI1141">
        <v>5</v>
      </c>
    </row>
    <row r="1142" spans="1:35" x14ac:dyDescent="0.2">
      <c r="A1142" s="102">
        <v>881</v>
      </c>
      <c r="B1142">
        <v>7751</v>
      </c>
      <c r="C1142" t="s">
        <v>2192</v>
      </c>
      <c r="D1142" t="s">
        <v>1684</v>
      </c>
      <c r="E1142">
        <v>2841</v>
      </c>
      <c r="F1142">
        <v>2830</v>
      </c>
      <c r="G1142">
        <v>300</v>
      </c>
      <c r="H1142" t="s">
        <v>1679</v>
      </c>
      <c r="I1142">
        <v>9956</v>
      </c>
      <c r="J1142" t="s">
        <v>1632</v>
      </c>
      <c r="K1142" t="s">
        <v>1705</v>
      </c>
      <c r="L1142">
        <v>1872</v>
      </c>
      <c r="M1142">
        <v>1877</v>
      </c>
      <c r="N1142">
        <v>500</v>
      </c>
      <c r="O1142" t="s">
        <v>1682</v>
      </c>
      <c r="P1142">
        <v>0.70797692587594996</v>
      </c>
      <c r="Q1142">
        <v>0.84722335662127002</v>
      </c>
      <c r="R1142">
        <v>0.19101712875099899</v>
      </c>
      <c r="S1142">
        <v>4.1552397624762101E-2</v>
      </c>
      <c r="T1142">
        <v>0.20269203031924601</v>
      </c>
      <c r="U1142">
        <v>0.20269203031924601</v>
      </c>
      <c r="V1142">
        <v>0.54084279797094403</v>
      </c>
      <c r="W1142">
        <v>0.59</v>
      </c>
      <c r="X1142">
        <v>10.54</v>
      </c>
      <c r="Y1142">
        <v>-333953</v>
      </c>
      <c r="Z1142">
        <v>-22264</v>
      </c>
      <c r="AA1142">
        <v>-1.25</v>
      </c>
      <c r="AB1142">
        <v>15</v>
      </c>
      <c r="AC1142">
        <v>5</v>
      </c>
      <c r="AD1142">
        <v>10</v>
      </c>
      <c r="AE1142">
        <v>33.33</v>
      </c>
      <c r="AF1142">
        <v>13</v>
      </c>
      <c r="AG1142">
        <v>0</v>
      </c>
      <c r="AH1142">
        <v>4</v>
      </c>
      <c r="AI1142">
        <v>11</v>
      </c>
    </row>
    <row r="1143" spans="1:35" x14ac:dyDescent="0.2">
      <c r="A1143" s="102">
        <v>259</v>
      </c>
      <c r="B1143">
        <v>2001</v>
      </c>
      <c r="C1143" t="s">
        <v>1579</v>
      </c>
      <c r="D1143" t="s">
        <v>1707</v>
      </c>
      <c r="E1143">
        <v>1663</v>
      </c>
      <c r="F1143">
        <v>1661</v>
      </c>
      <c r="G1143">
        <v>600</v>
      </c>
      <c r="H1143" t="s">
        <v>1679</v>
      </c>
      <c r="I1143">
        <v>7201</v>
      </c>
      <c r="J1143" t="s">
        <v>1722</v>
      </c>
      <c r="K1143" t="s">
        <v>1697</v>
      </c>
      <c r="L1143">
        <v>528.5</v>
      </c>
      <c r="M1143">
        <v>513.70000000000005</v>
      </c>
      <c r="N1143">
        <v>1900</v>
      </c>
      <c r="O1143" t="s">
        <v>1682</v>
      </c>
      <c r="P1143">
        <v>0.81613828621802897</v>
      </c>
      <c r="Q1143">
        <v>0.91479456223447897</v>
      </c>
      <c r="R1143">
        <v>9.9109496498449596E-3</v>
      </c>
      <c r="S1143">
        <v>6.7173724486870798E-3</v>
      </c>
      <c r="T1143">
        <v>4.5288309871516397</v>
      </c>
      <c r="U1143">
        <v>4.5288309871516397</v>
      </c>
      <c r="V1143">
        <v>2.69071882139156</v>
      </c>
      <c r="W1143">
        <v>18.73</v>
      </c>
      <c r="X1143">
        <v>2.06</v>
      </c>
      <c r="Y1143">
        <v>-336482</v>
      </c>
      <c r="Z1143">
        <v>-16824</v>
      </c>
      <c r="AA1143">
        <v>-0.86</v>
      </c>
      <c r="AB1143">
        <v>20</v>
      </c>
      <c r="AC1143">
        <v>7</v>
      </c>
      <c r="AD1143">
        <v>13</v>
      </c>
      <c r="AE1143">
        <v>35</v>
      </c>
      <c r="AF1143">
        <v>14</v>
      </c>
      <c r="AG1143">
        <v>3</v>
      </c>
      <c r="AH1143">
        <v>6</v>
      </c>
      <c r="AI1143">
        <v>11</v>
      </c>
    </row>
    <row r="1144" spans="1:35" x14ac:dyDescent="0.2">
      <c r="A1144" s="102">
        <v>141</v>
      </c>
      <c r="B1144">
        <v>2267</v>
      </c>
      <c r="C1144" t="s">
        <v>1944</v>
      </c>
      <c r="D1144" t="s">
        <v>1707</v>
      </c>
      <c r="E1144">
        <v>5450</v>
      </c>
      <c r="F1144">
        <v>5370</v>
      </c>
      <c r="G1144">
        <v>200</v>
      </c>
      <c r="H1144" t="s">
        <v>1682</v>
      </c>
      <c r="I1144">
        <v>7976</v>
      </c>
      <c r="J1144" t="s">
        <v>1732</v>
      </c>
      <c r="K1144" t="s">
        <v>1703</v>
      </c>
      <c r="L1144">
        <v>1632</v>
      </c>
      <c r="M1144">
        <v>1645</v>
      </c>
      <c r="N1144">
        <v>700</v>
      </c>
      <c r="O1144" t="s">
        <v>1679</v>
      </c>
      <c r="P1144">
        <v>0.78280119351469901</v>
      </c>
      <c r="Q1144">
        <v>0.93057483727776802</v>
      </c>
      <c r="R1144" s="15">
        <v>6.9067966679689494E-2</v>
      </c>
      <c r="S1144">
        <v>5.9619962303094798E-2</v>
      </c>
      <c r="T1144">
        <v>-3.23490216406354</v>
      </c>
      <c r="U1144">
        <v>3.23490216406354</v>
      </c>
      <c r="V1144">
        <v>2.4036816621083501</v>
      </c>
      <c r="W1144">
        <v>-9.76</v>
      </c>
      <c r="X1144">
        <v>7.22</v>
      </c>
      <c r="Y1144">
        <v>-336743</v>
      </c>
      <c r="Z1144">
        <v>-22450</v>
      </c>
      <c r="AA1144">
        <v>-1.42</v>
      </c>
      <c r="AB1144">
        <v>15</v>
      </c>
      <c r="AC1144">
        <v>3</v>
      </c>
      <c r="AD1144">
        <v>12</v>
      </c>
      <c r="AE1144">
        <v>20</v>
      </c>
      <c r="AF1144">
        <v>11</v>
      </c>
      <c r="AG1144">
        <v>3</v>
      </c>
      <c r="AH1144">
        <v>6</v>
      </c>
      <c r="AI1144">
        <v>6</v>
      </c>
    </row>
    <row r="1145" spans="1:35" x14ac:dyDescent="0.2">
      <c r="A1145" s="102">
        <v>696</v>
      </c>
      <c r="B1145">
        <v>8358</v>
      </c>
      <c r="C1145" t="s">
        <v>1976</v>
      </c>
      <c r="D1145" t="s">
        <v>1737</v>
      </c>
      <c r="E1145">
        <v>435</v>
      </c>
      <c r="F1145">
        <v>446</v>
      </c>
      <c r="G1145">
        <v>2400</v>
      </c>
      <c r="H1145" t="s">
        <v>1682</v>
      </c>
      <c r="I1145">
        <v>8411</v>
      </c>
      <c r="J1145" t="s">
        <v>1818</v>
      </c>
      <c r="K1145" t="s">
        <v>1737</v>
      </c>
      <c r="L1145">
        <v>161</v>
      </c>
      <c r="M1145">
        <v>161</v>
      </c>
      <c r="N1145">
        <v>6600</v>
      </c>
      <c r="O1145" t="s">
        <v>1679</v>
      </c>
      <c r="P1145">
        <v>0.89567454775071498</v>
      </c>
      <c r="Q1145">
        <v>0.86944170921258201</v>
      </c>
      <c r="R1145">
        <v>7.6841864431881096E-2</v>
      </c>
      <c r="S1145">
        <v>4.4140291250118299E-2</v>
      </c>
      <c r="T1145">
        <v>-0.68160097033752198</v>
      </c>
      <c r="U1145">
        <v>0.68160097033752198</v>
      </c>
      <c r="V1145">
        <v>1.0530237642398299</v>
      </c>
      <c r="W1145">
        <v>-5.76</v>
      </c>
      <c r="X1145">
        <v>0.73</v>
      </c>
      <c r="Y1145">
        <v>-339221</v>
      </c>
      <c r="Z1145">
        <v>-13047</v>
      </c>
      <c r="AA1145">
        <v>-0.68</v>
      </c>
      <c r="AB1145">
        <v>26</v>
      </c>
      <c r="AC1145">
        <v>11</v>
      </c>
      <c r="AD1145">
        <v>15</v>
      </c>
      <c r="AE1145">
        <v>42.31</v>
      </c>
      <c r="AF1145">
        <v>11</v>
      </c>
      <c r="AG1145">
        <v>6</v>
      </c>
      <c r="AH1145">
        <v>10</v>
      </c>
      <c r="AI1145">
        <v>10</v>
      </c>
    </row>
    <row r="1146" spans="1:35" x14ac:dyDescent="0.2">
      <c r="A1146" s="102">
        <v>364</v>
      </c>
      <c r="B1146">
        <v>1332</v>
      </c>
      <c r="C1146" t="s">
        <v>2172</v>
      </c>
      <c r="D1146" t="s">
        <v>1813</v>
      </c>
      <c r="E1146">
        <v>622</v>
      </c>
      <c r="F1146">
        <v>616</v>
      </c>
      <c r="G1146">
        <v>1700</v>
      </c>
      <c r="H1146" t="s">
        <v>1679</v>
      </c>
      <c r="I1146">
        <v>5214</v>
      </c>
      <c r="J1146" t="s">
        <v>1982</v>
      </c>
      <c r="K1146" t="s">
        <v>1678</v>
      </c>
      <c r="L1146">
        <v>2066</v>
      </c>
      <c r="M1146">
        <v>2094</v>
      </c>
      <c r="N1146">
        <v>500</v>
      </c>
      <c r="O1146" t="s">
        <v>1682</v>
      </c>
      <c r="P1146">
        <v>0.666069726977495</v>
      </c>
      <c r="Q1146">
        <v>0.90418429710451598</v>
      </c>
      <c r="R1146">
        <v>7.8227337615289799E-2</v>
      </c>
      <c r="S1146">
        <v>9.6115342754210902E-3</v>
      </c>
      <c r="T1146">
        <v>2.4463699165736399</v>
      </c>
      <c r="U1146">
        <v>2.4463699165736399</v>
      </c>
      <c r="V1146">
        <v>3.0175390536615101</v>
      </c>
      <c r="W1146">
        <v>9.2899999999999991</v>
      </c>
      <c r="X1146">
        <v>0.02</v>
      </c>
      <c r="Y1146">
        <v>-348008</v>
      </c>
      <c r="Z1146">
        <v>-16572</v>
      </c>
      <c r="AA1146">
        <v>-0.84</v>
      </c>
      <c r="AB1146">
        <v>21</v>
      </c>
      <c r="AC1146">
        <v>9</v>
      </c>
      <c r="AD1146">
        <v>12</v>
      </c>
      <c r="AE1146">
        <v>42.86</v>
      </c>
      <c r="AF1146">
        <v>9</v>
      </c>
      <c r="AG1146">
        <v>7</v>
      </c>
      <c r="AH1146">
        <v>11</v>
      </c>
      <c r="AI1146">
        <v>3</v>
      </c>
    </row>
    <row r="1147" spans="1:35" x14ac:dyDescent="0.2">
      <c r="A1147" s="102">
        <v>652</v>
      </c>
      <c r="B1147">
        <v>5703</v>
      </c>
      <c r="C1147" t="s">
        <v>221</v>
      </c>
      <c r="D1147" t="s">
        <v>1695</v>
      </c>
      <c r="E1147">
        <v>214</v>
      </c>
      <c r="F1147">
        <v>212</v>
      </c>
      <c r="G1147">
        <v>4200</v>
      </c>
      <c r="H1147" t="s">
        <v>1679</v>
      </c>
      <c r="I1147">
        <v>9616</v>
      </c>
      <c r="J1147" t="s">
        <v>2110</v>
      </c>
      <c r="K1147" t="s">
        <v>1694</v>
      </c>
      <c r="L1147">
        <v>4500</v>
      </c>
      <c r="M1147">
        <v>4455</v>
      </c>
      <c r="N1147">
        <v>200</v>
      </c>
      <c r="O1147" t="s">
        <v>1682</v>
      </c>
      <c r="P1147">
        <v>0.72287412166092402</v>
      </c>
      <c r="Q1147">
        <v>0.87472148579873699</v>
      </c>
      <c r="R1147">
        <v>0.45153186500530101</v>
      </c>
      <c r="S1147">
        <v>5.9745883098588403E-3</v>
      </c>
      <c r="T1147">
        <v>1.26875015210658</v>
      </c>
      <c r="U1147">
        <v>1.26875015210658</v>
      </c>
      <c r="V1147">
        <v>1.2740737016695101</v>
      </c>
      <c r="W1147">
        <v>4.58</v>
      </c>
      <c r="X1147">
        <v>7.0000000000000007E-2</v>
      </c>
      <c r="Y1147">
        <v>-348660</v>
      </c>
      <c r="Z1147">
        <v>-17433</v>
      </c>
      <c r="AA1147">
        <v>-0.94</v>
      </c>
      <c r="AB1147">
        <v>20</v>
      </c>
      <c r="AC1147">
        <v>8</v>
      </c>
      <c r="AD1147">
        <v>12</v>
      </c>
      <c r="AE1147">
        <v>40</v>
      </c>
      <c r="AF1147">
        <v>10</v>
      </c>
      <c r="AG1147">
        <v>8</v>
      </c>
      <c r="AH1147">
        <v>12</v>
      </c>
      <c r="AI1147">
        <v>0</v>
      </c>
    </row>
    <row r="1148" spans="1:35" x14ac:dyDescent="0.2">
      <c r="A1148" s="102">
        <v>144</v>
      </c>
      <c r="B1148">
        <v>5406</v>
      </c>
      <c r="C1148" t="s">
        <v>2047</v>
      </c>
      <c r="D1148" t="s">
        <v>1735</v>
      </c>
      <c r="E1148">
        <v>489</v>
      </c>
      <c r="F1148">
        <v>481</v>
      </c>
      <c r="G1148">
        <v>2100</v>
      </c>
      <c r="H1148" t="s">
        <v>1682</v>
      </c>
      <c r="I1148">
        <v>6178</v>
      </c>
      <c r="J1148" t="s">
        <v>2206</v>
      </c>
      <c r="K1148" t="s">
        <v>1694</v>
      </c>
      <c r="L1148">
        <v>1006</v>
      </c>
      <c r="M1148">
        <v>1002</v>
      </c>
      <c r="N1148">
        <v>1000</v>
      </c>
      <c r="O1148" t="s">
        <v>1679</v>
      </c>
      <c r="P1148">
        <v>0.76559822160746105</v>
      </c>
      <c r="Q1148">
        <v>0.93029753729860898</v>
      </c>
      <c r="R1148">
        <v>0.466984068141787</v>
      </c>
      <c r="S1148">
        <v>3.1220415601231101E-2</v>
      </c>
      <c r="T1148">
        <v>-2.29037693683915</v>
      </c>
      <c r="U1148">
        <v>2.29037693683915</v>
      </c>
      <c r="V1148">
        <v>2.1486647033078801</v>
      </c>
      <c r="W1148">
        <v>-15.72</v>
      </c>
      <c r="X1148">
        <v>0.81</v>
      </c>
      <c r="Y1148">
        <v>-354093</v>
      </c>
      <c r="Z1148">
        <v>-19672</v>
      </c>
      <c r="AA1148">
        <v>-0.95</v>
      </c>
      <c r="AB1148">
        <v>18</v>
      </c>
      <c r="AC1148">
        <v>7</v>
      </c>
      <c r="AD1148">
        <v>11</v>
      </c>
      <c r="AE1148">
        <v>38.89</v>
      </c>
      <c r="AF1148">
        <v>12</v>
      </c>
      <c r="AG1148">
        <v>4</v>
      </c>
      <c r="AH1148">
        <v>8</v>
      </c>
      <c r="AI1148">
        <v>6</v>
      </c>
    </row>
    <row r="1149" spans="1:35" x14ac:dyDescent="0.2">
      <c r="A1149" s="102">
        <v>779</v>
      </c>
      <c r="B1149">
        <v>3668</v>
      </c>
      <c r="C1149" t="s">
        <v>695</v>
      </c>
      <c r="D1149" t="s">
        <v>1681</v>
      </c>
      <c r="E1149">
        <v>953</v>
      </c>
      <c r="F1149">
        <v>955</v>
      </c>
      <c r="G1149">
        <v>1100</v>
      </c>
      <c r="H1149" t="s">
        <v>1682</v>
      </c>
      <c r="I1149">
        <v>4613</v>
      </c>
      <c r="J1149" t="s">
        <v>226</v>
      </c>
      <c r="K1149" t="s">
        <v>1704</v>
      </c>
      <c r="L1149">
        <v>2562</v>
      </c>
      <c r="M1149">
        <v>2565</v>
      </c>
      <c r="N1149">
        <v>400</v>
      </c>
      <c r="O1149" t="s">
        <v>1679</v>
      </c>
      <c r="P1149">
        <v>0.64623075295965204</v>
      </c>
      <c r="Q1149">
        <v>0.85948746231011797</v>
      </c>
      <c r="R1149">
        <v>1.69328107385023E-3</v>
      </c>
      <c r="S1149">
        <v>1.5704194176669201E-2</v>
      </c>
      <c r="T1149">
        <v>-1.8639949720295801</v>
      </c>
      <c r="U1149">
        <v>1.8639949720295801</v>
      </c>
      <c r="V1149">
        <v>1.9335012132362099</v>
      </c>
      <c r="W1149">
        <v>-21.53</v>
      </c>
      <c r="X1149">
        <v>2.39</v>
      </c>
      <c r="Y1149">
        <v>-359116</v>
      </c>
      <c r="Z1149">
        <v>-17956</v>
      </c>
      <c r="AA1149">
        <v>-0.85</v>
      </c>
      <c r="AB1149">
        <v>20</v>
      </c>
      <c r="AC1149">
        <v>12</v>
      </c>
      <c r="AD1149">
        <v>8</v>
      </c>
      <c r="AE1149">
        <v>60</v>
      </c>
      <c r="AF1149">
        <v>8</v>
      </c>
      <c r="AG1149">
        <v>10</v>
      </c>
      <c r="AH1149">
        <v>8</v>
      </c>
      <c r="AI1149">
        <v>2</v>
      </c>
    </row>
    <row r="1150" spans="1:35" x14ac:dyDescent="0.2">
      <c r="A1150" s="102">
        <v>375</v>
      </c>
      <c r="B1150">
        <v>5463</v>
      </c>
      <c r="C1150" t="s">
        <v>66</v>
      </c>
      <c r="D1150" t="s">
        <v>1735</v>
      </c>
      <c r="E1150">
        <v>2853</v>
      </c>
      <c r="F1150">
        <v>2881</v>
      </c>
      <c r="G1150">
        <v>300</v>
      </c>
      <c r="H1150" t="s">
        <v>1679</v>
      </c>
      <c r="I1150">
        <v>7762</v>
      </c>
      <c r="J1150" t="s">
        <v>1907</v>
      </c>
      <c r="K1150" t="s">
        <v>1688</v>
      </c>
      <c r="L1150">
        <v>490</v>
      </c>
      <c r="M1150">
        <v>493</v>
      </c>
      <c r="N1150">
        <v>1800</v>
      </c>
      <c r="O1150" t="s">
        <v>1682</v>
      </c>
      <c r="P1150">
        <v>0.70185407560377899</v>
      </c>
      <c r="Q1150">
        <v>0.90334063477737703</v>
      </c>
      <c r="R1150">
        <v>1.6346177658079001E-2</v>
      </c>
      <c r="S1150">
        <v>7.4568391276614004E-3</v>
      </c>
      <c r="T1150">
        <v>2.2718554560438302</v>
      </c>
      <c r="U1150">
        <v>2.2718554560438302</v>
      </c>
      <c r="V1150">
        <v>2.1363167073171501</v>
      </c>
      <c r="W1150">
        <v>9.01</v>
      </c>
      <c r="X1150">
        <v>2.67</v>
      </c>
      <c r="Y1150">
        <v>-365327</v>
      </c>
      <c r="Z1150">
        <v>-19228</v>
      </c>
      <c r="AA1150">
        <v>-1.05</v>
      </c>
      <c r="AB1150">
        <v>19</v>
      </c>
      <c r="AC1150">
        <v>8</v>
      </c>
      <c r="AD1150">
        <v>11</v>
      </c>
      <c r="AE1150">
        <v>42.11</v>
      </c>
      <c r="AF1150">
        <v>12</v>
      </c>
      <c r="AG1150">
        <v>4</v>
      </c>
      <c r="AH1150">
        <v>8</v>
      </c>
      <c r="AI1150">
        <v>7</v>
      </c>
    </row>
    <row r="1151" spans="1:35" x14ac:dyDescent="0.2">
      <c r="A1151" s="102">
        <v>755</v>
      </c>
      <c r="B1151">
        <v>4506</v>
      </c>
      <c r="C1151" t="s">
        <v>2187</v>
      </c>
      <c r="D1151" t="s">
        <v>1702</v>
      </c>
      <c r="E1151">
        <v>1808</v>
      </c>
      <c r="F1151">
        <v>1808</v>
      </c>
      <c r="G1151">
        <v>500</v>
      </c>
      <c r="H1151" t="s">
        <v>1682</v>
      </c>
      <c r="I1151">
        <v>8058</v>
      </c>
      <c r="J1151" t="s">
        <v>2053</v>
      </c>
      <c r="K1151" t="s">
        <v>1686</v>
      </c>
      <c r="L1151">
        <v>2875</v>
      </c>
      <c r="M1151">
        <v>2869.5</v>
      </c>
      <c r="N1151">
        <v>300</v>
      </c>
      <c r="O1151" t="s">
        <v>1679</v>
      </c>
      <c r="P1151">
        <v>0.52141723734564305</v>
      </c>
      <c r="Q1151">
        <v>0.86221434970755995</v>
      </c>
      <c r="R1151">
        <v>7.6712709854302397E-2</v>
      </c>
      <c r="S1151">
        <v>5.1816102323073501E-2</v>
      </c>
      <c r="T1151">
        <v>-1.9279855209271799</v>
      </c>
      <c r="U1151">
        <v>1.9279855209271799</v>
      </c>
      <c r="V1151">
        <v>1.9814473565483</v>
      </c>
      <c r="W1151">
        <v>-11.53</v>
      </c>
      <c r="X1151">
        <v>5.01</v>
      </c>
      <c r="Y1151">
        <v>-368418</v>
      </c>
      <c r="Z1151">
        <v>-20468</v>
      </c>
      <c r="AA1151">
        <v>-1.1000000000000001</v>
      </c>
      <c r="AB1151">
        <v>18</v>
      </c>
      <c r="AC1151">
        <v>6</v>
      </c>
      <c r="AD1151">
        <v>12</v>
      </c>
      <c r="AE1151">
        <v>33.33</v>
      </c>
      <c r="AF1151">
        <v>12</v>
      </c>
      <c r="AG1151">
        <v>2</v>
      </c>
      <c r="AH1151">
        <v>8</v>
      </c>
      <c r="AI1151">
        <v>8</v>
      </c>
    </row>
    <row r="1152" spans="1:35" x14ac:dyDescent="0.2">
      <c r="A1152" s="102">
        <v>337</v>
      </c>
      <c r="B1152">
        <v>4543</v>
      </c>
      <c r="C1152" t="s">
        <v>719</v>
      </c>
      <c r="D1152" t="s">
        <v>1688</v>
      </c>
      <c r="E1152">
        <v>3883</v>
      </c>
      <c r="F1152">
        <v>3896</v>
      </c>
      <c r="G1152">
        <v>200</v>
      </c>
      <c r="H1152" t="s">
        <v>1682</v>
      </c>
      <c r="I1152">
        <v>5486</v>
      </c>
      <c r="J1152" t="s">
        <v>755</v>
      </c>
      <c r="K1152" t="s">
        <v>1735</v>
      </c>
      <c r="L1152">
        <v>1746</v>
      </c>
      <c r="M1152">
        <v>1714</v>
      </c>
      <c r="N1152">
        <v>500</v>
      </c>
      <c r="O1152" t="s">
        <v>1679</v>
      </c>
      <c r="P1152">
        <v>0.64124901992446504</v>
      </c>
      <c r="Q1152">
        <v>0.90703161870498705</v>
      </c>
      <c r="R1152">
        <v>1.4305510156716999E-2</v>
      </c>
      <c r="S1152">
        <v>1.6788633843570499E-2</v>
      </c>
      <c r="T1152">
        <v>-1.2275801333295</v>
      </c>
      <c r="U1152">
        <v>1.2275801333295</v>
      </c>
      <c r="V1152">
        <v>1.5351237550196</v>
      </c>
      <c r="W1152">
        <v>-8.74</v>
      </c>
      <c r="X1152">
        <v>9.98</v>
      </c>
      <c r="Y1152">
        <v>-377352</v>
      </c>
      <c r="Z1152">
        <v>-18868</v>
      </c>
      <c r="AA1152">
        <v>-0.96</v>
      </c>
      <c r="AB1152">
        <v>20</v>
      </c>
      <c r="AC1152">
        <v>9</v>
      </c>
      <c r="AD1152">
        <v>11</v>
      </c>
      <c r="AE1152">
        <v>45</v>
      </c>
      <c r="AF1152">
        <v>10</v>
      </c>
      <c r="AG1152">
        <v>5</v>
      </c>
      <c r="AH1152">
        <v>9</v>
      </c>
      <c r="AI1152">
        <v>6</v>
      </c>
    </row>
    <row r="1153" spans="1:35" x14ac:dyDescent="0.2">
      <c r="A1153" s="102">
        <v>8</v>
      </c>
      <c r="B1153">
        <v>6920</v>
      </c>
      <c r="C1153" t="s">
        <v>1683</v>
      </c>
      <c r="D1153" t="s">
        <v>1684</v>
      </c>
      <c r="E1153">
        <v>6010</v>
      </c>
      <c r="F1153">
        <v>6090</v>
      </c>
      <c r="G1153">
        <v>100</v>
      </c>
      <c r="H1153" t="s">
        <v>1679</v>
      </c>
      <c r="I1153">
        <v>8804</v>
      </c>
      <c r="J1153" t="s">
        <v>969</v>
      </c>
      <c r="K1153" t="s">
        <v>1701</v>
      </c>
      <c r="L1153">
        <v>1798</v>
      </c>
      <c r="M1153">
        <v>1797</v>
      </c>
      <c r="N1153">
        <v>300</v>
      </c>
      <c r="O1153" t="s">
        <v>1682</v>
      </c>
      <c r="P1153">
        <v>0.83739844418410103</v>
      </c>
      <c r="Q1153">
        <v>0.96757979009454498</v>
      </c>
      <c r="R1153">
        <v>0.169788851115317</v>
      </c>
      <c r="S1153">
        <v>3.4407013922890903E-2</v>
      </c>
      <c r="T1153">
        <v>1.3951629879059599</v>
      </c>
      <c r="U1153">
        <v>1.3951629879059599</v>
      </c>
      <c r="V1153">
        <v>1.3904783587707601</v>
      </c>
      <c r="W1153">
        <v>11.46</v>
      </c>
      <c r="X1153">
        <v>11.48</v>
      </c>
      <c r="Y1153">
        <v>-380297</v>
      </c>
      <c r="Z1153">
        <v>-12677</v>
      </c>
      <c r="AA1153">
        <v>-0.61</v>
      </c>
      <c r="AB1153">
        <v>30</v>
      </c>
      <c r="AC1153">
        <v>13</v>
      </c>
      <c r="AD1153">
        <v>17</v>
      </c>
      <c r="AE1153">
        <v>43.33</v>
      </c>
      <c r="AF1153">
        <v>10</v>
      </c>
      <c r="AG1153">
        <v>10</v>
      </c>
      <c r="AH1153">
        <v>14</v>
      </c>
      <c r="AI1153">
        <v>6</v>
      </c>
    </row>
    <row r="1154" spans="1:35" x14ac:dyDescent="0.2">
      <c r="A1154" s="102">
        <v>1147</v>
      </c>
      <c r="B1154">
        <v>5706</v>
      </c>
      <c r="C1154" t="s">
        <v>2049</v>
      </c>
      <c r="D1154" t="s">
        <v>1695</v>
      </c>
      <c r="E1154">
        <v>2830</v>
      </c>
      <c r="F1154">
        <v>2857</v>
      </c>
      <c r="G1154">
        <v>300</v>
      </c>
      <c r="H1154" t="s">
        <v>1679</v>
      </c>
      <c r="I1154">
        <v>8002</v>
      </c>
      <c r="J1154" t="s">
        <v>29</v>
      </c>
      <c r="K1154" t="s">
        <v>1686</v>
      </c>
      <c r="L1154">
        <v>787.3</v>
      </c>
      <c r="M1154">
        <v>790.8</v>
      </c>
      <c r="N1154">
        <v>1100</v>
      </c>
      <c r="O1154" t="s">
        <v>1682</v>
      </c>
      <c r="P1154">
        <v>0.65462094754696898</v>
      </c>
      <c r="Q1154">
        <v>0.805812144837313</v>
      </c>
      <c r="R1154">
        <v>0.16470146409492301</v>
      </c>
      <c r="S1154">
        <v>6.9243215909764302E-2</v>
      </c>
      <c r="T1154">
        <v>0.352221922807125</v>
      </c>
      <c r="U1154">
        <v>0.352221922807125</v>
      </c>
      <c r="V1154">
        <v>0.2195135941061</v>
      </c>
      <c r="W1154">
        <v>2.37</v>
      </c>
      <c r="X1154">
        <v>1.49</v>
      </c>
      <c r="Y1154">
        <v>-383185</v>
      </c>
      <c r="Z1154">
        <v>-22540</v>
      </c>
      <c r="AA1154">
        <v>-1.1399999999999999</v>
      </c>
      <c r="AB1154">
        <v>17</v>
      </c>
      <c r="AC1154">
        <v>6</v>
      </c>
      <c r="AD1154">
        <v>11</v>
      </c>
      <c r="AE1154">
        <v>35.29</v>
      </c>
      <c r="AF1154">
        <v>10</v>
      </c>
      <c r="AG1154">
        <v>6</v>
      </c>
      <c r="AH1154">
        <v>9</v>
      </c>
      <c r="AI1154">
        <v>2</v>
      </c>
    </row>
    <row r="1155" spans="1:35" x14ac:dyDescent="0.2">
      <c r="A1155" s="102">
        <v>954</v>
      </c>
      <c r="B1155">
        <v>6923</v>
      </c>
      <c r="C1155" t="s">
        <v>57</v>
      </c>
      <c r="D1155" t="s">
        <v>1684</v>
      </c>
      <c r="E1155">
        <v>2905</v>
      </c>
      <c r="F1155">
        <v>2924</v>
      </c>
      <c r="G1155">
        <v>300</v>
      </c>
      <c r="H1155" t="s">
        <v>1682</v>
      </c>
      <c r="I1155">
        <v>9412</v>
      </c>
      <c r="J1155" t="s">
        <v>589</v>
      </c>
      <c r="K1155" t="s">
        <v>1681</v>
      </c>
      <c r="L1155">
        <v>465</v>
      </c>
      <c r="M1155">
        <v>459</v>
      </c>
      <c r="N1155">
        <v>1900</v>
      </c>
      <c r="O1155" t="s">
        <v>1679</v>
      </c>
      <c r="P1155">
        <v>0.58333960418184005</v>
      </c>
      <c r="Q1155">
        <v>0.83739297655577305</v>
      </c>
      <c r="R1155">
        <v>0.32100321540858801</v>
      </c>
      <c r="S1155" s="15">
        <v>8.0056217473279206E-2</v>
      </c>
      <c r="T1155">
        <v>-0.84798691121357905</v>
      </c>
      <c r="U1155">
        <v>0.84798691121357905</v>
      </c>
      <c r="V1155">
        <v>1.56948308887304</v>
      </c>
      <c r="W1155">
        <v>-2.2999999999999998</v>
      </c>
      <c r="X1155">
        <v>0.57999999999999996</v>
      </c>
      <c r="Y1155">
        <v>-387240</v>
      </c>
      <c r="Z1155">
        <v>-20381</v>
      </c>
      <c r="AA1155">
        <v>-1.1000000000000001</v>
      </c>
      <c r="AB1155">
        <v>19</v>
      </c>
      <c r="AC1155">
        <v>5</v>
      </c>
      <c r="AD1155">
        <v>14</v>
      </c>
      <c r="AE1155">
        <v>26.32</v>
      </c>
      <c r="AF1155">
        <v>13</v>
      </c>
      <c r="AG1155">
        <v>3</v>
      </c>
      <c r="AH1155">
        <v>7</v>
      </c>
      <c r="AI1155">
        <v>9</v>
      </c>
    </row>
    <row r="1156" spans="1:35" x14ac:dyDescent="0.2">
      <c r="A1156" s="102">
        <v>594</v>
      </c>
      <c r="B1156">
        <v>2127</v>
      </c>
      <c r="C1156" t="s">
        <v>1882</v>
      </c>
      <c r="D1156" t="s">
        <v>1694</v>
      </c>
      <c r="E1156">
        <v>3945</v>
      </c>
      <c r="F1156">
        <v>3930</v>
      </c>
      <c r="G1156">
        <v>200</v>
      </c>
      <c r="H1156" t="s">
        <v>1682</v>
      </c>
      <c r="I1156">
        <v>6755</v>
      </c>
      <c r="J1156" t="s">
        <v>564</v>
      </c>
      <c r="K1156" t="s">
        <v>1684</v>
      </c>
      <c r="L1156">
        <v>2499</v>
      </c>
      <c r="M1156">
        <v>2493</v>
      </c>
      <c r="N1156">
        <v>300</v>
      </c>
      <c r="O1156" t="s">
        <v>1679</v>
      </c>
      <c r="P1156">
        <v>0.606583680351229</v>
      </c>
      <c r="Q1156">
        <v>0.88069634553266096</v>
      </c>
      <c r="R1156">
        <v>4.3022386231675203E-2</v>
      </c>
      <c r="S1156">
        <v>5.5097696002917702E-2</v>
      </c>
      <c r="T1156">
        <v>-0.27175607042043698</v>
      </c>
      <c r="U1156">
        <v>0.27175607042043698</v>
      </c>
      <c r="V1156">
        <v>0.196155058971132</v>
      </c>
      <c r="W1156">
        <v>-1.83</v>
      </c>
      <c r="X1156">
        <v>4.8499999999999996</v>
      </c>
      <c r="Y1156">
        <v>-388804</v>
      </c>
      <c r="Z1156">
        <v>-14400</v>
      </c>
      <c r="AA1156">
        <v>-0.78</v>
      </c>
      <c r="AB1156">
        <v>27</v>
      </c>
      <c r="AC1156">
        <v>10</v>
      </c>
      <c r="AD1156">
        <v>17</v>
      </c>
      <c r="AE1156">
        <v>37.04</v>
      </c>
      <c r="AF1156">
        <v>9</v>
      </c>
      <c r="AG1156">
        <v>7</v>
      </c>
      <c r="AH1156">
        <v>14</v>
      </c>
      <c r="AI1156">
        <v>6</v>
      </c>
    </row>
    <row r="1157" spans="1:35" x14ac:dyDescent="0.2">
      <c r="A1157" s="102">
        <v>624</v>
      </c>
      <c r="B1157">
        <v>4005</v>
      </c>
      <c r="C1157" t="s">
        <v>1942</v>
      </c>
      <c r="D1157" t="s">
        <v>1704</v>
      </c>
      <c r="E1157">
        <v>455</v>
      </c>
      <c r="F1157">
        <v>454</v>
      </c>
      <c r="G1157">
        <v>1900</v>
      </c>
      <c r="H1157" t="s">
        <v>1682</v>
      </c>
      <c r="I1157">
        <v>5019</v>
      </c>
      <c r="J1157" t="s">
        <v>1963</v>
      </c>
      <c r="K1157" t="s">
        <v>1964</v>
      </c>
      <c r="L1157">
        <v>2818</v>
      </c>
      <c r="M1157">
        <v>2827</v>
      </c>
      <c r="N1157">
        <v>300</v>
      </c>
      <c r="O1157" t="s">
        <v>1679</v>
      </c>
      <c r="P1157">
        <v>0.808798487698557</v>
      </c>
      <c r="Q1157">
        <v>0.87793276416686095</v>
      </c>
      <c r="R1157">
        <v>0.21428858597558201</v>
      </c>
      <c r="S1157">
        <v>3.17361668682443E-3</v>
      </c>
      <c r="T1157">
        <v>-0.77189745885866001</v>
      </c>
      <c r="U1157">
        <v>0.77189745885866001</v>
      </c>
      <c r="V1157">
        <v>0.27340056648364902</v>
      </c>
      <c r="W1157">
        <v>-2.31</v>
      </c>
      <c r="X1157">
        <v>1.71</v>
      </c>
      <c r="Y1157">
        <v>-391160</v>
      </c>
      <c r="Z1157">
        <v>-21731</v>
      </c>
      <c r="AA1157">
        <v>-1.2</v>
      </c>
      <c r="AB1157">
        <v>18</v>
      </c>
      <c r="AC1157">
        <v>6</v>
      </c>
      <c r="AD1157">
        <v>12</v>
      </c>
      <c r="AE1157">
        <v>33.33</v>
      </c>
      <c r="AF1157">
        <v>12</v>
      </c>
      <c r="AG1157">
        <v>3</v>
      </c>
      <c r="AH1157">
        <v>9</v>
      </c>
      <c r="AI1157">
        <v>6</v>
      </c>
    </row>
    <row r="1158" spans="1:35" x14ac:dyDescent="0.2">
      <c r="A1158" s="102">
        <v>590</v>
      </c>
      <c r="B1158">
        <v>3865</v>
      </c>
      <c r="C1158" t="s">
        <v>1626</v>
      </c>
      <c r="D1158" t="s">
        <v>1916</v>
      </c>
      <c r="E1158">
        <v>513</v>
      </c>
      <c r="F1158">
        <v>504</v>
      </c>
      <c r="G1158">
        <v>2100</v>
      </c>
      <c r="H1158" t="s">
        <v>1682</v>
      </c>
      <c r="I1158">
        <v>4324</v>
      </c>
      <c r="J1158" t="s">
        <v>1934</v>
      </c>
      <c r="K1158" t="s">
        <v>1694</v>
      </c>
      <c r="L1158">
        <v>3550</v>
      </c>
      <c r="M1158">
        <v>3525</v>
      </c>
      <c r="N1158">
        <v>300</v>
      </c>
      <c r="O1158" t="s">
        <v>1679</v>
      </c>
      <c r="P1158">
        <v>0.75750548279905405</v>
      </c>
      <c r="Q1158">
        <v>0.88117195066617404</v>
      </c>
      <c r="R1158">
        <v>0.44525361849890199</v>
      </c>
      <c r="S1158">
        <v>2.8627507532159799E-3</v>
      </c>
      <c r="T1158">
        <v>-7.1427016284654907E-2</v>
      </c>
      <c r="U1158">
        <v>7.1427016284654907E-2</v>
      </c>
      <c r="V1158">
        <v>0.127324835298816</v>
      </c>
      <c r="W1158">
        <v>-0.2</v>
      </c>
      <c r="X1158">
        <v>0.09</v>
      </c>
      <c r="Y1158">
        <v>-399179</v>
      </c>
      <c r="Z1158">
        <v>-24949</v>
      </c>
      <c r="AA1158">
        <v>-1.3</v>
      </c>
      <c r="AB1158">
        <v>16</v>
      </c>
      <c r="AC1158">
        <v>5</v>
      </c>
      <c r="AD1158">
        <v>11</v>
      </c>
      <c r="AE1158">
        <v>31.25</v>
      </c>
      <c r="AF1158">
        <v>12</v>
      </c>
      <c r="AG1158">
        <v>5</v>
      </c>
      <c r="AH1158">
        <v>7</v>
      </c>
      <c r="AI1158">
        <v>4</v>
      </c>
    </row>
    <row r="1159" spans="1:35" x14ac:dyDescent="0.2">
      <c r="A1159" s="102">
        <v>637</v>
      </c>
      <c r="B1159">
        <v>3105</v>
      </c>
      <c r="C1159" t="s">
        <v>49</v>
      </c>
      <c r="D1159" t="s">
        <v>1684</v>
      </c>
      <c r="E1159">
        <v>1018</v>
      </c>
      <c r="F1159">
        <v>1029</v>
      </c>
      <c r="G1159">
        <v>1000</v>
      </c>
      <c r="H1159" t="s">
        <v>1679</v>
      </c>
      <c r="I1159">
        <v>8410</v>
      </c>
      <c r="J1159" t="s">
        <v>1914</v>
      </c>
      <c r="K1159" t="s">
        <v>1737</v>
      </c>
      <c r="L1159">
        <v>317</v>
      </c>
      <c r="M1159">
        <v>321</v>
      </c>
      <c r="N1159">
        <v>3200</v>
      </c>
      <c r="O1159" t="s">
        <v>1682</v>
      </c>
      <c r="P1159">
        <v>0.73380121170593804</v>
      </c>
      <c r="Q1159">
        <v>0.87646442941094704</v>
      </c>
      <c r="R1159">
        <v>0.12345998885284699</v>
      </c>
      <c r="S1159">
        <v>4.76366908046615E-2</v>
      </c>
      <c r="T1159">
        <v>2.68385507234423</v>
      </c>
      <c r="U1159">
        <v>2.68385507234423</v>
      </c>
      <c r="V1159">
        <v>2.80069925150298</v>
      </c>
      <c r="W1159">
        <v>7.15</v>
      </c>
      <c r="X1159">
        <v>0.17</v>
      </c>
      <c r="Y1159">
        <v>-407792</v>
      </c>
      <c r="Z1159">
        <v>-21463</v>
      </c>
      <c r="AA1159">
        <v>-1.06</v>
      </c>
      <c r="AB1159">
        <v>19</v>
      </c>
      <c r="AC1159">
        <v>8</v>
      </c>
      <c r="AD1159">
        <v>11</v>
      </c>
      <c r="AE1159">
        <v>42.11</v>
      </c>
      <c r="AF1159">
        <v>11</v>
      </c>
      <c r="AG1159">
        <v>6</v>
      </c>
      <c r="AH1159">
        <v>7</v>
      </c>
      <c r="AI1159">
        <v>6</v>
      </c>
    </row>
    <row r="1160" spans="1:35" x14ac:dyDescent="0.2">
      <c r="A1160" s="102">
        <v>944</v>
      </c>
      <c r="B1160">
        <v>1332</v>
      </c>
      <c r="C1160" t="s">
        <v>2172</v>
      </c>
      <c r="D1160" t="s">
        <v>1813</v>
      </c>
      <c r="E1160">
        <v>622</v>
      </c>
      <c r="F1160">
        <v>616</v>
      </c>
      <c r="G1160">
        <v>1400</v>
      </c>
      <c r="H1160" t="s">
        <v>1679</v>
      </c>
      <c r="I1160">
        <v>5019</v>
      </c>
      <c r="J1160" t="s">
        <v>1963</v>
      </c>
      <c r="K1160" t="s">
        <v>1964</v>
      </c>
      <c r="L1160">
        <v>2818</v>
      </c>
      <c r="M1160">
        <v>2827</v>
      </c>
      <c r="N1160">
        <v>300</v>
      </c>
      <c r="O1160" t="s">
        <v>1682</v>
      </c>
      <c r="P1160">
        <v>0.73281007538824605</v>
      </c>
      <c r="Q1160">
        <v>0.83905022771271398</v>
      </c>
      <c r="R1160">
        <v>3.8287105925707603E-2</v>
      </c>
      <c r="S1160">
        <v>9.7285132825568998E-2</v>
      </c>
      <c r="T1160">
        <v>0.85557327125966898</v>
      </c>
      <c r="U1160">
        <v>0.85557327125966898</v>
      </c>
      <c r="V1160">
        <v>1.07679248879971</v>
      </c>
      <c r="W1160">
        <v>3.63</v>
      </c>
      <c r="X1160">
        <v>1.69</v>
      </c>
      <c r="Y1160">
        <v>-418948</v>
      </c>
      <c r="Z1160">
        <v>-13965</v>
      </c>
      <c r="AA1160">
        <v>-0.75</v>
      </c>
      <c r="AB1160">
        <v>30</v>
      </c>
      <c r="AC1160">
        <v>13</v>
      </c>
      <c r="AD1160">
        <v>17</v>
      </c>
      <c r="AE1160">
        <v>43.33</v>
      </c>
      <c r="AF1160">
        <v>9</v>
      </c>
      <c r="AG1160">
        <v>13</v>
      </c>
      <c r="AH1160">
        <v>16</v>
      </c>
      <c r="AI1160">
        <v>1</v>
      </c>
    </row>
    <row r="1161" spans="1:35" x14ac:dyDescent="0.2">
      <c r="A1161" s="102">
        <v>907</v>
      </c>
      <c r="B1161">
        <v>6371</v>
      </c>
      <c r="C1161" t="s">
        <v>1857</v>
      </c>
      <c r="D1161" t="s">
        <v>1692</v>
      </c>
      <c r="E1161">
        <v>3335</v>
      </c>
      <c r="F1161">
        <v>3370</v>
      </c>
      <c r="G1161">
        <v>300</v>
      </c>
      <c r="H1161" t="s">
        <v>1682</v>
      </c>
      <c r="I1161">
        <v>8358</v>
      </c>
      <c r="J1161" t="s">
        <v>1976</v>
      </c>
      <c r="K1161" t="s">
        <v>1737</v>
      </c>
      <c r="L1161">
        <v>435</v>
      </c>
      <c r="M1161">
        <v>446</v>
      </c>
      <c r="N1161">
        <v>2300</v>
      </c>
      <c r="O1161" t="s">
        <v>1679</v>
      </c>
      <c r="P1161">
        <v>0.66405244533250896</v>
      </c>
      <c r="Q1161">
        <v>0.84380963932910402</v>
      </c>
      <c r="R1161">
        <v>0.48456575541849001</v>
      </c>
      <c r="S1161">
        <v>1.23858659776952E-2</v>
      </c>
      <c r="T1161">
        <v>-0.24083935699599399</v>
      </c>
      <c r="U1161">
        <v>0.24083935699599399</v>
      </c>
      <c r="V1161">
        <v>0.113324293183113</v>
      </c>
      <c r="W1161">
        <v>-1.72</v>
      </c>
      <c r="X1161">
        <v>1.46</v>
      </c>
      <c r="Y1161">
        <v>-443353</v>
      </c>
      <c r="Z1161">
        <v>-16420</v>
      </c>
      <c r="AA1161">
        <v>-0.84</v>
      </c>
      <c r="AB1161">
        <v>27</v>
      </c>
      <c r="AC1161">
        <v>12</v>
      </c>
      <c r="AD1161">
        <v>15</v>
      </c>
      <c r="AE1161">
        <v>44.44</v>
      </c>
      <c r="AF1161">
        <v>8</v>
      </c>
      <c r="AG1161">
        <v>11</v>
      </c>
      <c r="AH1161">
        <v>15</v>
      </c>
      <c r="AI1161">
        <v>1</v>
      </c>
    </row>
    <row r="1162" spans="1:35" x14ac:dyDescent="0.2">
      <c r="A1162" s="102">
        <v>804</v>
      </c>
      <c r="B1162">
        <v>2531</v>
      </c>
      <c r="C1162" t="s">
        <v>1706</v>
      </c>
      <c r="D1162" t="s">
        <v>1707</v>
      </c>
      <c r="E1162">
        <v>970</v>
      </c>
      <c r="F1162">
        <v>945</v>
      </c>
      <c r="G1162">
        <v>1100</v>
      </c>
      <c r="H1162" t="s">
        <v>1679</v>
      </c>
      <c r="I1162">
        <v>7211</v>
      </c>
      <c r="J1162" t="s">
        <v>28</v>
      </c>
      <c r="K1162" t="s">
        <v>1697</v>
      </c>
      <c r="L1162">
        <v>415</v>
      </c>
      <c r="M1162">
        <v>413</v>
      </c>
      <c r="N1162">
        <v>2500</v>
      </c>
      <c r="O1162" t="s">
        <v>1682</v>
      </c>
      <c r="P1162">
        <v>0.91072956612330702</v>
      </c>
      <c r="Q1162">
        <v>0.85666463506813895</v>
      </c>
      <c r="R1162">
        <v>2.5118541176275501E-3</v>
      </c>
      <c r="S1162">
        <v>1.4318763389671901E-2</v>
      </c>
      <c r="T1162">
        <v>0.91545200987872299</v>
      </c>
      <c r="U1162">
        <v>0.91545200987872299</v>
      </c>
      <c r="V1162">
        <v>1.5543068127478501</v>
      </c>
      <c r="W1162">
        <v>3.34</v>
      </c>
      <c r="X1162">
        <v>0.67</v>
      </c>
      <c r="Y1162">
        <v>-470928</v>
      </c>
      <c r="Z1162">
        <v>-27702</v>
      </c>
      <c r="AA1162">
        <v>-1.35</v>
      </c>
      <c r="AB1162">
        <v>17</v>
      </c>
      <c r="AC1162">
        <v>5</v>
      </c>
      <c r="AD1162">
        <v>12</v>
      </c>
      <c r="AE1162">
        <v>29.41</v>
      </c>
      <c r="AF1162">
        <v>10</v>
      </c>
      <c r="AG1162">
        <v>3</v>
      </c>
      <c r="AH1162">
        <v>9</v>
      </c>
      <c r="AI1162">
        <v>5</v>
      </c>
    </row>
    <row r="1163" spans="1:35" x14ac:dyDescent="0.2">
      <c r="A1163" s="102">
        <v>21</v>
      </c>
      <c r="B1163">
        <v>5301</v>
      </c>
      <c r="C1163" t="s">
        <v>747</v>
      </c>
      <c r="D1163" t="s">
        <v>1678</v>
      </c>
      <c r="E1163">
        <v>999</v>
      </c>
      <c r="F1163">
        <v>1012</v>
      </c>
      <c r="G1163">
        <v>1000</v>
      </c>
      <c r="H1163" t="s">
        <v>1682</v>
      </c>
      <c r="I1163">
        <v>9506</v>
      </c>
      <c r="J1163" t="s">
        <v>1738</v>
      </c>
      <c r="K1163" t="s">
        <v>1739</v>
      </c>
      <c r="L1163">
        <v>1032</v>
      </c>
      <c r="M1163">
        <v>1042</v>
      </c>
      <c r="N1163">
        <v>1000</v>
      </c>
      <c r="O1163" t="s">
        <v>1679</v>
      </c>
      <c r="P1163">
        <v>0.84589686746147097</v>
      </c>
      <c r="Q1163">
        <v>0.957918824795709</v>
      </c>
      <c r="R1163">
        <v>0.14100980188637499</v>
      </c>
      <c r="S1163" s="15">
        <v>4.5219977977291301E-5</v>
      </c>
      <c r="T1163">
        <v>-1.0429948792306301</v>
      </c>
      <c r="U1163">
        <v>1.0429948792306301</v>
      </c>
      <c r="V1163">
        <v>0.91010474863562696</v>
      </c>
      <c r="W1163">
        <v>-2.57</v>
      </c>
      <c r="X1163">
        <v>2.88</v>
      </c>
      <c r="Y1163">
        <v>-479689</v>
      </c>
      <c r="Z1163">
        <v>-20856</v>
      </c>
      <c r="AA1163">
        <v>-1.05</v>
      </c>
      <c r="AB1163">
        <v>23</v>
      </c>
      <c r="AC1163">
        <v>10</v>
      </c>
      <c r="AD1163">
        <v>13</v>
      </c>
      <c r="AE1163">
        <v>43.48</v>
      </c>
      <c r="AF1163">
        <v>8</v>
      </c>
      <c r="AG1163">
        <v>8</v>
      </c>
      <c r="AH1163">
        <v>12</v>
      </c>
      <c r="AI1163">
        <v>3</v>
      </c>
    </row>
    <row r="1164" spans="1:35" x14ac:dyDescent="0.2">
      <c r="A1164" s="102">
        <v>189</v>
      </c>
      <c r="B1164">
        <v>5301</v>
      </c>
      <c r="C1164" t="s">
        <v>747</v>
      </c>
      <c r="D1164" t="s">
        <v>1678</v>
      </c>
      <c r="E1164">
        <v>999</v>
      </c>
      <c r="F1164">
        <v>1012</v>
      </c>
      <c r="G1164">
        <v>1000</v>
      </c>
      <c r="H1164" t="s">
        <v>1679</v>
      </c>
      <c r="I1164">
        <v>7202</v>
      </c>
      <c r="J1164" t="s">
        <v>837</v>
      </c>
      <c r="K1164" t="s">
        <v>1697</v>
      </c>
      <c r="L1164">
        <v>1131</v>
      </c>
      <c r="M1164">
        <v>1138</v>
      </c>
      <c r="N1164">
        <v>900</v>
      </c>
      <c r="O1164" t="s">
        <v>1682</v>
      </c>
      <c r="P1164">
        <v>0.88459853346930495</v>
      </c>
      <c r="Q1164">
        <v>0.92407264379163501</v>
      </c>
      <c r="R1164">
        <v>0.14033554742718199</v>
      </c>
      <c r="S1164">
        <v>5.2560530131629098E-2</v>
      </c>
      <c r="T1164">
        <v>1.04645800777656</v>
      </c>
      <c r="U1164">
        <v>1.04645800777656</v>
      </c>
      <c r="V1164">
        <v>0.78054844508585597</v>
      </c>
      <c r="W1164">
        <v>3.77</v>
      </c>
      <c r="X1164">
        <v>1.19</v>
      </c>
      <c r="Y1164">
        <v>-517995</v>
      </c>
      <c r="Z1164">
        <v>-20720</v>
      </c>
      <c r="AA1164">
        <v>-1.07</v>
      </c>
      <c r="AB1164">
        <v>25</v>
      </c>
      <c r="AC1164">
        <v>10</v>
      </c>
      <c r="AD1164">
        <v>15</v>
      </c>
      <c r="AE1164">
        <v>40</v>
      </c>
      <c r="AF1164">
        <v>9</v>
      </c>
      <c r="AG1164">
        <v>9</v>
      </c>
      <c r="AH1164">
        <v>13</v>
      </c>
      <c r="AI1164">
        <v>3</v>
      </c>
    </row>
    <row r="1165" spans="1:35" x14ac:dyDescent="0.2">
      <c r="A1165" s="102">
        <v>309</v>
      </c>
      <c r="B1165">
        <v>2371</v>
      </c>
      <c r="C1165" t="s">
        <v>628</v>
      </c>
      <c r="D1165" t="s">
        <v>1694</v>
      </c>
      <c r="E1165">
        <v>3040</v>
      </c>
      <c r="F1165">
        <v>3010</v>
      </c>
      <c r="G1165">
        <v>300</v>
      </c>
      <c r="H1165" t="s">
        <v>1679</v>
      </c>
      <c r="I1165">
        <v>4739</v>
      </c>
      <c r="J1165" t="s">
        <v>1734</v>
      </c>
      <c r="K1165" t="s">
        <v>1681</v>
      </c>
      <c r="L1165">
        <v>3390</v>
      </c>
      <c r="M1165">
        <v>3365</v>
      </c>
      <c r="N1165">
        <v>300</v>
      </c>
      <c r="O1165" t="s">
        <v>1682</v>
      </c>
      <c r="P1165">
        <v>0.90897068011826099</v>
      </c>
      <c r="Q1165">
        <v>0.90947434366264202</v>
      </c>
      <c r="R1165">
        <v>9.3479449717998195E-2</v>
      </c>
      <c r="S1165">
        <v>2.6042436635860401E-2</v>
      </c>
      <c r="T1165">
        <v>0.24672448057671101</v>
      </c>
      <c r="U1165">
        <v>0.24672448057671101</v>
      </c>
      <c r="V1165">
        <v>0.108338945577517</v>
      </c>
      <c r="W1165">
        <v>0.67</v>
      </c>
      <c r="X1165">
        <v>10.55</v>
      </c>
      <c r="Y1165">
        <v>-527561</v>
      </c>
      <c r="Z1165">
        <v>-29309</v>
      </c>
      <c r="AA1165">
        <v>-1.49</v>
      </c>
      <c r="AB1165">
        <v>18</v>
      </c>
      <c r="AC1165">
        <v>5</v>
      </c>
      <c r="AD1165">
        <v>13</v>
      </c>
      <c r="AE1165">
        <v>27.78</v>
      </c>
      <c r="AF1165">
        <v>10</v>
      </c>
      <c r="AG1165">
        <v>5</v>
      </c>
      <c r="AH1165">
        <v>10</v>
      </c>
      <c r="AI1165">
        <v>3</v>
      </c>
    </row>
    <row r="1166" spans="1:35" x14ac:dyDescent="0.2">
      <c r="A1166" s="102">
        <v>1114</v>
      </c>
      <c r="B1166">
        <v>2229</v>
      </c>
      <c r="C1166" t="s">
        <v>2429</v>
      </c>
      <c r="D1166" t="s">
        <v>1707</v>
      </c>
      <c r="E1166">
        <v>3210</v>
      </c>
      <c r="F1166">
        <v>3170</v>
      </c>
      <c r="G1166">
        <v>300</v>
      </c>
      <c r="H1166" t="s">
        <v>1679</v>
      </c>
      <c r="I1166">
        <v>3668</v>
      </c>
      <c r="J1166" t="s">
        <v>695</v>
      </c>
      <c r="K1166" t="s">
        <v>1681</v>
      </c>
      <c r="L1166">
        <v>953</v>
      </c>
      <c r="M1166">
        <v>955</v>
      </c>
      <c r="N1166">
        <v>1000</v>
      </c>
      <c r="O1166" t="s">
        <v>1682</v>
      </c>
      <c r="P1166">
        <v>0.69181442285774597</v>
      </c>
      <c r="Q1166">
        <v>0.81235651139928</v>
      </c>
      <c r="R1166">
        <v>0.140931854112296</v>
      </c>
      <c r="S1166">
        <v>9.9750911544173204E-2</v>
      </c>
      <c r="T1166">
        <v>1.44278172044856</v>
      </c>
      <c r="U1166">
        <v>1.44278172044856</v>
      </c>
      <c r="V1166">
        <v>1.5801946016722499</v>
      </c>
      <c r="W1166">
        <v>11.3</v>
      </c>
      <c r="X1166">
        <v>0.42</v>
      </c>
      <c r="Y1166">
        <v>-529741</v>
      </c>
      <c r="Z1166">
        <v>-18919</v>
      </c>
      <c r="AA1166">
        <v>-0.9</v>
      </c>
      <c r="AB1166">
        <v>28</v>
      </c>
      <c r="AC1166">
        <v>16</v>
      </c>
      <c r="AD1166">
        <v>12</v>
      </c>
      <c r="AE1166">
        <v>57.14</v>
      </c>
      <c r="AF1166">
        <v>8</v>
      </c>
      <c r="AG1166">
        <v>13</v>
      </c>
      <c r="AH1166">
        <v>11</v>
      </c>
      <c r="AI1166">
        <v>4</v>
      </c>
    </row>
    <row r="1167" spans="1:35" x14ac:dyDescent="0.2">
      <c r="A1167" s="102">
        <v>501</v>
      </c>
      <c r="B1167">
        <v>3436</v>
      </c>
      <c r="C1167" t="s">
        <v>1955</v>
      </c>
      <c r="D1167" t="s">
        <v>1899</v>
      </c>
      <c r="E1167">
        <v>1850</v>
      </c>
      <c r="F1167">
        <v>1916</v>
      </c>
      <c r="G1167">
        <v>500</v>
      </c>
      <c r="H1167" t="s">
        <v>1679</v>
      </c>
      <c r="I1167">
        <v>6952</v>
      </c>
      <c r="J1167" t="s">
        <v>468</v>
      </c>
      <c r="K1167" t="s">
        <v>1684</v>
      </c>
      <c r="L1167">
        <v>2050</v>
      </c>
      <c r="M1167">
        <v>2055</v>
      </c>
      <c r="N1167">
        <v>500</v>
      </c>
      <c r="O1167" t="s">
        <v>1682</v>
      </c>
      <c r="P1167">
        <v>0.77977545048704</v>
      </c>
      <c r="Q1167">
        <v>0.88962665611189595</v>
      </c>
      <c r="R1167">
        <v>1.8228039214301001E-4</v>
      </c>
      <c r="S1167">
        <v>2.3272123500991501E-4</v>
      </c>
      <c r="T1167">
        <v>0.86564352640840603</v>
      </c>
      <c r="U1167">
        <v>0.86564352640840603</v>
      </c>
      <c r="V1167">
        <v>5.3499812262056197E-2</v>
      </c>
      <c r="W1167">
        <v>7.08</v>
      </c>
      <c r="X1167">
        <v>6.76</v>
      </c>
      <c r="Y1167">
        <v>-531945</v>
      </c>
      <c r="Z1167">
        <v>-26597</v>
      </c>
      <c r="AA1167">
        <v>-1.39</v>
      </c>
      <c r="AB1167">
        <v>20</v>
      </c>
      <c r="AC1167">
        <v>7</v>
      </c>
      <c r="AD1167">
        <v>13</v>
      </c>
      <c r="AE1167">
        <v>35</v>
      </c>
      <c r="AF1167">
        <v>7</v>
      </c>
      <c r="AG1167">
        <v>6</v>
      </c>
      <c r="AH1167">
        <v>12</v>
      </c>
      <c r="AI1167">
        <v>2</v>
      </c>
    </row>
    <row r="1168" spans="1:35" x14ac:dyDescent="0.2">
      <c r="A1168" s="102">
        <v>1031</v>
      </c>
      <c r="B1168">
        <v>6481</v>
      </c>
      <c r="C1168" t="s">
        <v>2173</v>
      </c>
      <c r="D1168" t="s">
        <v>1692</v>
      </c>
      <c r="E1168">
        <v>2903</v>
      </c>
      <c r="F1168">
        <v>2871</v>
      </c>
      <c r="G1168">
        <v>300</v>
      </c>
      <c r="H1168" t="s">
        <v>1679</v>
      </c>
      <c r="I1168">
        <v>6770</v>
      </c>
      <c r="J1168" t="s">
        <v>24</v>
      </c>
      <c r="K1168" t="s">
        <v>1684</v>
      </c>
      <c r="L1168">
        <v>1929</v>
      </c>
      <c r="M1168">
        <v>1924</v>
      </c>
      <c r="N1168">
        <v>400</v>
      </c>
      <c r="O1168" t="s">
        <v>1682</v>
      </c>
      <c r="P1168">
        <v>0.663431672373614</v>
      </c>
      <c r="Q1168">
        <v>0.825723850261048</v>
      </c>
      <c r="R1168">
        <v>2.9917032536696499E-2</v>
      </c>
      <c r="S1168">
        <v>6.57774604217716E-2</v>
      </c>
      <c r="T1168">
        <v>2.0352464442894398</v>
      </c>
      <c r="U1168">
        <v>2.0352464442894398</v>
      </c>
      <c r="V1168">
        <v>1.8443918326072599</v>
      </c>
      <c r="W1168">
        <v>14.26</v>
      </c>
      <c r="X1168">
        <v>10.65</v>
      </c>
      <c r="Y1168">
        <v>-577426</v>
      </c>
      <c r="Z1168">
        <v>-27496</v>
      </c>
      <c r="AA1168">
        <v>-1.38</v>
      </c>
      <c r="AB1168">
        <v>21</v>
      </c>
      <c r="AC1168">
        <v>5</v>
      </c>
      <c r="AD1168">
        <v>16</v>
      </c>
      <c r="AE1168">
        <v>23.81</v>
      </c>
      <c r="AF1168">
        <v>11</v>
      </c>
      <c r="AG1168">
        <v>4</v>
      </c>
      <c r="AH1168">
        <v>14</v>
      </c>
      <c r="AI1168">
        <v>3</v>
      </c>
    </row>
    <row r="1169" spans="1:35" x14ac:dyDescent="0.2">
      <c r="A1169" s="102">
        <v>46</v>
      </c>
      <c r="B1169">
        <v>6920</v>
      </c>
      <c r="C1169" t="s">
        <v>1683</v>
      </c>
      <c r="D1169" t="s">
        <v>1684</v>
      </c>
      <c r="E1169">
        <v>6010</v>
      </c>
      <c r="F1169">
        <v>6090</v>
      </c>
      <c r="G1169">
        <v>100</v>
      </c>
      <c r="H1169" t="s">
        <v>1679</v>
      </c>
      <c r="I1169">
        <v>8572</v>
      </c>
      <c r="J1169" t="s">
        <v>1647</v>
      </c>
      <c r="K1169" t="s">
        <v>1685</v>
      </c>
      <c r="L1169">
        <v>532</v>
      </c>
      <c r="M1169">
        <v>529</v>
      </c>
      <c r="N1169">
        <v>1200</v>
      </c>
      <c r="O1169" t="s">
        <v>1682</v>
      </c>
      <c r="P1169">
        <v>0.90810590248633505</v>
      </c>
      <c r="Q1169">
        <v>0.95144125145056202</v>
      </c>
      <c r="R1169">
        <v>0.19012518475531101</v>
      </c>
      <c r="S1169">
        <v>6.6530425917281005E-2</v>
      </c>
      <c r="T1169">
        <v>1.4267172572557301</v>
      </c>
      <c r="U1169">
        <v>1.4267172572557301</v>
      </c>
      <c r="V1169">
        <v>1.25883967931865</v>
      </c>
      <c r="W1169">
        <v>9.67</v>
      </c>
      <c r="X1169">
        <v>4.24</v>
      </c>
      <c r="Y1169">
        <v>-608768</v>
      </c>
      <c r="Z1169">
        <v>-21742</v>
      </c>
      <c r="AA1169">
        <v>-1.07</v>
      </c>
      <c r="AB1169">
        <v>28</v>
      </c>
      <c r="AC1169">
        <v>12</v>
      </c>
      <c r="AD1169">
        <v>16</v>
      </c>
      <c r="AE1169">
        <v>42.86</v>
      </c>
      <c r="AF1169">
        <v>9</v>
      </c>
      <c r="AG1169">
        <v>11</v>
      </c>
      <c r="AH1169">
        <v>15</v>
      </c>
      <c r="AI1169">
        <v>2</v>
      </c>
    </row>
    <row r="1170" spans="1:35" x14ac:dyDescent="0.2">
      <c r="A1170" s="102">
        <v>1139</v>
      </c>
      <c r="B1170">
        <v>3668</v>
      </c>
      <c r="C1170" t="s">
        <v>695</v>
      </c>
      <c r="D1170" t="s">
        <v>1681</v>
      </c>
      <c r="E1170">
        <v>953</v>
      </c>
      <c r="F1170">
        <v>955</v>
      </c>
      <c r="G1170">
        <v>900</v>
      </c>
      <c r="H1170" t="s">
        <v>1682</v>
      </c>
      <c r="I1170">
        <v>6845</v>
      </c>
      <c r="J1170" t="s">
        <v>1935</v>
      </c>
      <c r="K1170" t="s">
        <v>1684</v>
      </c>
      <c r="L1170">
        <v>2937</v>
      </c>
      <c r="M1170">
        <v>2906</v>
      </c>
      <c r="N1170">
        <v>300</v>
      </c>
      <c r="O1170" t="s">
        <v>1679</v>
      </c>
      <c r="P1170">
        <v>0.70591616015660796</v>
      </c>
      <c r="Q1170">
        <v>0.80711247342451697</v>
      </c>
      <c r="R1170">
        <v>2.9364448726658499E-2</v>
      </c>
      <c r="S1170">
        <v>1.5960466287351802E-2</v>
      </c>
      <c r="T1170">
        <v>-1.7057739730606201</v>
      </c>
      <c r="U1170">
        <v>1.7057739730606201</v>
      </c>
      <c r="V1170">
        <v>1.8292767963149399</v>
      </c>
      <c r="W1170">
        <v>-19.62</v>
      </c>
      <c r="X1170">
        <v>1.41</v>
      </c>
      <c r="Y1170">
        <v>-613056</v>
      </c>
      <c r="Z1170">
        <v>-30653</v>
      </c>
      <c r="AA1170">
        <v>-1.77</v>
      </c>
      <c r="AB1170">
        <v>20</v>
      </c>
      <c r="AC1170">
        <v>8</v>
      </c>
      <c r="AD1170">
        <v>12</v>
      </c>
      <c r="AE1170">
        <v>40</v>
      </c>
      <c r="AF1170">
        <v>9</v>
      </c>
      <c r="AG1170">
        <v>7</v>
      </c>
      <c r="AH1170">
        <v>8</v>
      </c>
      <c r="AI1170">
        <v>5</v>
      </c>
    </row>
    <row r="1171" spans="1:35" x14ac:dyDescent="0.2">
      <c r="A1171" s="102">
        <v>1062</v>
      </c>
      <c r="B1171">
        <v>5020</v>
      </c>
      <c r="C1171" t="s">
        <v>2051</v>
      </c>
      <c r="D1171" t="s">
        <v>1964</v>
      </c>
      <c r="E1171">
        <v>479</v>
      </c>
      <c r="F1171">
        <v>475.8</v>
      </c>
      <c r="G1171">
        <v>2300</v>
      </c>
      <c r="H1171" t="s">
        <v>1679</v>
      </c>
      <c r="I1171">
        <v>5703</v>
      </c>
      <c r="J1171" t="s">
        <v>221</v>
      </c>
      <c r="K1171" t="s">
        <v>1695</v>
      </c>
      <c r="L1171">
        <v>214</v>
      </c>
      <c r="M1171">
        <v>212</v>
      </c>
      <c r="N1171">
        <v>5200</v>
      </c>
      <c r="O1171" t="s">
        <v>1682</v>
      </c>
      <c r="P1171">
        <v>0.764934295664075</v>
      </c>
      <c r="Q1171">
        <v>0.82205892567785899</v>
      </c>
      <c r="R1171">
        <v>0.35077640717675102</v>
      </c>
      <c r="S1171">
        <v>6.0716404473786399E-3</v>
      </c>
      <c r="T1171">
        <v>0.37141962009089702</v>
      </c>
      <c r="U1171">
        <v>0.37141962009089702</v>
      </c>
      <c r="V1171">
        <v>1.37087210185232E-2</v>
      </c>
      <c r="W1171">
        <v>1.39</v>
      </c>
      <c r="X1171">
        <v>0.74</v>
      </c>
      <c r="Y1171">
        <v>-625248</v>
      </c>
      <c r="Z1171">
        <v>-29774</v>
      </c>
      <c r="AA1171">
        <v>-1.4</v>
      </c>
      <c r="AB1171">
        <v>21</v>
      </c>
      <c r="AC1171">
        <v>4</v>
      </c>
      <c r="AD1171">
        <v>17</v>
      </c>
      <c r="AE1171">
        <v>19.05</v>
      </c>
      <c r="AF1171">
        <v>10</v>
      </c>
      <c r="AG1171">
        <v>4</v>
      </c>
      <c r="AH1171">
        <v>13</v>
      </c>
      <c r="AI1171">
        <v>4</v>
      </c>
    </row>
    <row r="1172" spans="1:35" x14ac:dyDescent="0.2">
      <c r="A1172" s="102">
        <v>217</v>
      </c>
      <c r="B1172">
        <v>4506</v>
      </c>
      <c r="C1172" t="s">
        <v>2187</v>
      </c>
      <c r="D1172" t="s">
        <v>1702</v>
      </c>
      <c r="E1172">
        <v>1808</v>
      </c>
      <c r="F1172">
        <v>1808</v>
      </c>
      <c r="G1172">
        <v>600</v>
      </c>
      <c r="H1172" t="s">
        <v>1679</v>
      </c>
      <c r="I1172">
        <v>5411</v>
      </c>
      <c r="J1172" t="s">
        <v>2178</v>
      </c>
      <c r="K1172" t="s">
        <v>1735</v>
      </c>
      <c r="L1172">
        <v>1258</v>
      </c>
      <c r="M1172">
        <v>1228</v>
      </c>
      <c r="N1172">
        <v>900</v>
      </c>
      <c r="O1172" t="s">
        <v>1682</v>
      </c>
      <c r="P1172">
        <v>0.78992546899707305</v>
      </c>
      <c r="Q1172">
        <v>0.92081573390347404</v>
      </c>
      <c r="R1172">
        <v>0.25825277681511</v>
      </c>
      <c r="S1172">
        <v>4.4363794051319801E-2</v>
      </c>
      <c r="T1172">
        <v>0.34067734605809502</v>
      </c>
      <c r="U1172">
        <v>0.34067734605809502</v>
      </c>
      <c r="V1172">
        <v>0.250662132245903</v>
      </c>
      <c r="W1172">
        <v>1.61</v>
      </c>
      <c r="X1172">
        <v>1.88</v>
      </c>
      <c r="Y1172">
        <v>-650089</v>
      </c>
      <c r="Z1172">
        <v>-27087</v>
      </c>
      <c r="AA1172">
        <v>-1.54</v>
      </c>
      <c r="AB1172">
        <v>24</v>
      </c>
      <c r="AC1172">
        <v>7</v>
      </c>
      <c r="AD1172">
        <v>17</v>
      </c>
      <c r="AE1172">
        <v>29.17</v>
      </c>
      <c r="AF1172">
        <v>9</v>
      </c>
      <c r="AG1172">
        <v>5</v>
      </c>
      <c r="AH1172">
        <v>15</v>
      </c>
      <c r="AI1172">
        <v>4</v>
      </c>
    </row>
    <row r="1173" spans="1:35" x14ac:dyDescent="0.2">
      <c r="A1173" s="102">
        <v>603</v>
      </c>
      <c r="B1173">
        <v>6479</v>
      </c>
      <c r="C1173" t="s">
        <v>584</v>
      </c>
      <c r="D1173" t="s">
        <v>1684</v>
      </c>
      <c r="E1173">
        <v>2200</v>
      </c>
      <c r="F1173">
        <v>2200</v>
      </c>
      <c r="G1173">
        <v>300</v>
      </c>
      <c r="H1173" t="s">
        <v>1682</v>
      </c>
      <c r="I1173">
        <v>6920</v>
      </c>
      <c r="J1173" t="s">
        <v>1683</v>
      </c>
      <c r="K1173" t="s">
        <v>1684</v>
      </c>
      <c r="L1173">
        <v>6010</v>
      </c>
      <c r="M1173">
        <v>6090</v>
      </c>
      <c r="N1173">
        <v>100</v>
      </c>
      <c r="O1173" t="s">
        <v>1679</v>
      </c>
      <c r="P1173">
        <v>0.72580455587597403</v>
      </c>
      <c r="Q1173">
        <v>0.87939020489076503</v>
      </c>
      <c r="R1173">
        <v>0.37153742409462498</v>
      </c>
      <c r="S1173">
        <v>3.62504228046115E-2</v>
      </c>
      <c r="T1173">
        <v>-1.80201306041996</v>
      </c>
      <c r="U1173">
        <v>1.80201306041996</v>
      </c>
      <c r="V1173">
        <v>1.79832649581616</v>
      </c>
      <c r="W1173">
        <v>-24.03</v>
      </c>
      <c r="X1173">
        <v>8.3699999999999992</v>
      </c>
      <c r="Y1173">
        <v>-1047341</v>
      </c>
      <c r="Z1173">
        <v>-52367</v>
      </c>
      <c r="AA1173">
        <v>-2.54</v>
      </c>
      <c r="AB1173">
        <v>20</v>
      </c>
      <c r="AC1173">
        <v>7</v>
      </c>
      <c r="AD1173">
        <v>13</v>
      </c>
      <c r="AE1173">
        <v>35</v>
      </c>
      <c r="AF1173">
        <v>9</v>
      </c>
      <c r="AG1173">
        <v>4</v>
      </c>
      <c r="AH1173">
        <v>12</v>
      </c>
      <c r="AI1173">
        <v>4</v>
      </c>
    </row>
    <row r="1174" spans="1:35" x14ac:dyDescent="0.2">
      <c r="R1174" s="15"/>
    </row>
    <row r="1177" spans="1:35" x14ac:dyDescent="0.2">
      <c r="R1177" s="15"/>
    </row>
    <row r="1207" spans="18:18" x14ac:dyDescent="0.2">
      <c r="R1207" s="15"/>
    </row>
    <row r="1253" spans="18:19" x14ac:dyDescent="0.2">
      <c r="R1253" s="15"/>
    </row>
    <row r="1254" spans="18:19" x14ac:dyDescent="0.2">
      <c r="S1254" s="15"/>
    </row>
    <row r="1269" spans="18:18" x14ac:dyDescent="0.2">
      <c r="R1269" s="15"/>
    </row>
    <row r="1323" spans="18:18" x14ac:dyDescent="0.2">
      <c r="R1323" s="15"/>
    </row>
    <row r="1342" spans="18:19" x14ac:dyDescent="0.2">
      <c r="S1342" s="15"/>
    </row>
    <row r="1344" spans="18:19" x14ac:dyDescent="0.2">
      <c r="R1344" s="15"/>
    </row>
    <row r="1359" spans="18:18" x14ac:dyDescent="0.2">
      <c r="R1359" s="15"/>
    </row>
    <row r="1367" spans="19:19" x14ac:dyDescent="0.2">
      <c r="S1367" s="15"/>
    </row>
    <row r="1386" spans="18:19" x14ac:dyDescent="0.2">
      <c r="S1386" s="15"/>
    </row>
    <row r="1390" spans="18:19" x14ac:dyDescent="0.2">
      <c r="R1390" s="15"/>
    </row>
    <row r="1429" spans="18:18" x14ac:dyDescent="0.2">
      <c r="R1429" s="15"/>
    </row>
    <row r="1438" spans="18:18" x14ac:dyDescent="0.2">
      <c r="R1438" s="15"/>
    </row>
    <row r="1494" spans="19:19" x14ac:dyDescent="0.2">
      <c r="S1494" s="15"/>
    </row>
    <row r="1505" spans="18:22" x14ac:dyDescent="0.2">
      <c r="V1505" s="15"/>
    </row>
    <row r="1507" spans="18:22" x14ac:dyDescent="0.2">
      <c r="R1507" s="15"/>
    </row>
    <row r="1512" spans="18:22" x14ac:dyDescent="0.2">
      <c r="R1512" s="15"/>
    </row>
    <row r="1522" spans="18:18" x14ac:dyDescent="0.2">
      <c r="R1522" s="15"/>
    </row>
    <row r="1560" spans="18:18" x14ac:dyDescent="0.2">
      <c r="R1560" s="15"/>
    </row>
    <row r="1593" spans="18:18" x14ac:dyDescent="0.2">
      <c r="R1593" s="15"/>
    </row>
    <row r="1650" spans="19:19" x14ac:dyDescent="0.2">
      <c r="S1650" s="15"/>
    </row>
    <row r="1680" spans="18:18" x14ac:dyDescent="0.2">
      <c r="R1680" s="15"/>
    </row>
    <row r="1691" spans="19:19" x14ac:dyDescent="0.2">
      <c r="S1691" s="15"/>
    </row>
    <row r="1720" spans="19:19" x14ac:dyDescent="0.2">
      <c r="S1720" s="15"/>
    </row>
    <row r="1779" spans="18:18" x14ac:dyDescent="0.2">
      <c r="R1779" s="15"/>
    </row>
    <row r="1862" spans="19:19" x14ac:dyDescent="0.2">
      <c r="S1862" s="15"/>
    </row>
    <row r="1916" spans="16:16" x14ac:dyDescent="0.2">
      <c r="P1916" s="15"/>
    </row>
    <row r="1925" spans="18:18" x14ac:dyDescent="0.2">
      <c r="R1925" s="15"/>
    </row>
    <row r="2064" spans="18:18" x14ac:dyDescent="0.2">
      <c r="R2064" s="15"/>
    </row>
    <row r="2297" spans="18:18" x14ac:dyDescent="0.2">
      <c r="R2297" s="15"/>
    </row>
    <row r="2311" spans="19:19" x14ac:dyDescent="0.2">
      <c r="S2311" s="15"/>
    </row>
    <row r="2426" spans="19:19" x14ac:dyDescent="0.2">
      <c r="S2426" s="15"/>
    </row>
    <row r="2494" spans="19:19" x14ac:dyDescent="0.2">
      <c r="S2494" s="15"/>
    </row>
    <row r="2584" spans="18:18" x14ac:dyDescent="0.2">
      <c r="R2584" s="15"/>
    </row>
    <row r="2640" spans="18:18" x14ac:dyDescent="0.2">
      <c r="R2640" s="15"/>
    </row>
    <row r="2641" spans="18:19" x14ac:dyDescent="0.2">
      <c r="R2641" s="15"/>
      <c r="S2641" s="15"/>
    </row>
    <row r="2677" spans="18:18" x14ac:dyDescent="0.2">
      <c r="R2677" s="15"/>
    </row>
    <row r="2703" spans="18:18" x14ac:dyDescent="0.2">
      <c r="R2703" s="15"/>
    </row>
    <row r="2714" spans="18:18" x14ac:dyDescent="0.2">
      <c r="R2714" s="15"/>
    </row>
    <row r="2956" spans="18:18" x14ac:dyDescent="0.2">
      <c r="R2956" s="15"/>
    </row>
    <row r="2980" spans="18:18" x14ac:dyDescent="0.2">
      <c r="R2980" s="15"/>
    </row>
    <row r="3042" spans="19:19" x14ac:dyDescent="0.2">
      <c r="S3042" s="15"/>
    </row>
    <row r="3106" spans="18:18" x14ac:dyDescent="0.2">
      <c r="R3106" s="15"/>
    </row>
    <row r="3176" spans="18:19" x14ac:dyDescent="0.2">
      <c r="R3176" s="15"/>
      <c r="S3176" s="15"/>
    </row>
    <row r="3381" spans="18:18" x14ac:dyDescent="0.2">
      <c r="R3381" s="15"/>
    </row>
    <row r="3402" spans="19:19" x14ac:dyDescent="0.2">
      <c r="S3402" s="15"/>
    </row>
    <row r="3409" spans="18:18" x14ac:dyDescent="0.2">
      <c r="R3409" s="15"/>
    </row>
    <row r="3440" spans="18:18" x14ac:dyDescent="0.2">
      <c r="R3440" s="15"/>
    </row>
    <row r="3737" spans="19:19" x14ac:dyDescent="0.2">
      <c r="S3737" s="15"/>
    </row>
    <row r="3747" spans="19:19" x14ac:dyDescent="0.2">
      <c r="S3747" s="15"/>
    </row>
    <row r="3816" spans="18:18" x14ac:dyDescent="0.2">
      <c r="R3816" s="15"/>
    </row>
    <row r="3820" spans="18:18" x14ac:dyDescent="0.2">
      <c r="R3820" s="15"/>
    </row>
    <row r="3842" spans="18:18" x14ac:dyDescent="0.2">
      <c r="R3842" s="15"/>
    </row>
    <row r="3889" spans="18:18" x14ac:dyDescent="0.2">
      <c r="R3889" s="15"/>
    </row>
    <row r="3898" spans="18:18" x14ac:dyDescent="0.2">
      <c r="R3898" s="15"/>
    </row>
    <row r="3938" spans="19:19" x14ac:dyDescent="0.2">
      <c r="S3938" s="15"/>
    </row>
    <row r="3954" spans="19:19" x14ac:dyDescent="0.2">
      <c r="S3954" s="15"/>
    </row>
    <row r="4029" spans="19:19" x14ac:dyDescent="0.2">
      <c r="S4029" s="15"/>
    </row>
    <row r="4074" spans="18:18" x14ac:dyDescent="0.2">
      <c r="R4074" s="15"/>
    </row>
    <row r="4080" spans="18:18" x14ac:dyDescent="0.2">
      <c r="R4080" s="15"/>
    </row>
    <row r="4111" spans="18:18" x14ac:dyDescent="0.2">
      <c r="R4111" s="15"/>
    </row>
    <row r="4122" spans="19:19" x14ac:dyDescent="0.2">
      <c r="S4122" s="15"/>
    </row>
    <row r="4215" spans="18:18" x14ac:dyDescent="0.2">
      <c r="R4215" s="15"/>
    </row>
    <row r="4220" spans="18:18" x14ac:dyDescent="0.2">
      <c r="R4220" s="15"/>
    </row>
    <row r="4350" spans="18:18" x14ac:dyDescent="0.2">
      <c r="R4350" s="15"/>
    </row>
    <row r="4502" spans="18:18" x14ac:dyDescent="0.2">
      <c r="R4502" s="15"/>
    </row>
    <row r="4534" spans="18:18" x14ac:dyDescent="0.2">
      <c r="R4534" s="15"/>
    </row>
    <row r="4649" spans="18:18" x14ac:dyDescent="0.2">
      <c r="R4649" s="15"/>
    </row>
    <row r="4689" spans="18:18" x14ac:dyDescent="0.2">
      <c r="R4689" s="15"/>
    </row>
    <row r="4714" spans="19:19" x14ac:dyDescent="0.2">
      <c r="S4714" s="15"/>
    </row>
    <row r="4824" spans="18:18" x14ac:dyDescent="0.2">
      <c r="R4824" s="15"/>
    </row>
    <row r="4883" spans="18:18" x14ac:dyDescent="0.2">
      <c r="R4883" s="15"/>
    </row>
    <row r="5016" spans="19:19" x14ac:dyDescent="0.2">
      <c r="S5016" s="15"/>
    </row>
    <row r="5030" spans="18:18" x14ac:dyDescent="0.2">
      <c r="R5030" s="15"/>
    </row>
    <row r="5032" spans="18:18" x14ac:dyDescent="0.2">
      <c r="R5032" s="15"/>
    </row>
    <row r="5073" spans="18:18" x14ac:dyDescent="0.2">
      <c r="R5073" s="15"/>
    </row>
    <row r="5086" spans="18:18" x14ac:dyDescent="0.2">
      <c r="R5086" s="15"/>
    </row>
    <row r="5124" spans="18:18" x14ac:dyDescent="0.2">
      <c r="R5124" s="15"/>
    </row>
    <row r="5129" spans="18:18" x14ac:dyDescent="0.2">
      <c r="R5129" s="15"/>
    </row>
    <row r="5254" spans="18:19" x14ac:dyDescent="0.2">
      <c r="S5254" s="15"/>
    </row>
    <row r="5262" spans="18:19" x14ac:dyDescent="0.2">
      <c r="R5262" s="15"/>
    </row>
    <row r="5291" spans="18:18" x14ac:dyDescent="0.2">
      <c r="R5291" s="15"/>
    </row>
    <row r="5456" spans="18:18" x14ac:dyDescent="0.2">
      <c r="R5456" s="15"/>
    </row>
    <row r="5503" spans="18:18" x14ac:dyDescent="0.2">
      <c r="R5503" s="15"/>
    </row>
    <row r="5514" spans="18:18" x14ac:dyDescent="0.2">
      <c r="R5514" s="15"/>
    </row>
    <row r="5538" spans="18:19" x14ac:dyDescent="0.2">
      <c r="R5538" s="15"/>
    </row>
    <row r="5549" spans="18:19" x14ac:dyDescent="0.2">
      <c r="S5549" s="15"/>
    </row>
    <row r="5604" spans="18:18" x14ac:dyDescent="0.2">
      <c r="R5604" s="15"/>
    </row>
    <row r="5683" spans="18:19" x14ac:dyDescent="0.2">
      <c r="R5683" s="15"/>
    </row>
    <row r="5688" spans="18:19" x14ac:dyDescent="0.2">
      <c r="R5688" s="15"/>
    </row>
    <row r="5689" spans="18:19" x14ac:dyDescent="0.2">
      <c r="S5689" s="15"/>
    </row>
    <row r="5827" spans="18:19" x14ac:dyDescent="0.2">
      <c r="S5827" s="15"/>
    </row>
    <row r="5840" spans="18:19" x14ac:dyDescent="0.2">
      <c r="R5840" s="15"/>
    </row>
    <row r="5864" spans="18:18" x14ac:dyDescent="0.2">
      <c r="R5864" s="15"/>
    </row>
    <row r="5890" spans="18:18" x14ac:dyDescent="0.2">
      <c r="R5890" s="15"/>
    </row>
    <row r="5948" spans="18:18" x14ac:dyDescent="0.2">
      <c r="R5948" s="15"/>
    </row>
    <row r="6022" spans="18:18" x14ac:dyDescent="0.2">
      <c r="R6022" s="15"/>
    </row>
    <row r="6196" spans="18:18" x14ac:dyDescent="0.2">
      <c r="R6196" s="15"/>
    </row>
    <row r="6232" spans="18:18" x14ac:dyDescent="0.2">
      <c r="R6232" s="15"/>
    </row>
    <row r="6253" spans="18:18" x14ac:dyDescent="0.2">
      <c r="R6253" s="15"/>
    </row>
    <row r="6494" spans="18:19" x14ac:dyDescent="0.2">
      <c r="S6494" s="15"/>
    </row>
    <row r="6495" spans="18:19" x14ac:dyDescent="0.2">
      <c r="R6495" s="15"/>
    </row>
    <row r="6525" spans="19:19" x14ac:dyDescent="0.2">
      <c r="S6525" s="15"/>
    </row>
    <row r="6533" spans="18:18" x14ac:dyDescent="0.2">
      <c r="R6533" s="15"/>
    </row>
    <row r="6723" spans="18:18" x14ac:dyDescent="0.2">
      <c r="R6723" s="15"/>
    </row>
    <row r="6774" spans="18:18" x14ac:dyDescent="0.2">
      <c r="R6774" s="15"/>
    </row>
    <row r="6785" spans="18:18" x14ac:dyDescent="0.2">
      <c r="R6785" s="15"/>
    </row>
    <row r="6877" spans="18:18" x14ac:dyDescent="0.2">
      <c r="R6877" s="15"/>
    </row>
    <row r="6910" spans="19:19" x14ac:dyDescent="0.2">
      <c r="S6910" s="15"/>
    </row>
    <row r="7066" spans="18:18" x14ac:dyDescent="0.2">
      <c r="R7066" s="15"/>
    </row>
    <row r="7108" spans="18:18" x14ac:dyDescent="0.2">
      <c r="R7108" s="15"/>
    </row>
    <row r="7380" spans="19:19" x14ac:dyDescent="0.2">
      <c r="S7380" s="15"/>
    </row>
    <row r="7422" spans="18:18" x14ac:dyDescent="0.2">
      <c r="R7422" s="15"/>
    </row>
    <row r="7438" spans="20:21" x14ac:dyDescent="0.2">
      <c r="T7438" s="15"/>
      <c r="U7438" s="15"/>
    </row>
    <row r="7484" spans="18:18" x14ac:dyDescent="0.2">
      <c r="R7484" s="15"/>
    </row>
    <row r="7645" spans="18:18" x14ac:dyDescent="0.2">
      <c r="R7645" s="15"/>
    </row>
    <row r="7665" spans="18:18" x14ac:dyDescent="0.2">
      <c r="R7665" s="15"/>
    </row>
    <row r="7723" spans="18:18" x14ac:dyDescent="0.2">
      <c r="R7723" s="15"/>
    </row>
    <row r="7868" spans="18:18" x14ac:dyDescent="0.2">
      <c r="R7868" s="15"/>
    </row>
    <row r="7986" spans="18:18" x14ac:dyDescent="0.2">
      <c r="R7986" s="15"/>
    </row>
    <row r="8000" spans="18:18" x14ac:dyDescent="0.2">
      <c r="R8000" s="15"/>
    </row>
    <row r="8042" spans="18:18" x14ac:dyDescent="0.2">
      <c r="R8042" s="15"/>
    </row>
    <row r="8169" spans="19:19" x14ac:dyDescent="0.2">
      <c r="S8169" s="15"/>
    </row>
    <row r="8239" spans="18:18" x14ac:dyDescent="0.2">
      <c r="R8239" s="15"/>
    </row>
    <row r="8383" spans="18:18" x14ac:dyDescent="0.2">
      <c r="R8383" s="15"/>
    </row>
    <row r="8522" spans="22:22" x14ac:dyDescent="0.2">
      <c r="V8522" s="15"/>
    </row>
    <row r="8571" spans="19:19" x14ac:dyDescent="0.2">
      <c r="S8571" s="15"/>
    </row>
    <row r="8594" spans="18:18" x14ac:dyDescent="0.2">
      <c r="R8594" s="15"/>
    </row>
    <row r="8632" spans="18:18" x14ac:dyDescent="0.2">
      <c r="R8632" s="15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814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242</v>
      </c>
      <c r="B1" s="106" t="s">
        <v>243</v>
      </c>
      <c r="C1" s="106" t="s">
        <v>244</v>
      </c>
      <c r="D1" s="106" t="s">
        <v>245</v>
      </c>
      <c r="E1" s="106" t="s">
        <v>246</v>
      </c>
      <c r="F1" s="106" t="s">
        <v>247</v>
      </c>
      <c r="G1" s="106" t="s">
        <v>248</v>
      </c>
      <c r="H1" s="106" t="s">
        <v>249</v>
      </c>
      <c r="I1" s="106" t="s">
        <v>250</v>
      </c>
    </row>
    <row r="2" spans="1:10" x14ac:dyDescent="0.2">
      <c r="A2" s="106" t="s">
        <v>359</v>
      </c>
      <c r="B2" s="106" t="s">
        <v>1276</v>
      </c>
      <c r="C2" s="106" t="s">
        <v>252</v>
      </c>
      <c r="D2" s="106" t="s">
        <v>253</v>
      </c>
      <c r="E2" s="106">
        <v>1914</v>
      </c>
      <c r="F2" s="106" t="s">
        <v>1288</v>
      </c>
      <c r="G2" s="106" t="s">
        <v>254</v>
      </c>
      <c r="H2" s="106" t="s">
        <v>281</v>
      </c>
      <c r="I2" s="106">
        <v>126</v>
      </c>
    </row>
    <row r="3" spans="1:10" x14ac:dyDescent="0.2">
      <c r="A3" s="106" t="s">
        <v>359</v>
      </c>
      <c r="B3" s="106" t="s">
        <v>1276</v>
      </c>
      <c r="C3" s="106" t="s">
        <v>261</v>
      </c>
      <c r="D3" s="106" t="s">
        <v>253</v>
      </c>
      <c r="E3">
        <v>5105</v>
      </c>
      <c r="F3" s="106" t="s">
        <v>1289</v>
      </c>
      <c r="G3" s="106" t="s">
        <v>254</v>
      </c>
      <c r="H3" s="106" t="s">
        <v>408</v>
      </c>
      <c r="I3" t="s">
        <v>277</v>
      </c>
      <c r="J3" t="s">
        <v>2433</v>
      </c>
    </row>
    <row r="4" spans="1:10" x14ac:dyDescent="0.2">
      <c r="A4" s="106" t="s">
        <v>359</v>
      </c>
      <c r="B4" s="106" t="s">
        <v>1276</v>
      </c>
      <c r="C4" s="106" t="s">
        <v>252</v>
      </c>
      <c r="D4" s="106" t="s">
        <v>253</v>
      </c>
      <c r="E4">
        <v>6699</v>
      </c>
      <c r="F4" s="106" t="s">
        <v>1290</v>
      </c>
      <c r="G4" s="106" t="s">
        <v>254</v>
      </c>
      <c r="H4" s="106" t="s">
        <v>279</v>
      </c>
      <c r="I4">
        <v>77</v>
      </c>
    </row>
    <row r="5" spans="1:10" x14ac:dyDescent="0.2">
      <c r="A5" s="106" t="s">
        <v>359</v>
      </c>
      <c r="B5" s="106" t="s">
        <v>1276</v>
      </c>
      <c r="C5" s="106" t="s">
        <v>252</v>
      </c>
      <c r="D5" s="106" t="s">
        <v>253</v>
      </c>
      <c r="E5">
        <v>8147</v>
      </c>
      <c r="F5" s="106" t="s">
        <v>1291</v>
      </c>
      <c r="G5" s="106" t="s">
        <v>258</v>
      </c>
      <c r="H5" s="106" t="s">
        <v>260</v>
      </c>
      <c r="I5">
        <v>78</v>
      </c>
    </row>
    <row r="6" spans="1:10" x14ac:dyDescent="0.2">
      <c r="A6" s="106" t="s">
        <v>359</v>
      </c>
      <c r="B6" s="106" t="s">
        <v>502</v>
      </c>
      <c r="C6" s="106" t="s">
        <v>261</v>
      </c>
      <c r="D6" s="106" t="s">
        <v>253</v>
      </c>
      <c r="E6">
        <v>4245</v>
      </c>
      <c r="F6" s="106" t="s">
        <v>431</v>
      </c>
      <c r="G6" s="106" t="s">
        <v>254</v>
      </c>
      <c r="H6" s="106" t="s">
        <v>267</v>
      </c>
      <c r="I6">
        <v>106</v>
      </c>
    </row>
    <row r="7" spans="1:10" x14ac:dyDescent="0.2">
      <c r="A7" s="106" t="s">
        <v>359</v>
      </c>
      <c r="B7" s="106" t="s">
        <v>502</v>
      </c>
      <c r="C7" s="106" t="s">
        <v>261</v>
      </c>
      <c r="D7" s="106" t="s">
        <v>253</v>
      </c>
      <c r="E7">
        <v>4631</v>
      </c>
      <c r="F7" s="106" t="s">
        <v>440</v>
      </c>
      <c r="G7" s="106" t="s">
        <v>254</v>
      </c>
      <c r="H7" s="106" t="s">
        <v>267</v>
      </c>
      <c r="I7" s="106" t="s">
        <v>277</v>
      </c>
      <c r="J7" s="106" t="s">
        <v>2441</v>
      </c>
    </row>
    <row r="8" spans="1:10" x14ac:dyDescent="0.2">
      <c r="A8" s="106" t="s">
        <v>359</v>
      </c>
      <c r="B8" s="106" t="s">
        <v>502</v>
      </c>
      <c r="C8" s="106" t="s">
        <v>261</v>
      </c>
      <c r="D8" s="106" t="s">
        <v>253</v>
      </c>
      <c r="E8">
        <v>6141</v>
      </c>
      <c r="F8" s="106" t="s">
        <v>362</v>
      </c>
      <c r="G8" s="106" t="s">
        <v>254</v>
      </c>
      <c r="H8" s="106" t="s">
        <v>275</v>
      </c>
      <c r="I8" s="106" t="s">
        <v>277</v>
      </c>
      <c r="J8" s="106" t="s">
        <v>2507</v>
      </c>
    </row>
    <row r="9" spans="1:10" x14ac:dyDescent="0.2">
      <c r="A9" s="106" t="s">
        <v>359</v>
      </c>
      <c r="B9" s="106" t="s">
        <v>502</v>
      </c>
      <c r="C9" s="106" t="s">
        <v>261</v>
      </c>
      <c r="D9" s="106" t="s">
        <v>257</v>
      </c>
      <c r="E9">
        <v>6164</v>
      </c>
      <c r="F9" s="106" t="s">
        <v>1292</v>
      </c>
      <c r="G9" s="106" t="s">
        <v>258</v>
      </c>
      <c r="H9" s="106" t="s">
        <v>275</v>
      </c>
      <c r="I9" s="106">
        <v>79</v>
      </c>
      <c r="J9" s="106"/>
    </row>
    <row r="10" spans="1:10" x14ac:dyDescent="0.2">
      <c r="A10" s="106" t="s">
        <v>359</v>
      </c>
      <c r="B10" s="106" t="s">
        <v>502</v>
      </c>
      <c r="C10" s="106" t="s">
        <v>261</v>
      </c>
      <c r="D10" s="106" t="s">
        <v>253</v>
      </c>
      <c r="E10">
        <v>7984</v>
      </c>
      <c r="F10" s="106" t="s">
        <v>1283</v>
      </c>
      <c r="G10" s="106" t="s">
        <v>254</v>
      </c>
      <c r="H10" s="106" t="s">
        <v>276</v>
      </c>
      <c r="I10" s="106" t="s">
        <v>277</v>
      </c>
      <c r="J10" s="106" t="s">
        <v>2508</v>
      </c>
    </row>
    <row r="11" spans="1:10" x14ac:dyDescent="0.2">
      <c r="A11" s="106" t="s">
        <v>359</v>
      </c>
      <c r="B11" s="106" t="s">
        <v>502</v>
      </c>
      <c r="C11" s="106" t="s">
        <v>252</v>
      </c>
      <c r="D11" s="106" t="s">
        <v>253</v>
      </c>
      <c r="E11">
        <v>9435</v>
      </c>
      <c r="F11" s="106" t="s">
        <v>1293</v>
      </c>
      <c r="G11" s="106" t="s">
        <v>254</v>
      </c>
      <c r="H11" s="106" t="s">
        <v>265</v>
      </c>
      <c r="I11" t="s">
        <v>412</v>
      </c>
      <c r="J11" t="s">
        <v>2509</v>
      </c>
    </row>
    <row r="12" spans="1:10" x14ac:dyDescent="0.2">
      <c r="A12" s="106" t="s">
        <v>359</v>
      </c>
      <c r="B12" s="106" t="s">
        <v>1070</v>
      </c>
      <c r="C12" s="106" t="s">
        <v>252</v>
      </c>
      <c r="D12" s="106" t="s">
        <v>253</v>
      </c>
      <c r="E12">
        <v>4203</v>
      </c>
      <c r="F12" s="106" t="s">
        <v>1094</v>
      </c>
      <c r="G12" s="106" t="s">
        <v>254</v>
      </c>
      <c r="H12" s="106" t="s">
        <v>267</v>
      </c>
      <c r="I12" t="s">
        <v>277</v>
      </c>
      <c r="J12" t="s">
        <v>2449</v>
      </c>
    </row>
    <row r="13" spans="1:10" x14ac:dyDescent="0.2">
      <c r="A13" s="106" t="s">
        <v>359</v>
      </c>
      <c r="B13" s="106" t="s">
        <v>1070</v>
      </c>
      <c r="C13" s="106" t="s">
        <v>252</v>
      </c>
      <c r="D13" s="106" t="s">
        <v>253</v>
      </c>
      <c r="E13">
        <v>4401</v>
      </c>
      <c r="F13" s="106" t="s">
        <v>1294</v>
      </c>
      <c r="G13" s="106" t="s">
        <v>254</v>
      </c>
      <c r="H13" s="106" t="s">
        <v>267</v>
      </c>
      <c r="I13" s="106" t="s">
        <v>285</v>
      </c>
      <c r="J13" s="106" t="s">
        <v>2440</v>
      </c>
    </row>
    <row r="14" spans="1:10" x14ac:dyDescent="0.2">
      <c r="A14" s="106" t="s">
        <v>359</v>
      </c>
      <c r="B14" s="106" t="s">
        <v>1070</v>
      </c>
      <c r="C14" s="106" t="s">
        <v>261</v>
      </c>
      <c r="D14" s="106" t="s">
        <v>253</v>
      </c>
      <c r="E14">
        <v>5101</v>
      </c>
      <c r="F14" s="106" t="s">
        <v>1217</v>
      </c>
      <c r="G14" s="106" t="s">
        <v>254</v>
      </c>
      <c r="H14" s="106" t="s">
        <v>408</v>
      </c>
      <c r="I14" s="106" t="s">
        <v>321</v>
      </c>
      <c r="J14" s="106" t="s">
        <v>2222</v>
      </c>
    </row>
    <row r="15" spans="1:10" x14ac:dyDescent="0.2">
      <c r="A15" s="106" t="s">
        <v>359</v>
      </c>
      <c r="B15" s="106" t="s">
        <v>1070</v>
      </c>
      <c r="C15" s="106" t="s">
        <v>252</v>
      </c>
      <c r="D15" s="106" t="s">
        <v>257</v>
      </c>
      <c r="E15">
        <v>5268</v>
      </c>
      <c r="F15" s="106" t="s">
        <v>1296</v>
      </c>
      <c r="G15" s="106" t="s">
        <v>262</v>
      </c>
      <c r="H15" s="106" t="s">
        <v>296</v>
      </c>
      <c r="I15">
        <v>100</v>
      </c>
    </row>
    <row r="16" spans="1:10" x14ac:dyDescent="0.2">
      <c r="A16" s="106" t="s">
        <v>359</v>
      </c>
      <c r="B16" s="106" t="s">
        <v>1070</v>
      </c>
      <c r="C16" s="106" t="s">
        <v>261</v>
      </c>
      <c r="D16" s="106" t="s">
        <v>253</v>
      </c>
      <c r="E16">
        <v>6078</v>
      </c>
      <c r="F16" s="106" t="s">
        <v>1297</v>
      </c>
      <c r="G16" s="106" t="s">
        <v>254</v>
      </c>
      <c r="H16" s="106" t="s">
        <v>259</v>
      </c>
      <c r="I16" s="106">
        <v>190</v>
      </c>
      <c r="J16" s="106"/>
    </row>
    <row r="17" spans="1:10" x14ac:dyDescent="0.2">
      <c r="A17" s="106" t="s">
        <v>359</v>
      </c>
      <c r="B17" s="106" t="s">
        <v>1070</v>
      </c>
      <c r="C17" s="106" t="s">
        <v>252</v>
      </c>
      <c r="D17" s="106" t="s">
        <v>253</v>
      </c>
      <c r="E17">
        <v>6994</v>
      </c>
      <c r="F17" s="106" t="s">
        <v>1279</v>
      </c>
      <c r="G17" s="106" t="s">
        <v>262</v>
      </c>
      <c r="H17" s="106" t="s">
        <v>279</v>
      </c>
      <c r="I17" s="106">
        <v>215</v>
      </c>
      <c r="J17" s="106"/>
    </row>
    <row r="18" spans="1:10" x14ac:dyDescent="0.2">
      <c r="A18" s="106" t="s">
        <v>359</v>
      </c>
      <c r="B18" s="106" t="s">
        <v>1070</v>
      </c>
      <c r="C18" s="106" t="s">
        <v>263</v>
      </c>
      <c r="D18" s="106" t="s">
        <v>253</v>
      </c>
      <c r="E18">
        <v>9417</v>
      </c>
      <c r="F18" s="106" t="s">
        <v>1298</v>
      </c>
      <c r="G18" s="106" t="s">
        <v>254</v>
      </c>
      <c r="H18" s="106" t="s">
        <v>265</v>
      </c>
      <c r="I18">
        <v>83</v>
      </c>
    </row>
    <row r="19" spans="1:10" x14ac:dyDescent="0.2">
      <c r="A19" s="106" t="s">
        <v>359</v>
      </c>
      <c r="B19" s="106" t="s">
        <v>2510</v>
      </c>
      <c r="C19" s="106" t="s">
        <v>252</v>
      </c>
      <c r="D19" s="106" t="s">
        <v>253</v>
      </c>
      <c r="E19">
        <v>6502</v>
      </c>
      <c r="F19" s="106" t="s">
        <v>1220</v>
      </c>
      <c r="G19" s="106" t="s">
        <v>262</v>
      </c>
      <c r="H19" s="106" t="s">
        <v>279</v>
      </c>
      <c r="I19" t="s">
        <v>282</v>
      </c>
      <c r="J19" t="s">
        <v>2280</v>
      </c>
    </row>
    <row r="20" spans="1:10" x14ac:dyDescent="0.2">
      <c r="A20" s="106" t="s">
        <v>359</v>
      </c>
      <c r="B20" s="106" t="s">
        <v>2511</v>
      </c>
      <c r="C20" s="106" t="s">
        <v>261</v>
      </c>
      <c r="D20" s="106" t="s">
        <v>253</v>
      </c>
      <c r="E20">
        <v>4578</v>
      </c>
      <c r="F20" s="106" t="s">
        <v>1295</v>
      </c>
      <c r="G20" s="106" t="s">
        <v>254</v>
      </c>
      <c r="H20" s="106" t="s">
        <v>299</v>
      </c>
      <c r="I20" t="s">
        <v>2442</v>
      </c>
      <c r="J20" t="s">
        <v>2512</v>
      </c>
    </row>
    <row r="21" spans="1:10" x14ac:dyDescent="0.2">
      <c r="A21" s="106" t="s">
        <v>359</v>
      </c>
      <c r="B21" s="106" t="s">
        <v>2511</v>
      </c>
      <c r="C21" s="106" t="s">
        <v>252</v>
      </c>
      <c r="D21" s="106" t="s">
        <v>253</v>
      </c>
      <c r="E21">
        <v>8725</v>
      </c>
      <c r="F21" s="106" t="s">
        <v>1557</v>
      </c>
      <c r="G21" s="106" t="s">
        <v>254</v>
      </c>
      <c r="H21" s="106" t="s">
        <v>483</v>
      </c>
      <c r="I21" s="106" t="s">
        <v>1201</v>
      </c>
      <c r="J21" s="106" t="s">
        <v>2513</v>
      </c>
    </row>
    <row r="22" spans="1:10" x14ac:dyDescent="0.2">
      <c r="A22" s="106" t="s">
        <v>359</v>
      </c>
      <c r="B22" s="106" t="s">
        <v>503</v>
      </c>
      <c r="C22" s="106" t="s">
        <v>252</v>
      </c>
      <c r="D22" s="106" t="s">
        <v>253</v>
      </c>
      <c r="E22">
        <v>1780</v>
      </c>
      <c r="F22" s="106" t="s">
        <v>1299</v>
      </c>
      <c r="G22" s="106" t="s">
        <v>254</v>
      </c>
      <c r="H22" s="106" t="s">
        <v>281</v>
      </c>
      <c r="I22" s="106">
        <v>201</v>
      </c>
      <c r="J22" s="106"/>
    </row>
    <row r="23" spans="1:10" x14ac:dyDescent="0.2">
      <c r="A23" s="106" t="s">
        <v>359</v>
      </c>
      <c r="B23" s="106" t="s">
        <v>503</v>
      </c>
      <c r="C23" s="106" t="s">
        <v>252</v>
      </c>
      <c r="D23" s="106" t="s">
        <v>253</v>
      </c>
      <c r="E23">
        <v>1841</v>
      </c>
      <c r="F23" s="106" t="s">
        <v>1300</v>
      </c>
      <c r="G23" s="106" t="s">
        <v>258</v>
      </c>
      <c r="H23" s="106" t="s">
        <v>281</v>
      </c>
      <c r="I23">
        <v>40</v>
      </c>
    </row>
    <row r="24" spans="1:10" x14ac:dyDescent="0.2">
      <c r="A24" s="106" t="s">
        <v>359</v>
      </c>
      <c r="B24" s="106" t="s">
        <v>503</v>
      </c>
      <c r="C24" s="106" t="s">
        <v>252</v>
      </c>
      <c r="D24" s="106" t="s">
        <v>253</v>
      </c>
      <c r="E24">
        <v>3151</v>
      </c>
      <c r="F24" s="106" t="s">
        <v>2281</v>
      </c>
      <c r="G24" s="106" t="s">
        <v>254</v>
      </c>
      <c r="H24" s="106" t="s">
        <v>260</v>
      </c>
      <c r="I24" s="106">
        <v>637</v>
      </c>
      <c r="J24" s="106"/>
    </row>
    <row r="25" spans="1:10" x14ac:dyDescent="0.2">
      <c r="A25" s="106" t="s">
        <v>359</v>
      </c>
      <c r="B25" s="106" t="s">
        <v>503</v>
      </c>
      <c r="C25" s="106" t="s">
        <v>261</v>
      </c>
      <c r="D25" s="106" t="s">
        <v>257</v>
      </c>
      <c r="E25">
        <v>3940</v>
      </c>
      <c r="F25" s="106" t="s">
        <v>1301</v>
      </c>
      <c r="G25" s="106" t="s">
        <v>254</v>
      </c>
      <c r="H25" s="106" t="s">
        <v>265</v>
      </c>
      <c r="I25" s="106">
        <v>63</v>
      </c>
      <c r="J25" s="106"/>
    </row>
    <row r="26" spans="1:10" x14ac:dyDescent="0.2">
      <c r="A26" s="106" t="s">
        <v>359</v>
      </c>
      <c r="B26" s="106" t="s">
        <v>503</v>
      </c>
      <c r="C26" s="106" t="s">
        <v>252</v>
      </c>
      <c r="D26" s="106" t="s">
        <v>253</v>
      </c>
      <c r="E26">
        <v>4022</v>
      </c>
      <c r="F26" s="106" t="s">
        <v>1302</v>
      </c>
      <c r="G26" s="106" t="s">
        <v>254</v>
      </c>
      <c r="H26" s="106" t="s">
        <v>267</v>
      </c>
      <c r="I26" s="106">
        <v>115</v>
      </c>
      <c r="J26" s="106"/>
    </row>
    <row r="27" spans="1:10" x14ac:dyDescent="0.2">
      <c r="A27" s="106" t="s">
        <v>359</v>
      </c>
      <c r="B27" s="106" t="s">
        <v>503</v>
      </c>
      <c r="C27" s="106" t="s">
        <v>252</v>
      </c>
      <c r="D27" s="106" t="s">
        <v>253</v>
      </c>
      <c r="E27">
        <v>4031</v>
      </c>
      <c r="F27" s="106" t="s">
        <v>1613</v>
      </c>
      <c r="G27" s="106" t="s">
        <v>254</v>
      </c>
      <c r="H27" s="106" t="s">
        <v>267</v>
      </c>
      <c r="I27">
        <v>127</v>
      </c>
    </row>
    <row r="28" spans="1:10" x14ac:dyDescent="0.2">
      <c r="A28" s="106" t="s">
        <v>359</v>
      </c>
      <c r="B28" s="106" t="s">
        <v>503</v>
      </c>
      <c r="C28" s="106" t="s">
        <v>252</v>
      </c>
      <c r="D28" s="106" t="s">
        <v>257</v>
      </c>
      <c r="E28">
        <v>4598</v>
      </c>
      <c r="F28" s="106" t="s">
        <v>1303</v>
      </c>
      <c r="G28" s="106" t="s">
        <v>266</v>
      </c>
      <c r="H28" s="106" t="s">
        <v>299</v>
      </c>
      <c r="I28">
        <v>70</v>
      </c>
    </row>
    <row r="29" spans="1:10" x14ac:dyDescent="0.2">
      <c r="A29" s="106" t="s">
        <v>359</v>
      </c>
      <c r="B29" s="106" t="s">
        <v>503</v>
      </c>
      <c r="C29" s="106" t="s">
        <v>252</v>
      </c>
      <c r="D29" s="106" t="s">
        <v>253</v>
      </c>
      <c r="E29">
        <v>4620</v>
      </c>
      <c r="F29" s="106" t="s">
        <v>361</v>
      </c>
      <c r="G29" s="106" t="s">
        <v>254</v>
      </c>
      <c r="H29" s="106" t="s">
        <v>267</v>
      </c>
      <c r="I29" s="106">
        <v>187</v>
      </c>
      <c r="J29" s="106"/>
    </row>
    <row r="30" spans="1:10" x14ac:dyDescent="0.2">
      <c r="A30" s="106" t="s">
        <v>359</v>
      </c>
      <c r="B30" s="106" t="s">
        <v>503</v>
      </c>
      <c r="C30" s="106" t="s">
        <v>261</v>
      </c>
      <c r="D30" s="106" t="s">
        <v>253</v>
      </c>
      <c r="E30">
        <v>5184</v>
      </c>
      <c r="F30" s="106" t="s">
        <v>1304</v>
      </c>
      <c r="G30" s="106" t="s">
        <v>262</v>
      </c>
      <c r="H30" s="106" t="s">
        <v>408</v>
      </c>
      <c r="I30" s="106">
        <v>268</v>
      </c>
      <c r="J30" s="106"/>
    </row>
    <row r="31" spans="1:10" x14ac:dyDescent="0.2">
      <c r="A31" s="106" t="s">
        <v>359</v>
      </c>
      <c r="B31" s="106" t="s">
        <v>503</v>
      </c>
      <c r="C31" s="106" t="s">
        <v>252</v>
      </c>
      <c r="D31" s="106" t="s">
        <v>253</v>
      </c>
      <c r="E31">
        <v>5262</v>
      </c>
      <c r="F31" s="106" t="s">
        <v>1305</v>
      </c>
      <c r="G31" s="106" t="s">
        <v>254</v>
      </c>
      <c r="H31" s="106" t="s">
        <v>296</v>
      </c>
      <c r="I31">
        <v>234</v>
      </c>
    </row>
    <row r="32" spans="1:10" x14ac:dyDescent="0.2">
      <c r="A32" s="106" t="s">
        <v>359</v>
      </c>
      <c r="B32" s="106" t="s">
        <v>503</v>
      </c>
      <c r="C32" s="106" t="s">
        <v>261</v>
      </c>
      <c r="D32" s="106" t="s">
        <v>253</v>
      </c>
      <c r="E32">
        <v>6149</v>
      </c>
      <c r="F32" s="106" t="s">
        <v>1306</v>
      </c>
      <c r="G32" s="106" t="s">
        <v>258</v>
      </c>
      <c r="H32" s="106" t="s">
        <v>275</v>
      </c>
      <c r="I32">
        <v>159</v>
      </c>
    </row>
    <row r="33" spans="1:10" x14ac:dyDescent="0.2">
      <c r="A33" s="106" t="s">
        <v>359</v>
      </c>
      <c r="B33" s="106" t="s">
        <v>503</v>
      </c>
      <c r="C33" s="106" t="s">
        <v>252</v>
      </c>
      <c r="D33" s="106" t="s">
        <v>253</v>
      </c>
      <c r="E33">
        <v>6247</v>
      </c>
      <c r="F33" s="106" t="s">
        <v>363</v>
      </c>
      <c r="G33" s="106" t="s">
        <v>254</v>
      </c>
      <c r="H33" s="106" t="s">
        <v>275</v>
      </c>
      <c r="I33" s="106">
        <v>309</v>
      </c>
      <c r="J33" s="106"/>
    </row>
    <row r="34" spans="1:10" x14ac:dyDescent="0.2">
      <c r="A34" s="106" t="s">
        <v>359</v>
      </c>
      <c r="B34" s="106" t="s">
        <v>503</v>
      </c>
      <c r="C34" s="106" t="s">
        <v>252</v>
      </c>
      <c r="D34" s="106" t="s">
        <v>253</v>
      </c>
      <c r="E34">
        <v>6620</v>
      </c>
      <c r="F34" s="106" t="s">
        <v>1307</v>
      </c>
      <c r="G34" s="106" t="s">
        <v>254</v>
      </c>
      <c r="H34" s="106" t="s">
        <v>279</v>
      </c>
      <c r="I34" s="106">
        <v>363</v>
      </c>
      <c r="J34" s="106"/>
    </row>
    <row r="35" spans="1:10" x14ac:dyDescent="0.2">
      <c r="A35" s="106" t="s">
        <v>359</v>
      </c>
      <c r="B35" s="106" t="s">
        <v>503</v>
      </c>
      <c r="C35" s="106" t="s">
        <v>261</v>
      </c>
      <c r="D35" s="106" t="s">
        <v>253</v>
      </c>
      <c r="E35">
        <v>6977</v>
      </c>
      <c r="F35" s="106" t="s">
        <v>1308</v>
      </c>
      <c r="G35" s="106" t="s">
        <v>262</v>
      </c>
      <c r="H35" s="106" t="s">
        <v>279</v>
      </c>
      <c r="I35">
        <v>14</v>
      </c>
    </row>
    <row r="36" spans="1:10" x14ac:dyDescent="0.2">
      <c r="A36" s="106" t="s">
        <v>359</v>
      </c>
      <c r="B36" s="106" t="s">
        <v>503</v>
      </c>
      <c r="C36" s="106" t="s">
        <v>252</v>
      </c>
      <c r="D36" s="106" t="s">
        <v>253</v>
      </c>
      <c r="E36">
        <v>7953</v>
      </c>
      <c r="F36" s="106" t="s">
        <v>1309</v>
      </c>
      <c r="G36" s="106" t="s">
        <v>262</v>
      </c>
      <c r="H36" s="106" t="s">
        <v>276</v>
      </c>
      <c r="I36">
        <v>65</v>
      </c>
    </row>
    <row r="37" spans="1:10" x14ac:dyDescent="0.2">
      <c r="A37" s="106" t="s">
        <v>359</v>
      </c>
      <c r="B37" s="106" t="s">
        <v>503</v>
      </c>
      <c r="C37" s="106" t="s">
        <v>261</v>
      </c>
      <c r="D37" s="106" t="s">
        <v>257</v>
      </c>
      <c r="E37">
        <v>8040</v>
      </c>
      <c r="F37" s="106" t="s">
        <v>1310</v>
      </c>
      <c r="G37" s="106" t="s">
        <v>262</v>
      </c>
      <c r="H37" s="106" t="s">
        <v>287</v>
      </c>
      <c r="I37" s="106">
        <v>33</v>
      </c>
      <c r="J37" s="106"/>
    </row>
    <row r="38" spans="1:10" x14ac:dyDescent="0.2">
      <c r="A38" s="106" t="s">
        <v>359</v>
      </c>
      <c r="B38" s="106" t="s">
        <v>503</v>
      </c>
      <c r="C38" s="106" t="s">
        <v>252</v>
      </c>
      <c r="D38" s="106" t="s">
        <v>253</v>
      </c>
      <c r="E38">
        <v>9605</v>
      </c>
      <c r="F38" s="106" t="s">
        <v>1311</v>
      </c>
      <c r="G38" s="106" t="s">
        <v>254</v>
      </c>
      <c r="H38" s="106" t="s">
        <v>265</v>
      </c>
      <c r="I38" t="s">
        <v>277</v>
      </c>
      <c r="J38" t="s">
        <v>2221</v>
      </c>
    </row>
    <row r="39" spans="1:10" x14ac:dyDescent="0.2">
      <c r="A39" s="106" t="s">
        <v>359</v>
      </c>
      <c r="B39" s="106" t="s">
        <v>315</v>
      </c>
      <c r="C39" s="106" t="s">
        <v>252</v>
      </c>
      <c r="D39" s="106" t="s">
        <v>253</v>
      </c>
      <c r="E39">
        <v>1443</v>
      </c>
      <c r="F39" s="106" t="s">
        <v>1312</v>
      </c>
      <c r="G39" s="106" t="s">
        <v>262</v>
      </c>
      <c r="H39" s="106" t="s">
        <v>281</v>
      </c>
      <c r="I39">
        <v>61</v>
      </c>
    </row>
    <row r="40" spans="1:10" x14ac:dyDescent="0.2">
      <c r="A40" s="106" t="s">
        <v>359</v>
      </c>
      <c r="B40" s="106" t="s">
        <v>315</v>
      </c>
      <c r="C40" s="106" t="s">
        <v>263</v>
      </c>
      <c r="D40" s="106" t="s">
        <v>253</v>
      </c>
      <c r="E40">
        <v>1716</v>
      </c>
      <c r="F40" s="106" t="s">
        <v>1313</v>
      </c>
      <c r="G40" s="106" t="s">
        <v>254</v>
      </c>
      <c r="H40" s="106" t="s">
        <v>281</v>
      </c>
      <c r="I40">
        <v>104</v>
      </c>
    </row>
    <row r="41" spans="1:10" x14ac:dyDescent="0.2">
      <c r="A41" s="106" t="s">
        <v>359</v>
      </c>
      <c r="B41" s="106" t="s">
        <v>315</v>
      </c>
      <c r="C41" s="106" t="s">
        <v>252</v>
      </c>
      <c r="D41" s="106" t="s">
        <v>253</v>
      </c>
      <c r="E41">
        <v>1782</v>
      </c>
      <c r="F41" s="106" t="s">
        <v>1314</v>
      </c>
      <c r="G41" s="106" t="s">
        <v>258</v>
      </c>
      <c r="H41" s="106" t="s">
        <v>281</v>
      </c>
      <c r="I41">
        <v>55</v>
      </c>
    </row>
    <row r="42" spans="1:10" x14ac:dyDescent="0.2">
      <c r="A42" s="106" t="s">
        <v>359</v>
      </c>
      <c r="B42" s="106" t="s">
        <v>315</v>
      </c>
      <c r="C42" s="106" t="s">
        <v>256</v>
      </c>
      <c r="D42" s="106" t="s">
        <v>253</v>
      </c>
      <c r="E42">
        <v>1783</v>
      </c>
      <c r="F42" s="106" t="s">
        <v>1315</v>
      </c>
      <c r="G42" s="106" t="s">
        <v>258</v>
      </c>
      <c r="H42" s="106" t="s">
        <v>281</v>
      </c>
      <c r="I42">
        <v>35</v>
      </c>
    </row>
    <row r="43" spans="1:10" x14ac:dyDescent="0.2">
      <c r="A43" s="106" t="s">
        <v>359</v>
      </c>
      <c r="B43" s="106" t="s">
        <v>315</v>
      </c>
      <c r="C43" s="106" t="s">
        <v>252</v>
      </c>
      <c r="D43" s="106" t="s">
        <v>257</v>
      </c>
      <c r="E43">
        <v>1971</v>
      </c>
      <c r="F43" s="106" t="s">
        <v>1316</v>
      </c>
      <c r="G43" s="106" t="s">
        <v>262</v>
      </c>
      <c r="H43" s="106" t="s">
        <v>269</v>
      </c>
      <c r="I43">
        <v>18</v>
      </c>
    </row>
    <row r="44" spans="1:10" x14ac:dyDescent="0.2">
      <c r="A44" s="106" t="s">
        <v>359</v>
      </c>
      <c r="B44" s="106" t="s">
        <v>315</v>
      </c>
      <c r="C44" s="106" t="s">
        <v>261</v>
      </c>
      <c r="D44" s="106" t="s">
        <v>253</v>
      </c>
      <c r="E44">
        <v>2124</v>
      </c>
      <c r="F44" s="106" t="s">
        <v>1317</v>
      </c>
      <c r="G44" s="106" t="s">
        <v>254</v>
      </c>
      <c r="H44" s="106" t="s">
        <v>259</v>
      </c>
      <c r="I44">
        <v>681</v>
      </c>
    </row>
    <row r="45" spans="1:10" x14ac:dyDescent="0.2">
      <c r="A45" s="106" t="s">
        <v>359</v>
      </c>
      <c r="B45" s="106" t="s">
        <v>315</v>
      </c>
      <c r="C45" s="106" t="s">
        <v>252</v>
      </c>
      <c r="D45" s="106" t="s">
        <v>253</v>
      </c>
      <c r="E45">
        <v>2134</v>
      </c>
      <c r="F45" s="106" t="s">
        <v>424</v>
      </c>
      <c r="G45" s="106" t="s">
        <v>258</v>
      </c>
      <c r="H45" s="106" t="s">
        <v>259</v>
      </c>
      <c r="I45" s="106">
        <v>69</v>
      </c>
      <c r="J45" s="106"/>
    </row>
    <row r="46" spans="1:10" x14ac:dyDescent="0.2">
      <c r="A46" s="106" t="s">
        <v>359</v>
      </c>
      <c r="B46" s="106" t="s">
        <v>315</v>
      </c>
      <c r="C46" s="106" t="s">
        <v>263</v>
      </c>
      <c r="D46" s="106" t="s">
        <v>253</v>
      </c>
      <c r="E46">
        <v>2154</v>
      </c>
      <c r="F46" s="106" t="s">
        <v>1318</v>
      </c>
      <c r="G46" s="106" t="s">
        <v>254</v>
      </c>
      <c r="H46" s="106" t="s">
        <v>259</v>
      </c>
      <c r="I46">
        <v>463</v>
      </c>
    </row>
    <row r="47" spans="1:10" x14ac:dyDescent="0.2">
      <c r="A47" s="106" t="s">
        <v>359</v>
      </c>
      <c r="B47" s="106" t="s">
        <v>315</v>
      </c>
      <c r="C47" s="106" t="s">
        <v>261</v>
      </c>
      <c r="D47" s="106" t="s">
        <v>253</v>
      </c>
      <c r="E47">
        <v>2160</v>
      </c>
      <c r="F47" s="106" t="s">
        <v>1614</v>
      </c>
      <c r="G47" s="106" t="s">
        <v>266</v>
      </c>
      <c r="H47" s="106" t="s">
        <v>299</v>
      </c>
      <c r="I47">
        <v>828</v>
      </c>
    </row>
    <row r="48" spans="1:10" x14ac:dyDescent="0.2">
      <c r="A48" s="106" t="s">
        <v>359</v>
      </c>
      <c r="B48" s="106" t="s">
        <v>315</v>
      </c>
      <c r="C48" s="106" t="s">
        <v>261</v>
      </c>
      <c r="D48" s="106" t="s">
        <v>253</v>
      </c>
      <c r="E48">
        <v>2174</v>
      </c>
      <c r="F48" s="106" t="s">
        <v>1319</v>
      </c>
      <c r="G48" s="106" t="s">
        <v>254</v>
      </c>
      <c r="H48" s="106" t="s">
        <v>259</v>
      </c>
      <c r="I48">
        <v>367</v>
      </c>
    </row>
    <row r="49" spans="1:10" x14ac:dyDescent="0.2">
      <c r="A49" s="106" t="s">
        <v>359</v>
      </c>
      <c r="B49" s="106" t="s">
        <v>315</v>
      </c>
      <c r="C49" s="106" t="s">
        <v>252</v>
      </c>
      <c r="D49" s="106" t="s">
        <v>253</v>
      </c>
      <c r="E49">
        <v>2181</v>
      </c>
      <c r="F49" s="106" t="s">
        <v>475</v>
      </c>
      <c r="G49" s="106" t="s">
        <v>254</v>
      </c>
      <c r="H49" s="106" t="s">
        <v>259</v>
      </c>
      <c r="I49" t="s">
        <v>271</v>
      </c>
      <c r="J49" t="s">
        <v>2514</v>
      </c>
    </row>
    <row r="50" spans="1:10" x14ac:dyDescent="0.2">
      <c r="A50" s="106" t="s">
        <v>359</v>
      </c>
      <c r="B50" s="106" t="s">
        <v>315</v>
      </c>
      <c r="C50" s="106" t="s">
        <v>261</v>
      </c>
      <c r="D50" s="106" t="s">
        <v>253</v>
      </c>
      <c r="E50">
        <v>2195</v>
      </c>
      <c r="F50" s="106" t="s">
        <v>1320</v>
      </c>
      <c r="G50" s="106" t="s">
        <v>258</v>
      </c>
      <c r="H50" s="106" t="s">
        <v>259</v>
      </c>
      <c r="I50" s="106">
        <v>35</v>
      </c>
      <c r="J50" s="106"/>
    </row>
    <row r="51" spans="1:10" x14ac:dyDescent="0.2">
      <c r="A51" s="106" t="s">
        <v>359</v>
      </c>
      <c r="B51" s="106" t="s">
        <v>315</v>
      </c>
      <c r="C51" s="106" t="s">
        <v>261</v>
      </c>
      <c r="D51" s="106" t="s">
        <v>253</v>
      </c>
      <c r="E51">
        <v>2206</v>
      </c>
      <c r="F51" s="106" t="s">
        <v>1321</v>
      </c>
      <c r="G51" s="106" t="s">
        <v>254</v>
      </c>
      <c r="H51" s="106" t="s">
        <v>255</v>
      </c>
      <c r="I51" s="106" t="s">
        <v>321</v>
      </c>
      <c r="J51" s="106" t="s">
        <v>2515</v>
      </c>
    </row>
    <row r="52" spans="1:10" x14ac:dyDescent="0.2">
      <c r="A52" s="106" t="s">
        <v>359</v>
      </c>
      <c r="B52" s="106" t="s">
        <v>315</v>
      </c>
      <c r="C52" s="106" t="s">
        <v>261</v>
      </c>
      <c r="D52" s="106" t="s">
        <v>253</v>
      </c>
      <c r="E52">
        <v>2212</v>
      </c>
      <c r="F52" s="106" t="s">
        <v>1322</v>
      </c>
      <c r="G52" s="106" t="s">
        <v>254</v>
      </c>
      <c r="H52" s="106" t="s">
        <v>255</v>
      </c>
      <c r="I52" t="s">
        <v>304</v>
      </c>
      <c r="J52" t="s">
        <v>2276</v>
      </c>
    </row>
    <row r="53" spans="1:10" x14ac:dyDescent="0.2">
      <c r="A53" s="106" t="s">
        <v>359</v>
      </c>
      <c r="B53" s="106" t="s">
        <v>315</v>
      </c>
      <c r="C53" s="106" t="s">
        <v>252</v>
      </c>
      <c r="D53" s="106" t="s">
        <v>253</v>
      </c>
      <c r="E53">
        <v>2286</v>
      </c>
      <c r="F53" s="106" t="s">
        <v>1775</v>
      </c>
      <c r="G53" s="106" t="s">
        <v>254</v>
      </c>
      <c r="H53" s="106" t="s">
        <v>255</v>
      </c>
      <c r="I53">
        <v>63</v>
      </c>
    </row>
    <row r="54" spans="1:10" x14ac:dyDescent="0.2">
      <c r="A54" s="106" t="s">
        <v>359</v>
      </c>
      <c r="B54" s="106" t="s">
        <v>315</v>
      </c>
      <c r="C54" s="106" t="s">
        <v>252</v>
      </c>
      <c r="D54" s="106" t="s">
        <v>253</v>
      </c>
      <c r="E54">
        <v>2321</v>
      </c>
      <c r="F54" s="106" t="s">
        <v>1244</v>
      </c>
      <c r="G54" s="106" t="s">
        <v>258</v>
      </c>
      <c r="H54" s="106" t="s">
        <v>265</v>
      </c>
      <c r="I54">
        <v>34</v>
      </c>
    </row>
    <row r="55" spans="1:10" x14ac:dyDescent="0.2">
      <c r="A55" s="106" t="s">
        <v>359</v>
      </c>
      <c r="B55" s="106" t="s">
        <v>315</v>
      </c>
      <c r="C55" s="106" t="s">
        <v>252</v>
      </c>
      <c r="D55" s="106" t="s">
        <v>253</v>
      </c>
      <c r="E55">
        <v>2329</v>
      </c>
      <c r="F55" s="106" t="s">
        <v>1323</v>
      </c>
      <c r="G55" s="106" t="s">
        <v>258</v>
      </c>
      <c r="H55" s="106" t="s">
        <v>265</v>
      </c>
      <c r="I55" s="106">
        <v>315</v>
      </c>
      <c r="J55" s="106"/>
    </row>
    <row r="56" spans="1:10" x14ac:dyDescent="0.2">
      <c r="A56" s="106" t="s">
        <v>359</v>
      </c>
      <c r="B56" s="106" t="s">
        <v>315</v>
      </c>
      <c r="C56" s="106" t="s">
        <v>252</v>
      </c>
      <c r="D56" s="106" t="s">
        <v>253</v>
      </c>
      <c r="E56">
        <v>2415</v>
      </c>
      <c r="F56" s="106" t="s">
        <v>1324</v>
      </c>
      <c r="G56" s="106" t="s">
        <v>258</v>
      </c>
      <c r="H56" s="106" t="s">
        <v>259</v>
      </c>
      <c r="I56">
        <v>144</v>
      </c>
    </row>
    <row r="57" spans="1:10" x14ac:dyDescent="0.2">
      <c r="A57" s="106" t="s">
        <v>359</v>
      </c>
      <c r="B57" s="106" t="s">
        <v>315</v>
      </c>
      <c r="C57" s="106" t="s">
        <v>261</v>
      </c>
      <c r="D57" s="106" t="s">
        <v>253</v>
      </c>
      <c r="E57">
        <v>2418</v>
      </c>
      <c r="F57" s="106" t="s">
        <v>1325</v>
      </c>
      <c r="G57" s="106" t="s">
        <v>254</v>
      </c>
      <c r="H57" s="106" t="s">
        <v>259</v>
      </c>
      <c r="I57">
        <v>282</v>
      </c>
    </row>
    <row r="58" spans="1:10" x14ac:dyDescent="0.2">
      <c r="A58" s="106" t="s">
        <v>359</v>
      </c>
      <c r="B58" s="106" t="s">
        <v>315</v>
      </c>
      <c r="C58" s="106" t="s">
        <v>261</v>
      </c>
      <c r="D58" s="106" t="s">
        <v>253</v>
      </c>
      <c r="E58">
        <v>2492</v>
      </c>
      <c r="F58" s="106" t="s">
        <v>513</v>
      </c>
      <c r="G58" s="106" t="s">
        <v>254</v>
      </c>
      <c r="H58" s="106" t="s">
        <v>259</v>
      </c>
      <c r="I58" t="s">
        <v>277</v>
      </c>
      <c r="J58" t="s">
        <v>2516</v>
      </c>
    </row>
    <row r="59" spans="1:10" x14ac:dyDescent="0.2">
      <c r="A59" s="106" t="s">
        <v>359</v>
      </c>
      <c r="B59" s="106" t="s">
        <v>315</v>
      </c>
      <c r="C59" s="106" t="s">
        <v>256</v>
      </c>
      <c r="D59" s="106" t="s">
        <v>253</v>
      </c>
      <c r="E59">
        <v>2498</v>
      </c>
      <c r="F59" s="106" t="s">
        <v>1077</v>
      </c>
      <c r="G59" s="106" t="s">
        <v>258</v>
      </c>
      <c r="H59" s="106" t="s">
        <v>259</v>
      </c>
      <c r="I59">
        <v>182</v>
      </c>
    </row>
    <row r="60" spans="1:10" x14ac:dyDescent="0.2">
      <c r="A60" s="106" t="s">
        <v>359</v>
      </c>
      <c r="B60" s="106" t="s">
        <v>315</v>
      </c>
      <c r="C60" s="106" t="s">
        <v>252</v>
      </c>
      <c r="D60" s="106" t="s">
        <v>253</v>
      </c>
      <c r="E60">
        <v>2673</v>
      </c>
      <c r="F60" s="106" t="s">
        <v>1327</v>
      </c>
      <c r="G60" s="106" t="s">
        <v>258</v>
      </c>
      <c r="H60" s="106" t="s">
        <v>264</v>
      </c>
      <c r="I60">
        <v>15</v>
      </c>
    </row>
    <row r="61" spans="1:10" x14ac:dyDescent="0.2">
      <c r="A61" s="106" t="s">
        <v>359</v>
      </c>
      <c r="B61" s="106" t="s">
        <v>315</v>
      </c>
      <c r="C61" s="106" t="s">
        <v>261</v>
      </c>
      <c r="D61" s="106" t="s">
        <v>253</v>
      </c>
      <c r="E61">
        <v>2700</v>
      </c>
      <c r="F61" s="106" t="s">
        <v>1209</v>
      </c>
      <c r="G61" s="106" t="s">
        <v>258</v>
      </c>
      <c r="H61" s="106" t="s">
        <v>260</v>
      </c>
      <c r="I61">
        <v>59</v>
      </c>
    </row>
    <row r="62" spans="1:10" x14ac:dyDescent="0.2">
      <c r="A62" s="106" t="s">
        <v>359</v>
      </c>
      <c r="B62" s="106" t="s">
        <v>315</v>
      </c>
      <c r="C62" s="106" t="s">
        <v>252</v>
      </c>
      <c r="D62" s="106" t="s">
        <v>253</v>
      </c>
      <c r="E62">
        <v>2708</v>
      </c>
      <c r="F62" s="106" t="s">
        <v>1328</v>
      </c>
      <c r="G62" s="106" t="s">
        <v>258</v>
      </c>
      <c r="H62" s="106" t="s">
        <v>260</v>
      </c>
      <c r="I62">
        <v>36</v>
      </c>
    </row>
    <row r="63" spans="1:10" x14ac:dyDescent="0.2">
      <c r="A63" s="106" t="s">
        <v>359</v>
      </c>
      <c r="B63" s="106" t="s">
        <v>315</v>
      </c>
      <c r="C63" s="106" t="s">
        <v>261</v>
      </c>
      <c r="D63" s="106" t="s">
        <v>253</v>
      </c>
      <c r="E63">
        <v>2752</v>
      </c>
      <c r="F63" s="106" t="s">
        <v>1329</v>
      </c>
      <c r="G63" s="106" t="s">
        <v>254</v>
      </c>
      <c r="H63" s="106" t="s">
        <v>264</v>
      </c>
      <c r="I63">
        <v>816</v>
      </c>
    </row>
    <row r="64" spans="1:10" x14ac:dyDescent="0.2">
      <c r="A64" s="106" t="s">
        <v>359</v>
      </c>
      <c r="B64" s="106" t="s">
        <v>315</v>
      </c>
      <c r="C64" s="106" t="s">
        <v>252</v>
      </c>
      <c r="D64" s="106" t="s">
        <v>253</v>
      </c>
      <c r="E64">
        <v>2767</v>
      </c>
      <c r="F64" s="106" t="s">
        <v>1615</v>
      </c>
      <c r="G64" s="106" t="s">
        <v>254</v>
      </c>
      <c r="H64" s="106" t="s">
        <v>260</v>
      </c>
      <c r="I64" s="106">
        <v>189</v>
      </c>
      <c r="J64" s="106"/>
    </row>
    <row r="65" spans="1:10" x14ac:dyDescent="0.2">
      <c r="A65" s="106" t="s">
        <v>359</v>
      </c>
      <c r="B65" s="106" t="s">
        <v>315</v>
      </c>
      <c r="C65" s="106" t="s">
        <v>261</v>
      </c>
      <c r="D65" s="106" t="s">
        <v>253</v>
      </c>
      <c r="E65">
        <v>2788</v>
      </c>
      <c r="F65" s="106" t="s">
        <v>1330</v>
      </c>
      <c r="G65" s="106" t="s">
        <v>262</v>
      </c>
      <c r="H65" s="106" t="s">
        <v>260</v>
      </c>
      <c r="I65">
        <v>30</v>
      </c>
    </row>
    <row r="66" spans="1:10" x14ac:dyDescent="0.2">
      <c r="A66" s="106" t="s">
        <v>359</v>
      </c>
      <c r="B66" s="106" t="s">
        <v>315</v>
      </c>
      <c r="C66" s="106" t="s">
        <v>252</v>
      </c>
      <c r="D66" s="106" t="s">
        <v>253</v>
      </c>
      <c r="E66">
        <v>2795</v>
      </c>
      <c r="F66" s="106" t="s">
        <v>1331</v>
      </c>
      <c r="G66" s="106" t="s">
        <v>258</v>
      </c>
      <c r="H66" s="106" t="s">
        <v>260</v>
      </c>
      <c r="I66" s="106">
        <v>50</v>
      </c>
      <c r="J66" s="106"/>
    </row>
    <row r="67" spans="1:10" x14ac:dyDescent="0.2">
      <c r="A67" s="106" t="s">
        <v>359</v>
      </c>
      <c r="B67" s="106" t="s">
        <v>315</v>
      </c>
      <c r="C67" s="106" t="s">
        <v>252</v>
      </c>
      <c r="D67" s="106" t="s">
        <v>253</v>
      </c>
      <c r="E67">
        <v>2877</v>
      </c>
      <c r="F67" s="106" t="s">
        <v>1332</v>
      </c>
      <c r="G67" s="106" t="s">
        <v>258</v>
      </c>
      <c r="H67" s="106" t="s">
        <v>255</v>
      </c>
      <c r="I67" s="106">
        <v>103</v>
      </c>
      <c r="J67" s="106"/>
    </row>
    <row r="68" spans="1:10" x14ac:dyDescent="0.2">
      <c r="A68" s="106" t="s">
        <v>359</v>
      </c>
      <c r="B68" s="106" t="s">
        <v>315</v>
      </c>
      <c r="C68" s="106" t="s">
        <v>252</v>
      </c>
      <c r="D68" s="106" t="s">
        <v>253</v>
      </c>
      <c r="E68">
        <v>2916</v>
      </c>
      <c r="F68" s="106" t="s">
        <v>1333</v>
      </c>
      <c r="G68" s="106" t="s">
        <v>258</v>
      </c>
      <c r="H68" s="106" t="s">
        <v>255</v>
      </c>
      <c r="I68">
        <v>75</v>
      </c>
    </row>
    <row r="69" spans="1:10" x14ac:dyDescent="0.2">
      <c r="A69" s="106" t="s">
        <v>359</v>
      </c>
      <c r="B69" s="106" t="s">
        <v>315</v>
      </c>
      <c r="C69" s="106" t="s">
        <v>252</v>
      </c>
      <c r="D69" s="106" t="s">
        <v>253</v>
      </c>
      <c r="E69">
        <v>2980</v>
      </c>
      <c r="F69" s="106" t="s">
        <v>1334</v>
      </c>
      <c r="G69" s="106" t="s">
        <v>266</v>
      </c>
      <c r="H69" s="106" t="s">
        <v>280</v>
      </c>
      <c r="I69" s="106">
        <v>305</v>
      </c>
      <c r="J69" s="106"/>
    </row>
    <row r="70" spans="1:10" x14ac:dyDescent="0.2">
      <c r="A70" s="106" t="s">
        <v>359</v>
      </c>
      <c r="B70" s="106" t="s">
        <v>315</v>
      </c>
      <c r="C70" s="106" t="s">
        <v>252</v>
      </c>
      <c r="D70" s="106" t="s">
        <v>253</v>
      </c>
      <c r="E70">
        <v>3020</v>
      </c>
      <c r="F70" s="106" t="s">
        <v>1335</v>
      </c>
      <c r="G70" s="106" t="s">
        <v>258</v>
      </c>
      <c r="H70" s="106" t="s">
        <v>264</v>
      </c>
      <c r="I70" s="106">
        <v>54</v>
      </c>
      <c r="J70" s="106"/>
    </row>
    <row r="71" spans="1:10" x14ac:dyDescent="0.2">
      <c r="A71" s="106" t="s">
        <v>359</v>
      </c>
      <c r="B71" s="106" t="s">
        <v>315</v>
      </c>
      <c r="C71" s="106" t="s">
        <v>252</v>
      </c>
      <c r="D71" s="106" t="s">
        <v>253</v>
      </c>
      <c r="E71">
        <v>3042</v>
      </c>
      <c r="F71" s="106" t="s">
        <v>1336</v>
      </c>
      <c r="G71" s="106" t="s">
        <v>258</v>
      </c>
      <c r="H71" s="106" t="s">
        <v>265</v>
      </c>
      <c r="I71">
        <v>33</v>
      </c>
    </row>
    <row r="72" spans="1:10" x14ac:dyDescent="0.2">
      <c r="A72" s="106" t="s">
        <v>359</v>
      </c>
      <c r="B72" s="106" t="s">
        <v>315</v>
      </c>
      <c r="C72" s="106" t="s">
        <v>252</v>
      </c>
      <c r="D72" s="106" t="s">
        <v>253</v>
      </c>
      <c r="E72">
        <v>3058</v>
      </c>
      <c r="F72" s="106" t="s">
        <v>1173</v>
      </c>
      <c r="G72" s="106" t="s">
        <v>258</v>
      </c>
      <c r="H72" s="106" t="s">
        <v>264</v>
      </c>
      <c r="I72">
        <v>60</v>
      </c>
    </row>
    <row r="73" spans="1:10" x14ac:dyDescent="0.2">
      <c r="A73" s="106" t="s">
        <v>359</v>
      </c>
      <c r="B73" s="106" t="s">
        <v>315</v>
      </c>
      <c r="C73" s="106" t="s">
        <v>263</v>
      </c>
      <c r="D73" s="106" t="s">
        <v>253</v>
      </c>
      <c r="E73">
        <v>3076</v>
      </c>
      <c r="F73" s="106" t="s">
        <v>1337</v>
      </c>
      <c r="G73" s="106" t="s">
        <v>254</v>
      </c>
      <c r="H73" s="106" t="s">
        <v>260</v>
      </c>
      <c r="I73" s="106" t="s">
        <v>285</v>
      </c>
      <c r="J73" s="106" t="s">
        <v>2517</v>
      </c>
    </row>
    <row r="74" spans="1:10" x14ac:dyDescent="0.2">
      <c r="A74" s="106" t="s">
        <v>359</v>
      </c>
      <c r="B74" s="106" t="s">
        <v>315</v>
      </c>
      <c r="C74" s="106" t="s">
        <v>252</v>
      </c>
      <c r="D74" s="106" t="s">
        <v>253</v>
      </c>
      <c r="E74">
        <v>3096</v>
      </c>
      <c r="F74" s="106" t="s">
        <v>1338</v>
      </c>
      <c r="G74" s="106" t="s">
        <v>258</v>
      </c>
      <c r="H74" s="106" t="s">
        <v>264</v>
      </c>
      <c r="I74" s="106">
        <v>100</v>
      </c>
      <c r="J74" s="106"/>
    </row>
    <row r="75" spans="1:10" x14ac:dyDescent="0.2">
      <c r="A75" s="106" t="s">
        <v>359</v>
      </c>
      <c r="B75" s="106" t="s">
        <v>315</v>
      </c>
      <c r="C75" s="106" t="s">
        <v>252</v>
      </c>
      <c r="D75" s="106" t="s">
        <v>253</v>
      </c>
      <c r="E75">
        <v>3121</v>
      </c>
      <c r="F75" s="106" t="s">
        <v>1339</v>
      </c>
      <c r="G75" s="106" t="s">
        <v>262</v>
      </c>
      <c r="H75" s="106" t="s">
        <v>259</v>
      </c>
      <c r="I75" s="106">
        <v>86</v>
      </c>
      <c r="J75" s="106"/>
    </row>
    <row r="76" spans="1:10" x14ac:dyDescent="0.2">
      <c r="A76" s="106" t="s">
        <v>359</v>
      </c>
      <c r="B76" s="106" t="s">
        <v>315</v>
      </c>
      <c r="C76" s="106" t="s">
        <v>263</v>
      </c>
      <c r="D76" s="106" t="s">
        <v>253</v>
      </c>
      <c r="E76">
        <v>3135</v>
      </c>
      <c r="F76" s="106" t="s">
        <v>360</v>
      </c>
      <c r="G76" s="106" t="s">
        <v>266</v>
      </c>
      <c r="H76" s="106" t="s">
        <v>264</v>
      </c>
      <c r="I76">
        <v>143</v>
      </c>
    </row>
    <row r="77" spans="1:10" x14ac:dyDescent="0.2">
      <c r="A77" s="106" t="s">
        <v>359</v>
      </c>
      <c r="B77" s="106" t="s">
        <v>315</v>
      </c>
      <c r="C77" s="106" t="s">
        <v>252</v>
      </c>
      <c r="D77" s="106" t="s">
        <v>253</v>
      </c>
      <c r="E77">
        <v>3184</v>
      </c>
      <c r="F77" s="106" t="s">
        <v>514</v>
      </c>
      <c r="G77" s="106" t="s">
        <v>262</v>
      </c>
      <c r="H77" s="106" t="s">
        <v>264</v>
      </c>
      <c r="I77">
        <v>36</v>
      </c>
    </row>
    <row r="78" spans="1:10" x14ac:dyDescent="0.2">
      <c r="A78" s="106" t="s">
        <v>359</v>
      </c>
      <c r="B78" s="106" t="s">
        <v>315</v>
      </c>
      <c r="C78" s="106" t="s">
        <v>256</v>
      </c>
      <c r="D78" s="106" t="s">
        <v>257</v>
      </c>
      <c r="E78">
        <v>3187</v>
      </c>
      <c r="F78" s="106" t="s">
        <v>1210</v>
      </c>
      <c r="G78" s="106" t="s">
        <v>266</v>
      </c>
      <c r="H78" s="106" t="s">
        <v>264</v>
      </c>
      <c r="I78">
        <v>53</v>
      </c>
    </row>
    <row r="79" spans="1:10" x14ac:dyDescent="0.2">
      <c r="A79" s="106" t="s">
        <v>359</v>
      </c>
      <c r="B79" s="106" t="s">
        <v>315</v>
      </c>
      <c r="C79" s="106" t="s">
        <v>252</v>
      </c>
      <c r="D79" s="106" t="s">
        <v>253</v>
      </c>
      <c r="E79">
        <v>3238</v>
      </c>
      <c r="F79" s="106" t="s">
        <v>1340</v>
      </c>
      <c r="G79" s="106" t="s">
        <v>262</v>
      </c>
      <c r="H79" s="106" t="s">
        <v>280</v>
      </c>
      <c r="I79">
        <v>30</v>
      </c>
    </row>
    <row r="80" spans="1:10" x14ac:dyDescent="0.2">
      <c r="A80" s="106" t="s">
        <v>359</v>
      </c>
      <c r="B80" s="106" t="s">
        <v>315</v>
      </c>
      <c r="C80" s="106" t="s">
        <v>261</v>
      </c>
      <c r="D80" s="106" t="s">
        <v>253</v>
      </c>
      <c r="E80">
        <v>3277</v>
      </c>
      <c r="F80" s="106" t="s">
        <v>1211</v>
      </c>
      <c r="G80" s="106" t="s">
        <v>254</v>
      </c>
      <c r="H80" s="106" t="s">
        <v>280</v>
      </c>
      <c r="I80" s="106">
        <v>75</v>
      </c>
      <c r="J80" s="106"/>
    </row>
    <row r="81" spans="1:10" x14ac:dyDescent="0.2">
      <c r="A81" s="106" t="s">
        <v>359</v>
      </c>
      <c r="B81" s="106" t="s">
        <v>315</v>
      </c>
      <c r="C81" s="106" t="s">
        <v>256</v>
      </c>
      <c r="D81" s="106" t="s">
        <v>253</v>
      </c>
      <c r="E81">
        <v>3288</v>
      </c>
      <c r="F81" s="106" t="s">
        <v>1341</v>
      </c>
      <c r="G81" s="106" t="s">
        <v>254</v>
      </c>
      <c r="H81" s="106" t="s">
        <v>280</v>
      </c>
      <c r="I81" t="s">
        <v>321</v>
      </c>
      <c r="J81" t="s">
        <v>2518</v>
      </c>
    </row>
    <row r="82" spans="1:10" x14ac:dyDescent="0.2">
      <c r="A82" s="106" t="s">
        <v>359</v>
      </c>
      <c r="B82" s="106" t="s">
        <v>315</v>
      </c>
      <c r="C82" s="106" t="s">
        <v>261</v>
      </c>
      <c r="D82" s="106" t="s">
        <v>253</v>
      </c>
      <c r="E82">
        <v>3299</v>
      </c>
      <c r="F82" s="106" t="s">
        <v>1342</v>
      </c>
      <c r="G82" s="106" t="s">
        <v>254</v>
      </c>
      <c r="H82" s="106" t="s">
        <v>280</v>
      </c>
      <c r="I82">
        <v>170</v>
      </c>
    </row>
    <row r="83" spans="1:10" x14ac:dyDescent="0.2">
      <c r="A83" s="106" t="s">
        <v>359</v>
      </c>
      <c r="B83" s="106" t="s">
        <v>315</v>
      </c>
      <c r="C83" s="106" t="s">
        <v>263</v>
      </c>
      <c r="D83" s="106" t="s">
        <v>253</v>
      </c>
      <c r="E83">
        <v>3300</v>
      </c>
      <c r="F83" s="106" t="s">
        <v>1343</v>
      </c>
      <c r="G83" s="106" t="s">
        <v>266</v>
      </c>
      <c r="H83" s="106" t="s">
        <v>280</v>
      </c>
      <c r="I83">
        <v>74</v>
      </c>
    </row>
    <row r="84" spans="1:10" x14ac:dyDescent="0.2">
      <c r="A84" s="106" t="s">
        <v>359</v>
      </c>
      <c r="B84" s="106" t="s">
        <v>315</v>
      </c>
      <c r="C84" s="106" t="s">
        <v>261</v>
      </c>
      <c r="D84" s="106" t="s">
        <v>253</v>
      </c>
      <c r="E84">
        <v>3302</v>
      </c>
      <c r="F84" s="106" t="s">
        <v>1344</v>
      </c>
      <c r="G84" s="106" t="s">
        <v>254</v>
      </c>
      <c r="H84" s="106" t="s">
        <v>287</v>
      </c>
      <c r="I84">
        <v>682</v>
      </c>
    </row>
    <row r="85" spans="1:10" x14ac:dyDescent="0.2">
      <c r="A85" s="106" t="s">
        <v>359</v>
      </c>
      <c r="B85" s="106" t="s">
        <v>315</v>
      </c>
      <c r="C85" s="106" t="s">
        <v>252</v>
      </c>
      <c r="D85" s="106" t="s">
        <v>257</v>
      </c>
      <c r="E85">
        <v>3358</v>
      </c>
      <c r="F85" s="106" t="s">
        <v>1345</v>
      </c>
      <c r="G85" s="106" t="s">
        <v>258</v>
      </c>
      <c r="H85" s="106" t="s">
        <v>264</v>
      </c>
      <c r="I85" s="106">
        <v>10</v>
      </c>
      <c r="J85" s="106"/>
    </row>
    <row r="86" spans="1:10" x14ac:dyDescent="0.2">
      <c r="A86" s="106" t="s">
        <v>359</v>
      </c>
      <c r="B86" s="106" t="s">
        <v>315</v>
      </c>
      <c r="C86" s="106" t="s">
        <v>256</v>
      </c>
      <c r="D86" s="106" t="s">
        <v>253</v>
      </c>
      <c r="E86">
        <v>3359</v>
      </c>
      <c r="F86" s="106" t="s">
        <v>1346</v>
      </c>
      <c r="G86" s="106" t="s">
        <v>266</v>
      </c>
      <c r="H86" s="106" t="s">
        <v>260</v>
      </c>
      <c r="I86">
        <v>48</v>
      </c>
    </row>
    <row r="87" spans="1:10" x14ac:dyDescent="0.2">
      <c r="A87" s="106" t="s">
        <v>359</v>
      </c>
      <c r="B87" s="106" t="s">
        <v>315</v>
      </c>
      <c r="C87" s="106" t="s">
        <v>252</v>
      </c>
      <c r="D87" s="106" t="s">
        <v>253</v>
      </c>
      <c r="E87">
        <v>3372</v>
      </c>
      <c r="F87" s="106" t="s">
        <v>526</v>
      </c>
      <c r="G87" s="106" t="s">
        <v>262</v>
      </c>
      <c r="H87" s="106" t="s">
        <v>264</v>
      </c>
      <c r="I87">
        <v>54</v>
      </c>
    </row>
    <row r="88" spans="1:10" x14ac:dyDescent="0.2">
      <c r="A88" s="106" t="s">
        <v>359</v>
      </c>
      <c r="B88" s="106" t="s">
        <v>315</v>
      </c>
      <c r="C88" s="106" t="s">
        <v>261</v>
      </c>
      <c r="D88" s="106" t="s">
        <v>253</v>
      </c>
      <c r="E88">
        <v>3386</v>
      </c>
      <c r="F88" s="106" t="s">
        <v>1347</v>
      </c>
      <c r="G88" s="106" t="s">
        <v>258</v>
      </c>
      <c r="H88" s="106" t="s">
        <v>260</v>
      </c>
      <c r="I88">
        <v>65</v>
      </c>
    </row>
    <row r="89" spans="1:10" x14ac:dyDescent="0.2">
      <c r="A89" s="106" t="s">
        <v>359</v>
      </c>
      <c r="B89" s="106" t="s">
        <v>315</v>
      </c>
      <c r="C89" s="106" t="s">
        <v>261</v>
      </c>
      <c r="D89" s="106" t="s">
        <v>253</v>
      </c>
      <c r="E89">
        <v>3452</v>
      </c>
      <c r="F89" s="106" t="s">
        <v>1212</v>
      </c>
      <c r="G89" s="106" t="s">
        <v>254</v>
      </c>
      <c r="H89" s="106" t="s">
        <v>280</v>
      </c>
      <c r="I89">
        <v>150</v>
      </c>
    </row>
    <row r="90" spans="1:10" x14ac:dyDescent="0.2">
      <c r="A90" s="106" t="s">
        <v>359</v>
      </c>
      <c r="B90" s="106" t="s">
        <v>315</v>
      </c>
      <c r="C90" s="106" t="s">
        <v>261</v>
      </c>
      <c r="D90" s="106" t="s">
        <v>253</v>
      </c>
      <c r="E90">
        <v>3482</v>
      </c>
      <c r="F90" s="106" t="s">
        <v>508</v>
      </c>
      <c r="G90" s="106" t="s">
        <v>266</v>
      </c>
      <c r="H90" s="106" t="s">
        <v>280</v>
      </c>
      <c r="I90">
        <v>222</v>
      </c>
    </row>
    <row r="91" spans="1:10" x14ac:dyDescent="0.2">
      <c r="A91" s="106" t="s">
        <v>359</v>
      </c>
      <c r="B91" s="106" t="s">
        <v>315</v>
      </c>
      <c r="C91" s="106" t="s">
        <v>261</v>
      </c>
      <c r="D91" s="106" t="s">
        <v>257</v>
      </c>
      <c r="E91">
        <v>3487</v>
      </c>
      <c r="F91" s="106" t="s">
        <v>1348</v>
      </c>
      <c r="G91" s="106" t="s">
        <v>291</v>
      </c>
      <c r="H91" s="106" t="s">
        <v>292</v>
      </c>
      <c r="I91" s="106">
        <v>511</v>
      </c>
      <c r="J91" s="106"/>
    </row>
    <row r="92" spans="1:10" x14ac:dyDescent="0.2">
      <c r="A92" s="106" t="s">
        <v>359</v>
      </c>
      <c r="B92" s="106" t="s">
        <v>315</v>
      </c>
      <c r="C92" s="106" t="s">
        <v>252</v>
      </c>
      <c r="D92" s="106" t="s">
        <v>257</v>
      </c>
      <c r="E92">
        <v>3489</v>
      </c>
      <c r="F92" s="106" t="s">
        <v>515</v>
      </c>
      <c r="G92" s="106" t="s">
        <v>266</v>
      </c>
      <c r="H92" s="106" t="s">
        <v>280</v>
      </c>
      <c r="I92" s="106">
        <v>75</v>
      </c>
      <c r="J92" s="106"/>
    </row>
    <row r="93" spans="1:10" x14ac:dyDescent="0.2">
      <c r="A93" s="106" t="s">
        <v>359</v>
      </c>
      <c r="B93" s="106" t="s">
        <v>315</v>
      </c>
      <c r="C93" s="106" t="s">
        <v>256</v>
      </c>
      <c r="D93" s="106" t="s">
        <v>257</v>
      </c>
      <c r="E93">
        <v>3494</v>
      </c>
      <c r="F93" s="106" t="s">
        <v>1349</v>
      </c>
      <c r="G93" s="106" t="s">
        <v>258</v>
      </c>
      <c r="H93" s="106" t="s">
        <v>280</v>
      </c>
      <c r="I93" s="106">
        <v>22</v>
      </c>
      <c r="J93" s="106"/>
    </row>
    <row r="94" spans="1:10" x14ac:dyDescent="0.2">
      <c r="A94" s="106" t="s">
        <v>359</v>
      </c>
      <c r="B94" s="106" t="s">
        <v>315</v>
      </c>
      <c r="C94" s="106" t="s">
        <v>252</v>
      </c>
      <c r="D94" s="106" t="s">
        <v>253</v>
      </c>
      <c r="E94">
        <v>3528</v>
      </c>
      <c r="F94" s="106" t="s">
        <v>1350</v>
      </c>
      <c r="G94" s="106" t="s">
        <v>262</v>
      </c>
      <c r="H94" s="106" t="s">
        <v>280</v>
      </c>
      <c r="I94">
        <v>143</v>
      </c>
    </row>
    <row r="95" spans="1:10" x14ac:dyDescent="0.2">
      <c r="A95" s="106" t="s">
        <v>359</v>
      </c>
      <c r="B95" s="106" t="s">
        <v>315</v>
      </c>
      <c r="C95" s="106" t="s">
        <v>252</v>
      </c>
      <c r="D95" s="106" t="s">
        <v>253</v>
      </c>
      <c r="E95">
        <v>3661</v>
      </c>
      <c r="F95" s="106" t="s">
        <v>1351</v>
      </c>
      <c r="G95" s="106" t="s">
        <v>254</v>
      </c>
      <c r="H95" s="106" t="s">
        <v>265</v>
      </c>
      <c r="I95" s="106">
        <v>268</v>
      </c>
      <c r="J95" s="106"/>
    </row>
    <row r="96" spans="1:10" x14ac:dyDescent="0.2">
      <c r="A96" s="106" t="s">
        <v>359</v>
      </c>
      <c r="B96" s="106" t="s">
        <v>315</v>
      </c>
      <c r="C96" s="106" t="s">
        <v>261</v>
      </c>
      <c r="D96" s="106" t="s">
        <v>257</v>
      </c>
      <c r="E96">
        <v>3671</v>
      </c>
      <c r="F96" s="106" t="s">
        <v>1069</v>
      </c>
      <c r="G96" s="106" t="s">
        <v>266</v>
      </c>
      <c r="H96" s="106" t="s">
        <v>265</v>
      </c>
      <c r="I96">
        <v>59</v>
      </c>
    </row>
    <row r="97" spans="1:10" x14ac:dyDescent="0.2">
      <c r="A97" s="106" t="s">
        <v>359</v>
      </c>
      <c r="B97" s="106" t="s">
        <v>315</v>
      </c>
      <c r="C97" s="106" t="s">
        <v>252</v>
      </c>
      <c r="D97" s="106" t="s">
        <v>253</v>
      </c>
      <c r="E97">
        <v>3679</v>
      </c>
      <c r="F97" s="106" t="s">
        <v>1352</v>
      </c>
      <c r="G97" s="106" t="s">
        <v>254</v>
      </c>
      <c r="H97" s="106" t="s">
        <v>265</v>
      </c>
      <c r="I97">
        <v>561</v>
      </c>
    </row>
    <row r="98" spans="1:10" x14ac:dyDescent="0.2">
      <c r="A98" s="106" t="s">
        <v>359</v>
      </c>
      <c r="B98" s="106" t="s">
        <v>315</v>
      </c>
      <c r="C98" s="106" t="s">
        <v>261</v>
      </c>
      <c r="D98" s="106" t="s">
        <v>253</v>
      </c>
      <c r="E98">
        <v>3680</v>
      </c>
      <c r="F98" s="106" t="s">
        <v>1353</v>
      </c>
      <c r="G98" s="106" t="s">
        <v>266</v>
      </c>
      <c r="H98" s="106" t="s">
        <v>265</v>
      </c>
      <c r="I98">
        <v>52</v>
      </c>
    </row>
    <row r="99" spans="1:10" x14ac:dyDescent="0.2">
      <c r="A99" s="106" t="s">
        <v>359</v>
      </c>
      <c r="B99" s="106" t="s">
        <v>315</v>
      </c>
      <c r="C99" s="106" t="s">
        <v>256</v>
      </c>
      <c r="D99" s="106" t="s">
        <v>253</v>
      </c>
      <c r="E99">
        <v>3691</v>
      </c>
      <c r="F99" s="106" t="s">
        <v>1354</v>
      </c>
      <c r="G99" s="106" t="s">
        <v>266</v>
      </c>
      <c r="H99" s="106" t="s">
        <v>265</v>
      </c>
      <c r="I99">
        <v>22</v>
      </c>
    </row>
    <row r="100" spans="1:10" x14ac:dyDescent="0.2">
      <c r="A100" s="106" t="s">
        <v>359</v>
      </c>
      <c r="B100" s="106" t="s">
        <v>315</v>
      </c>
      <c r="C100" s="106" t="s">
        <v>252</v>
      </c>
      <c r="D100" s="106" t="s">
        <v>253</v>
      </c>
      <c r="E100">
        <v>3694</v>
      </c>
      <c r="F100" s="106" t="s">
        <v>1355</v>
      </c>
      <c r="G100" s="106" t="s">
        <v>254</v>
      </c>
      <c r="H100" s="106" t="s">
        <v>265</v>
      </c>
      <c r="I100" s="106" t="s">
        <v>285</v>
      </c>
      <c r="J100" s="106" t="s">
        <v>2519</v>
      </c>
    </row>
    <row r="101" spans="1:10" x14ac:dyDescent="0.2">
      <c r="A101" s="106" t="s">
        <v>359</v>
      </c>
      <c r="B101" s="106" t="s">
        <v>315</v>
      </c>
      <c r="C101" s="106" t="s">
        <v>261</v>
      </c>
      <c r="D101" s="106" t="s">
        <v>253</v>
      </c>
      <c r="E101">
        <v>3696</v>
      </c>
      <c r="F101" s="106" t="s">
        <v>1356</v>
      </c>
      <c r="G101" s="106" t="s">
        <v>254</v>
      </c>
      <c r="H101" s="106" t="s">
        <v>265</v>
      </c>
      <c r="I101" s="106">
        <v>146</v>
      </c>
      <c r="J101" s="106"/>
    </row>
    <row r="102" spans="1:10" x14ac:dyDescent="0.2">
      <c r="A102" s="106" t="s">
        <v>359</v>
      </c>
      <c r="B102" s="106" t="s">
        <v>315</v>
      </c>
      <c r="C102" s="106" t="s">
        <v>256</v>
      </c>
      <c r="D102" s="106" t="s">
        <v>253</v>
      </c>
      <c r="E102">
        <v>3747</v>
      </c>
      <c r="F102" s="106" t="s">
        <v>1357</v>
      </c>
      <c r="G102" s="106" t="s">
        <v>262</v>
      </c>
      <c r="H102" s="106" t="s">
        <v>265</v>
      </c>
      <c r="I102">
        <v>37</v>
      </c>
    </row>
    <row r="103" spans="1:10" x14ac:dyDescent="0.2">
      <c r="A103" s="106" t="s">
        <v>359</v>
      </c>
      <c r="B103" s="106" t="s">
        <v>315</v>
      </c>
      <c r="C103" s="106" t="s">
        <v>252</v>
      </c>
      <c r="D103" s="106" t="s">
        <v>253</v>
      </c>
      <c r="E103">
        <v>3753</v>
      </c>
      <c r="F103" s="106" t="s">
        <v>1358</v>
      </c>
      <c r="G103" s="106" t="s">
        <v>262</v>
      </c>
      <c r="H103" s="106" t="s">
        <v>265</v>
      </c>
      <c r="I103" s="106">
        <v>78</v>
      </c>
      <c r="J103" s="106"/>
    </row>
    <row r="104" spans="1:10" x14ac:dyDescent="0.2">
      <c r="A104" s="106" t="s">
        <v>359</v>
      </c>
      <c r="B104" s="106" t="s">
        <v>315</v>
      </c>
      <c r="C104" s="106" t="s">
        <v>252</v>
      </c>
      <c r="D104" s="106" t="s">
        <v>253</v>
      </c>
      <c r="E104">
        <v>3825</v>
      </c>
      <c r="F104" s="106" t="s">
        <v>1359</v>
      </c>
      <c r="G104" s="106" t="s">
        <v>262</v>
      </c>
      <c r="H104" s="106" t="s">
        <v>265</v>
      </c>
      <c r="I104" s="106">
        <v>94</v>
      </c>
      <c r="J104" s="106"/>
    </row>
    <row r="105" spans="1:10" x14ac:dyDescent="0.2">
      <c r="A105" s="106" t="s">
        <v>359</v>
      </c>
      <c r="B105" s="106" t="s">
        <v>315</v>
      </c>
      <c r="C105" s="106" t="s">
        <v>252</v>
      </c>
      <c r="D105" s="106" t="s">
        <v>253</v>
      </c>
      <c r="E105">
        <v>3851</v>
      </c>
      <c r="F105" s="106" t="s">
        <v>1616</v>
      </c>
      <c r="G105" s="106" t="s">
        <v>258</v>
      </c>
      <c r="H105" s="106" t="s">
        <v>265</v>
      </c>
      <c r="I105" s="106">
        <v>63</v>
      </c>
      <c r="J105" s="106"/>
    </row>
    <row r="106" spans="1:10" x14ac:dyDescent="0.2">
      <c r="A106" s="106" t="s">
        <v>359</v>
      </c>
      <c r="B106" s="106" t="s">
        <v>315</v>
      </c>
      <c r="C106" s="106" t="s">
        <v>252</v>
      </c>
      <c r="D106" s="106" t="s">
        <v>253</v>
      </c>
      <c r="E106">
        <v>3853</v>
      </c>
      <c r="F106" s="106" t="s">
        <v>1360</v>
      </c>
      <c r="G106" s="106" t="s">
        <v>254</v>
      </c>
      <c r="H106" s="106" t="s">
        <v>265</v>
      </c>
      <c r="I106" s="106">
        <v>103</v>
      </c>
      <c r="J106" s="106"/>
    </row>
    <row r="107" spans="1:10" x14ac:dyDescent="0.2">
      <c r="A107" s="106" t="s">
        <v>359</v>
      </c>
      <c r="B107" s="106" t="s">
        <v>315</v>
      </c>
      <c r="C107" s="106" t="s">
        <v>252</v>
      </c>
      <c r="D107" s="106" t="s">
        <v>253</v>
      </c>
      <c r="E107">
        <v>3858</v>
      </c>
      <c r="F107" s="106" t="s">
        <v>1361</v>
      </c>
      <c r="G107" s="106" t="s">
        <v>258</v>
      </c>
      <c r="H107" s="106" t="s">
        <v>265</v>
      </c>
      <c r="I107">
        <v>78</v>
      </c>
    </row>
    <row r="108" spans="1:10" x14ac:dyDescent="0.2">
      <c r="A108" s="106" t="s">
        <v>359</v>
      </c>
      <c r="B108" s="106" t="s">
        <v>315</v>
      </c>
      <c r="C108" s="106" t="s">
        <v>261</v>
      </c>
      <c r="D108" s="106" t="s">
        <v>257</v>
      </c>
      <c r="E108">
        <v>3906</v>
      </c>
      <c r="F108" s="106" t="s">
        <v>1776</v>
      </c>
      <c r="G108" s="106" t="s">
        <v>266</v>
      </c>
      <c r="H108" s="106" t="s">
        <v>265</v>
      </c>
      <c r="I108" s="106">
        <v>376</v>
      </c>
      <c r="J108" s="106"/>
    </row>
    <row r="109" spans="1:10" x14ac:dyDescent="0.2">
      <c r="A109" s="106" t="s">
        <v>359</v>
      </c>
      <c r="B109" s="106" t="s">
        <v>315</v>
      </c>
      <c r="C109" s="106" t="s">
        <v>261</v>
      </c>
      <c r="D109" s="106" t="s">
        <v>253</v>
      </c>
      <c r="E109">
        <v>3909</v>
      </c>
      <c r="F109" s="106" t="s">
        <v>1213</v>
      </c>
      <c r="G109" s="106" t="s">
        <v>254</v>
      </c>
      <c r="H109" s="106" t="s">
        <v>265</v>
      </c>
      <c r="I109" s="106">
        <v>48</v>
      </c>
      <c r="J109" s="106"/>
    </row>
    <row r="110" spans="1:10" x14ac:dyDescent="0.2">
      <c r="A110" s="106" t="s">
        <v>359</v>
      </c>
      <c r="B110" s="106" t="s">
        <v>315</v>
      </c>
      <c r="C110" s="106" t="s">
        <v>261</v>
      </c>
      <c r="D110" s="106" t="s">
        <v>257</v>
      </c>
      <c r="E110">
        <v>3911</v>
      </c>
      <c r="F110" s="106" t="s">
        <v>1362</v>
      </c>
      <c r="G110" s="106" t="s">
        <v>266</v>
      </c>
      <c r="H110" s="106" t="s">
        <v>265</v>
      </c>
      <c r="I110" s="106">
        <v>209</v>
      </c>
      <c r="J110" s="106"/>
    </row>
    <row r="111" spans="1:10" x14ac:dyDescent="0.2">
      <c r="A111" s="106" t="s">
        <v>359</v>
      </c>
      <c r="B111" s="106" t="s">
        <v>315</v>
      </c>
      <c r="C111" s="106" t="s">
        <v>252</v>
      </c>
      <c r="D111" s="106" t="s">
        <v>253</v>
      </c>
      <c r="E111">
        <v>3917</v>
      </c>
      <c r="F111" s="106" t="s">
        <v>1363</v>
      </c>
      <c r="G111" s="106" t="s">
        <v>266</v>
      </c>
      <c r="H111" s="106" t="s">
        <v>265</v>
      </c>
      <c r="I111">
        <v>83</v>
      </c>
    </row>
    <row r="112" spans="1:10" x14ac:dyDescent="0.2">
      <c r="A112" s="106" t="s">
        <v>359</v>
      </c>
      <c r="B112" s="106" t="s">
        <v>315</v>
      </c>
      <c r="C112" s="106" t="s">
        <v>261</v>
      </c>
      <c r="D112" s="106" t="s">
        <v>253</v>
      </c>
      <c r="E112">
        <v>3928</v>
      </c>
      <c r="F112" s="106" t="s">
        <v>1364</v>
      </c>
      <c r="G112" s="106" t="s">
        <v>254</v>
      </c>
      <c r="H112" s="106" t="s">
        <v>265</v>
      </c>
      <c r="I112">
        <v>61</v>
      </c>
    </row>
    <row r="113" spans="1:10" x14ac:dyDescent="0.2">
      <c r="A113" s="106" t="s">
        <v>359</v>
      </c>
      <c r="B113" s="106" t="s">
        <v>315</v>
      </c>
      <c r="C113" s="106" t="s">
        <v>261</v>
      </c>
      <c r="D113" s="106" t="s">
        <v>253</v>
      </c>
      <c r="E113">
        <v>3961</v>
      </c>
      <c r="F113" s="106" t="s">
        <v>1365</v>
      </c>
      <c r="G113" s="106" t="s">
        <v>266</v>
      </c>
      <c r="H113" s="106" t="s">
        <v>265</v>
      </c>
      <c r="I113" s="106">
        <v>39</v>
      </c>
      <c r="J113" s="106"/>
    </row>
    <row r="114" spans="1:10" x14ac:dyDescent="0.2">
      <c r="A114" s="106" t="s">
        <v>359</v>
      </c>
      <c r="B114" s="106" t="s">
        <v>315</v>
      </c>
      <c r="C114" s="106" t="s">
        <v>252</v>
      </c>
      <c r="D114" s="106" t="s">
        <v>253</v>
      </c>
      <c r="E114">
        <v>3963</v>
      </c>
      <c r="F114" s="106" t="s">
        <v>430</v>
      </c>
      <c r="G114" s="106" t="s">
        <v>254</v>
      </c>
      <c r="H114" s="106" t="s">
        <v>265</v>
      </c>
      <c r="I114">
        <v>147</v>
      </c>
    </row>
    <row r="115" spans="1:10" x14ac:dyDescent="0.2">
      <c r="A115" s="106" t="s">
        <v>359</v>
      </c>
      <c r="B115" s="106" t="s">
        <v>315</v>
      </c>
      <c r="C115" s="106" t="s">
        <v>261</v>
      </c>
      <c r="D115" s="106" t="s">
        <v>253</v>
      </c>
      <c r="E115">
        <v>3964</v>
      </c>
      <c r="F115" s="106" t="s">
        <v>1214</v>
      </c>
      <c r="G115" s="106" t="s">
        <v>254</v>
      </c>
      <c r="H115" s="106" t="s">
        <v>265</v>
      </c>
      <c r="I115" s="106">
        <v>343</v>
      </c>
      <c r="J115" s="106"/>
    </row>
    <row r="116" spans="1:10" x14ac:dyDescent="0.2">
      <c r="A116" s="106" t="s">
        <v>359</v>
      </c>
      <c r="B116" s="106" t="s">
        <v>315</v>
      </c>
      <c r="C116" s="106" t="s">
        <v>261</v>
      </c>
      <c r="D116" s="106" t="s">
        <v>257</v>
      </c>
      <c r="E116">
        <v>3981</v>
      </c>
      <c r="F116" s="106" t="s">
        <v>1366</v>
      </c>
      <c r="G116" s="106" t="s">
        <v>254</v>
      </c>
      <c r="H116" s="106" t="s">
        <v>265</v>
      </c>
      <c r="I116">
        <v>78</v>
      </c>
    </row>
    <row r="117" spans="1:10" x14ac:dyDescent="0.2">
      <c r="A117" s="106" t="s">
        <v>359</v>
      </c>
      <c r="B117" s="106" t="s">
        <v>315</v>
      </c>
      <c r="C117" s="106" t="s">
        <v>261</v>
      </c>
      <c r="D117" s="106" t="s">
        <v>253</v>
      </c>
      <c r="E117">
        <v>3983</v>
      </c>
      <c r="F117" s="106" t="s">
        <v>1367</v>
      </c>
      <c r="G117" s="106" t="s">
        <v>254</v>
      </c>
      <c r="H117" s="106" t="s">
        <v>265</v>
      </c>
      <c r="I117">
        <v>576</v>
      </c>
    </row>
    <row r="118" spans="1:10" x14ac:dyDescent="0.2">
      <c r="A118" s="106" t="s">
        <v>359</v>
      </c>
      <c r="B118" s="106" t="s">
        <v>315</v>
      </c>
      <c r="C118" s="106" t="s">
        <v>252</v>
      </c>
      <c r="D118" s="106" t="s">
        <v>253</v>
      </c>
      <c r="E118">
        <v>3987</v>
      </c>
      <c r="F118" s="106" t="s">
        <v>1368</v>
      </c>
      <c r="G118" s="106" t="s">
        <v>266</v>
      </c>
      <c r="H118" s="106" t="s">
        <v>265</v>
      </c>
      <c r="I118" s="106">
        <v>71</v>
      </c>
      <c r="J118" s="106"/>
    </row>
    <row r="119" spans="1:10" x14ac:dyDescent="0.2">
      <c r="A119" s="106" t="s">
        <v>359</v>
      </c>
      <c r="B119" s="106" t="s">
        <v>315</v>
      </c>
      <c r="C119" s="106" t="s">
        <v>256</v>
      </c>
      <c r="D119" s="106" t="s">
        <v>253</v>
      </c>
      <c r="E119">
        <v>3999</v>
      </c>
      <c r="F119" s="106" t="s">
        <v>1369</v>
      </c>
      <c r="G119" s="106" t="s">
        <v>266</v>
      </c>
      <c r="H119" s="106" t="s">
        <v>265</v>
      </c>
      <c r="I119" s="106">
        <v>41</v>
      </c>
      <c r="J119" s="106"/>
    </row>
    <row r="120" spans="1:10" x14ac:dyDescent="0.2">
      <c r="A120" s="106" t="s">
        <v>359</v>
      </c>
      <c r="B120" s="106" t="s">
        <v>315</v>
      </c>
      <c r="C120" s="106" t="s">
        <v>252</v>
      </c>
      <c r="D120" s="106" t="s">
        <v>253</v>
      </c>
      <c r="E120">
        <v>4047</v>
      </c>
      <c r="F120" s="106" t="s">
        <v>1370</v>
      </c>
      <c r="G120" s="106" t="s">
        <v>254</v>
      </c>
      <c r="H120" s="106" t="s">
        <v>267</v>
      </c>
      <c r="I120" s="106">
        <v>592</v>
      </c>
      <c r="J120" s="106"/>
    </row>
    <row r="121" spans="1:10" x14ac:dyDescent="0.2">
      <c r="A121" s="106" t="s">
        <v>359</v>
      </c>
      <c r="B121" s="106" t="s">
        <v>315</v>
      </c>
      <c r="C121" s="106" t="s">
        <v>252</v>
      </c>
      <c r="D121" s="106" t="s">
        <v>253</v>
      </c>
      <c r="E121">
        <v>4098</v>
      </c>
      <c r="F121" s="106" t="s">
        <v>1371</v>
      </c>
      <c r="G121" s="106" t="s">
        <v>254</v>
      </c>
      <c r="H121" s="106" t="s">
        <v>267</v>
      </c>
      <c r="I121" s="106">
        <v>71</v>
      </c>
      <c r="J121" s="106"/>
    </row>
    <row r="122" spans="1:10" x14ac:dyDescent="0.2">
      <c r="A122" s="106" t="s">
        <v>359</v>
      </c>
      <c r="B122" s="106" t="s">
        <v>315</v>
      </c>
      <c r="C122" s="106" t="s">
        <v>261</v>
      </c>
      <c r="D122" s="106" t="s">
        <v>253</v>
      </c>
      <c r="E122">
        <v>4221</v>
      </c>
      <c r="F122" s="106" t="s">
        <v>1372</v>
      </c>
      <c r="G122" s="106" t="s">
        <v>254</v>
      </c>
      <c r="H122" s="106" t="s">
        <v>267</v>
      </c>
      <c r="I122">
        <v>213</v>
      </c>
    </row>
    <row r="123" spans="1:10" x14ac:dyDescent="0.2">
      <c r="A123" s="106" t="s">
        <v>359</v>
      </c>
      <c r="B123" s="106" t="s">
        <v>315</v>
      </c>
      <c r="C123" s="106" t="s">
        <v>252</v>
      </c>
      <c r="D123" s="106" t="s">
        <v>253</v>
      </c>
      <c r="E123">
        <v>4222</v>
      </c>
      <c r="F123" s="106" t="s">
        <v>2002</v>
      </c>
      <c r="G123" s="106" t="s">
        <v>262</v>
      </c>
      <c r="H123" s="106" t="s">
        <v>267</v>
      </c>
      <c r="I123" s="106">
        <v>20</v>
      </c>
      <c r="J123" s="106"/>
    </row>
    <row r="124" spans="1:10" x14ac:dyDescent="0.2">
      <c r="A124" s="106" t="s">
        <v>359</v>
      </c>
      <c r="B124" s="106" t="s">
        <v>315</v>
      </c>
      <c r="C124" s="106" t="s">
        <v>252</v>
      </c>
      <c r="D124" s="106" t="s">
        <v>253</v>
      </c>
      <c r="E124">
        <v>4234</v>
      </c>
      <c r="F124" s="106" t="s">
        <v>1078</v>
      </c>
      <c r="G124" s="106" t="s">
        <v>258</v>
      </c>
      <c r="H124" s="106" t="s">
        <v>267</v>
      </c>
      <c r="I124" s="106">
        <v>60</v>
      </c>
      <c r="J124" s="106"/>
    </row>
    <row r="125" spans="1:10" x14ac:dyDescent="0.2">
      <c r="A125" s="106" t="s">
        <v>359</v>
      </c>
      <c r="B125" s="106" t="s">
        <v>315</v>
      </c>
      <c r="C125" s="106" t="s">
        <v>261</v>
      </c>
      <c r="D125" s="106" t="s">
        <v>253</v>
      </c>
      <c r="E125">
        <v>4235</v>
      </c>
      <c r="F125" s="106" t="s">
        <v>1373</v>
      </c>
      <c r="G125" s="106" t="s">
        <v>258</v>
      </c>
      <c r="H125" s="106" t="s">
        <v>267</v>
      </c>
      <c r="I125" s="106">
        <v>99</v>
      </c>
      <c r="J125" s="106"/>
    </row>
    <row r="126" spans="1:10" x14ac:dyDescent="0.2">
      <c r="A126" s="106" t="s">
        <v>359</v>
      </c>
      <c r="B126" s="106" t="s">
        <v>315</v>
      </c>
      <c r="C126" s="106" t="s">
        <v>252</v>
      </c>
      <c r="D126" s="106" t="s">
        <v>253</v>
      </c>
      <c r="E126">
        <v>4242</v>
      </c>
      <c r="F126" s="106" t="s">
        <v>1215</v>
      </c>
      <c r="G126" s="106" t="s">
        <v>258</v>
      </c>
      <c r="H126" s="106" t="s">
        <v>267</v>
      </c>
      <c r="I126">
        <v>77</v>
      </c>
    </row>
    <row r="127" spans="1:10" x14ac:dyDescent="0.2">
      <c r="A127" s="106" t="s">
        <v>359</v>
      </c>
      <c r="B127" s="106" t="s">
        <v>315</v>
      </c>
      <c r="C127" s="106" t="s">
        <v>261</v>
      </c>
      <c r="D127" s="106" t="s">
        <v>253</v>
      </c>
      <c r="E127">
        <v>4286</v>
      </c>
      <c r="F127" s="106" t="s">
        <v>1374</v>
      </c>
      <c r="G127" s="106" t="s">
        <v>254</v>
      </c>
      <c r="H127" s="106" t="s">
        <v>259</v>
      </c>
      <c r="I127">
        <v>167</v>
      </c>
    </row>
    <row r="128" spans="1:10" x14ac:dyDescent="0.2">
      <c r="A128" s="106" t="s">
        <v>359</v>
      </c>
      <c r="B128" s="106" t="s">
        <v>315</v>
      </c>
      <c r="C128" s="106" t="s">
        <v>261</v>
      </c>
      <c r="D128" s="106" t="s">
        <v>253</v>
      </c>
      <c r="E128">
        <v>4392</v>
      </c>
      <c r="F128" s="106" t="s">
        <v>1079</v>
      </c>
      <c r="G128" s="106" t="s">
        <v>254</v>
      </c>
      <c r="H128" s="106" t="s">
        <v>265</v>
      </c>
      <c r="I128">
        <v>90</v>
      </c>
    </row>
    <row r="129" spans="1:10" x14ac:dyDescent="0.2">
      <c r="A129" s="106" t="s">
        <v>359</v>
      </c>
      <c r="B129" s="106" t="s">
        <v>315</v>
      </c>
      <c r="C129" s="106" t="s">
        <v>261</v>
      </c>
      <c r="D129" s="106" t="s">
        <v>253</v>
      </c>
      <c r="E129">
        <v>4420</v>
      </c>
      <c r="F129" s="106" t="s">
        <v>1375</v>
      </c>
      <c r="G129" s="106" t="s">
        <v>254</v>
      </c>
      <c r="H129" s="106" t="s">
        <v>265</v>
      </c>
      <c r="I129">
        <v>495</v>
      </c>
    </row>
    <row r="130" spans="1:10" x14ac:dyDescent="0.2">
      <c r="A130" s="106" t="s">
        <v>359</v>
      </c>
      <c r="B130" s="106" t="s">
        <v>315</v>
      </c>
      <c r="C130" s="106" t="s">
        <v>256</v>
      </c>
      <c r="D130" s="106" t="s">
        <v>253</v>
      </c>
      <c r="E130">
        <v>4421</v>
      </c>
      <c r="F130" s="106" t="s">
        <v>1216</v>
      </c>
      <c r="G130" s="106" t="s">
        <v>258</v>
      </c>
      <c r="H130" s="106" t="s">
        <v>265</v>
      </c>
      <c r="I130">
        <v>22</v>
      </c>
    </row>
    <row r="131" spans="1:10" x14ac:dyDescent="0.2">
      <c r="A131" s="106" t="s">
        <v>359</v>
      </c>
      <c r="B131" s="106" t="s">
        <v>315</v>
      </c>
      <c r="C131" s="106" t="s">
        <v>256</v>
      </c>
      <c r="D131" s="106" t="s">
        <v>257</v>
      </c>
      <c r="E131">
        <v>4445</v>
      </c>
      <c r="F131" s="106" t="s">
        <v>1376</v>
      </c>
      <c r="G131" s="106" t="s">
        <v>266</v>
      </c>
      <c r="H131" s="106" t="s">
        <v>265</v>
      </c>
      <c r="I131" s="106">
        <v>29</v>
      </c>
      <c r="J131" s="106"/>
    </row>
    <row r="132" spans="1:10" x14ac:dyDescent="0.2">
      <c r="A132" s="106" t="s">
        <v>359</v>
      </c>
      <c r="B132" s="106" t="s">
        <v>315</v>
      </c>
      <c r="C132" s="106" t="s">
        <v>261</v>
      </c>
      <c r="D132" s="106" t="s">
        <v>257</v>
      </c>
      <c r="E132">
        <v>4448</v>
      </c>
      <c r="F132" s="106" t="s">
        <v>434</v>
      </c>
      <c r="G132" s="106" t="s">
        <v>266</v>
      </c>
      <c r="H132" s="106" t="s">
        <v>265</v>
      </c>
      <c r="I132" s="106">
        <v>339</v>
      </c>
      <c r="J132" s="106"/>
    </row>
    <row r="133" spans="1:10" x14ac:dyDescent="0.2">
      <c r="A133" s="106" t="s">
        <v>359</v>
      </c>
      <c r="B133" s="106" t="s">
        <v>315</v>
      </c>
      <c r="C133" s="106" t="s">
        <v>261</v>
      </c>
      <c r="D133" s="106" t="s">
        <v>253</v>
      </c>
      <c r="E133">
        <v>4449</v>
      </c>
      <c r="F133" s="106" t="s">
        <v>435</v>
      </c>
      <c r="G133" s="106" t="s">
        <v>266</v>
      </c>
      <c r="H133" s="106" t="s">
        <v>265</v>
      </c>
      <c r="I133">
        <v>466</v>
      </c>
    </row>
    <row r="134" spans="1:10" x14ac:dyDescent="0.2">
      <c r="A134" s="106" t="s">
        <v>359</v>
      </c>
      <c r="B134" s="106" t="s">
        <v>315</v>
      </c>
      <c r="C134" s="106" t="s">
        <v>261</v>
      </c>
      <c r="D134" s="106" t="s">
        <v>257</v>
      </c>
      <c r="E134">
        <v>4476</v>
      </c>
      <c r="F134" s="106" t="s">
        <v>438</v>
      </c>
      <c r="G134" s="106" t="s">
        <v>266</v>
      </c>
      <c r="H134" s="106" t="s">
        <v>265</v>
      </c>
      <c r="I134" s="106">
        <v>89</v>
      </c>
      <c r="J134" s="106"/>
    </row>
    <row r="135" spans="1:10" x14ac:dyDescent="0.2">
      <c r="A135" s="106" t="s">
        <v>359</v>
      </c>
      <c r="B135" s="106" t="s">
        <v>315</v>
      </c>
      <c r="C135" s="106" t="s">
        <v>263</v>
      </c>
      <c r="D135" s="106" t="s">
        <v>253</v>
      </c>
      <c r="E135">
        <v>4478</v>
      </c>
      <c r="F135" s="106" t="s">
        <v>1377</v>
      </c>
      <c r="G135" s="106" t="s">
        <v>266</v>
      </c>
      <c r="H135" s="106" t="s">
        <v>265</v>
      </c>
      <c r="I135" s="106" t="s">
        <v>285</v>
      </c>
      <c r="J135" s="106" t="s">
        <v>2520</v>
      </c>
    </row>
    <row r="136" spans="1:10" x14ac:dyDescent="0.2">
      <c r="A136" s="106" t="s">
        <v>359</v>
      </c>
      <c r="B136" s="106" t="s">
        <v>315</v>
      </c>
      <c r="C136" s="106" t="s">
        <v>261</v>
      </c>
      <c r="D136" s="106" t="s">
        <v>253</v>
      </c>
      <c r="E136">
        <v>4480</v>
      </c>
      <c r="F136" s="106" t="s">
        <v>1378</v>
      </c>
      <c r="G136" s="106" t="s">
        <v>266</v>
      </c>
      <c r="H136" s="106" t="s">
        <v>265</v>
      </c>
      <c r="I136" s="106">
        <v>363</v>
      </c>
      <c r="J136" s="106"/>
    </row>
    <row r="137" spans="1:10" x14ac:dyDescent="0.2">
      <c r="A137" s="106" t="s">
        <v>359</v>
      </c>
      <c r="B137" s="106" t="s">
        <v>315</v>
      </c>
      <c r="C137" s="106" t="s">
        <v>261</v>
      </c>
      <c r="D137" s="106" t="s">
        <v>253</v>
      </c>
      <c r="E137">
        <v>4481</v>
      </c>
      <c r="F137" s="106" t="s">
        <v>1080</v>
      </c>
      <c r="G137" s="106" t="s">
        <v>262</v>
      </c>
      <c r="H137" s="106" t="s">
        <v>265</v>
      </c>
      <c r="I137">
        <v>234</v>
      </c>
    </row>
    <row r="138" spans="1:10" x14ac:dyDescent="0.2">
      <c r="A138" s="106" t="s">
        <v>359</v>
      </c>
      <c r="B138" s="106" t="s">
        <v>315</v>
      </c>
      <c r="C138" s="106" t="s">
        <v>261</v>
      </c>
      <c r="D138" s="106" t="s">
        <v>253</v>
      </c>
      <c r="E138">
        <v>4486</v>
      </c>
      <c r="F138" s="106" t="s">
        <v>1539</v>
      </c>
      <c r="G138" s="106" t="s">
        <v>266</v>
      </c>
      <c r="H138" s="106" t="s">
        <v>265</v>
      </c>
      <c r="I138" s="106">
        <v>47</v>
      </c>
      <c r="J138" s="106"/>
    </row>
    <row r="139" spans="1:10" x14ac:dyDescent="0.2">
      <c r="A139" s="106" t="s">
        <v>359</v>
      </c>
      <c r="B139" s="106" t="s">
        <v>315</v>
      </c>
      <c r="C139" s="106" t="s">
        <v>252</v>
      </c>
      <c r="D139" s="106" t="s">
        <v>253</v>
      </c>
      <c r="E139">
        <v>4541</v>
      </c>
      <c r="F139" s="106" t="s">
        <v>1379</v>
      </c>
      <c r="G139" s="106" t="s">
        <v>254</v>
      </c>
      <c r="H139" s="106" t="s">
        <v>299</v>
      </c>
      <c r="I139">
        <v>859</v>
      </c>
    </row>
    <row r="140" spans="1:10" x14ac:dyDescent="0.2">
      <c r="A140" s="106" t="s">
        <v>359</v>
      </c>
      <c r="B140" s="106" t="s">
        <v>315</v>
      </c>
      <c r="C140" s="106" t="s">
        <v>252</v>
      </c>
      <c r="D140" s="106" t="s">
        <v>253</v>
      </c>
      <c r="E140">
        <v>4555</v>
      </c>
      <c r="F140" s="106" t="s">
        <v>1380</v>
      </c>
      <c r="G140" s="106" t="s">
        <v>254</v>
      </c>
      <c r="H140" s="106" t="s">
        <v>299</v>
      </c>
      <c r="I140" s="106" t="s">
        <v>321</v>
      </c>
      <c r="J140" s="106" t="s">
        <v>2439</v>
      </c>
    </row>
    <row r="141" spans="1:10" x14ac:dyDescent="0.2">
      <c r="A141" s="106" t="s">
        <v>359</v>
      </c>
      <c r="B141" s="106" t="s">
        <v>315</v>
      </c>
      <c r="C141" s="106" t="s">
        <v>252</v>
      </c>
      <c r="D141" s="106" t="s">
        <v>257</v>
      </c>
      <c r="E141">
        <v>4571</v>
      </c>
      <c r="F141" s="106" t="s">
        <v>1381</v>
      </c>
      <c r="G141" s="106" t="s">
        <v>266</v>
      </c>
      <c r="H141" s="106" t="s">
        <v>299</v>
      </c>
      <c r="I141">
        <v>178</v>
      </c>
    </row>
    <row r="142" spans="1:10" x14ac:dyDescent="0.2">
      <c r="A142" s="106" t="s">
        <v>359</v>
      </c>
      <c r="B142" s="106" t="s">
        <v>315</v>
      </c>
      <c r="C142" s="106" t="s">
        <v>261</v>
      </c>
      <c r="D142" s="106" t="s">
        <v>253</v>
      </c>
      <c r="E142">
        <v>4579</v>
      </c>
      <c r="F142" s="106" t="s">
        <v>1382</v>
      </c>
      <c r="G142" s="106" t="s">
        <v>258</v>
      </c>
      <c r="H142" s="106" t="s">
        <v>299</v>
      </c>
      <c r="I142">
        <v>256</v>
      </c>
    </row>
    <row r="143" spans="1:10" x14ac:dyDescent="0.2">
      <c r="A143" s="106" t="s">
        <v>359</v>
      </c>
      <c r="B143" s="106" t="s">
        <v>315</v>
      </c>
      <c r="C143" s="106" t="s">
        <v>252</v>
      </c>
      <c r="D143" s="106" t="s">
        <v>253</v>
      </c>
      <c r="E143">
        <v>4581</v>
      </c>
      <c r="F143" s="106" t="s">
        <v>1280</v>
      </c>
      <c r="G143" s="106" t="s">
        <v>254</v>
      </c>
      <c r="H143" s="106" t="s">
        <v>299</v>
      </c>
      <c r="I143" t="s">
        <v>313</v>
      </c>
      <c r="J143" t="s">
        <v>2521</v>
      </c>
    </row>
    <row r="144" spans="1:10" x14ac:dyDescent="0.2">
      <c r="A144" s="106" t="s">
        <v>359</v>
      </c>
      <c r="B144" s="106" t="s">
        <v>315</v>
      </c>
      <c r="C144" s="106" t="s">
        <v>252</v>
      </c>
      <c r="D144" s="106" t="s">
        <v>257</v>
      </c>
      <c r="E144">
        <v>4594</v>
      </c>
      <c r="F144" s="106" t="s">
        <v>1383</v>
      </c>
      <c r="G144" s="106" t="s">
        <v>266</v>
      </c>
      <c r="H144" s="106" t="s">
        <v>299</v>
      </c>
      <c r="I144">
        <v>134</v>
      </c>
    </row>
    <row r="145" spans="1:10" x14ac:dyDescent="0.2">
      <c r="A145" s="106" t="s">
        <v>359</v>
      </c>
      <c r="B145" s="106" t="s">
        <v>315</v>
      </c>
      <c r="C145" s="106" t="s">
        <v>261</v>
      </c>
      <c r="D145" s="106" t="s">
        <v>253</v>
      </c>
      <c r="E145">
        <v>4633</v>
      </c>
      <c r="F145" s="106" t="s">
        <v>1384</v>
      </c>
      <c r="G145" s="106" t="s">
        <v>254</v>
      </c>
      <c r="H145" s="106" t="s">
        <v>267</v>
      </c>
      <c r="I145">
        <v>767</v>
      </c>
    </row>
    <row r="146" spans="1:10" x14ac:dyDescent="0.2">
      <c r="A146" s="106" t="s">
        <v>359</v>
      </c>
      <c r="B146" s="106" t="s">
        <v>315</v>
      </c>
      <c r="C146" s="106" t="s">
        <v>252</v>
      </c>
      <c r="D146" s="106" t="s">
        <v>253</v>
      </c>
      <c r="E146">
        <v>4653</v>
      </c>
      <c r="F146" s="106" t="s">
        <v>1385</v>
      </c>
      <c r="G146" s="106" t="s">
        <v>254</v>
      </c>
      <c r="H146" s="106" t="s">
        <v>259</v>
      </c>
      <c r="I146" s="106">
        <v>188</v>
      </c>
      <c r="J146" s="106"/>
    </row>
    <row r="147" spans="1:10" x14ac:dyDescent="0.2">
      <c r="A147" s="106" t="s">
        <v>359</v>
      </c>
      <c r="B147" s="106" t="s">
        <v>315</v>
      </c>
      <c r="C147" s="106" t="s">
        <v>261</v>
      </c>
      <c r="D147" s="106" t="s">
        <v>253</v>
      </c>
      <c r="E147">
        <v>4669</v>
      </c>
      <c r="F147" s="106" t="s">
        <v>1386</v>
      </c>
      <c r="G147" s="106" t="s">
        <v>258</v>
      </c>
      <c r="H147" s="106" t="s">
        <v>259</v>
      </c>
      <c r="I147" s="106">
        <v>18</v>
      </c>
      <c r="J147" s="106"/>
    </row>
    <row r="148" spans="1:10" x14ac:dyDescent="0.2">
      <c r="A148" s="106" t="s">
        <v>359</v>
      </c>
      <c r="B148" s="106" t="s">
        <v>315</v>
      </c>
      <c r="C148" s="106" t="s">
        <v>261</v>
      </c>
      <c r="D148" s="106" t="s">
        <v>253</v>
      </c>
      <c r="E148">
        <v>4725</v>
      </c>
      <c r="F148" s="106" t="s">
        <v>1387</v>
      </c>
      <c r="G148" s="106" t="s">
        <v>254</v>
      </c>
      <c r="H148" s="106" t="s">
        <v>265</v>
      </c>
      <c r="I148">
        <v>305</v>
      </c>
    </row>
    <row r="149" spans="1:10" x14ac:dyDescent="0.2">
      <c r="A149" s="106" t="s">
        <v>359</v>
      </c>
      <c r="B149" s="106" t="s">
        <v>315</v>
      </c>
      <c r="C149" s="106" t="s">
        <v>252</v>
      </c>
      <c r="D149" s="106" t="s">
        <v>253</v>
      </c>
      <c r="E149">
        <v>4833</v>
      </c>
      <c r="F149" s="106" t="s">
        <v>1388</v>
      </c>
      <c r="G149" s="106" t="s">
        <v>258</v>
      </c>
      <c r="H149" s="106" t="s">
        <v>259</v>
      </c>
      <c r="I149" s="106">
        <v>92</v>
      </c>
      <c r="J149" s="106"/>
    </row>
    <row r="150" spans="1:10" x14ac:dyDescent="0.2">
      <c r="A150" s="106" t="s">
        <v>359</v>
      </c>
      <c r="B150" s="106" t="s">
        <v>315</v>
      </c>
      <c r="C150" s="106" t="s">
        <v>261</v>
      </c>
      <c r="D150" s="106" t="s">
        <v>253</v>
      </c>
      <c r="E150">
        <v>4927</v>
      </c>
      <c r="F150" s="106" t="s">
        <v>1389</v>
      </c>
      <c r="G150" s="106" t="s">
        <v>254</v>
      </c>
      <c r="H150" s="106" t="s">
        <v>267</v>
      </c>
      <c r="I150" s="106" t="s">
        <v>271</v>
      </c>
      <c r="J150" s="106" t="s">
        <v>2522</v>
      </c>
    </row>
    <row r="151" spans="1:10" x14ac:dyDescent="0.2">
      <c r="A151" s="106" t="s">
        <v>359</v>
      </c>
      <c r="B151" s="106" t="s">
        <v>315</v>
      </c>
      <c r="C151" s="106" t="s">
        <v>261</v>
      </c>
      <c r="D151" s="106" t="s">
        <v>253</v>
      </c>
      <c r="E151">
        <v>5010</v>
      </c>
      <c r="F151" s="106" t="s">
        <v>1390</v>
      </c>
      <c r="G151" s="106" t="s">
        <v>262</v>
      </c>
      <c r="H151" s="106" t="s">
        <v>1062</v>
      </c>
      <c r="I151">
        <v>50</v>
      </c>
    </row>
    <row r="152" spans="1:10" x14ac:dyDescent="0.2">
      <c r="A152" s="106" t="s">
        <v>359</v>
      </c>
      <c r="B152" s="106" t="s">
        <v>315</v>
      </c>
      <c r="C152" s="106" t="s">
        <v>252</v>
      </c>
      <c r="D152" s="106" t="s">
        <v>253</v>
      </c>
      <c r="E152">
        <v>5019</v>
      </c>
      <c r="F152" s="106" t="s">
        <v>1247</v>
      </c>
      <c r="G152" s="106" t="s">
        <v>254</v>
      </c>
      <c r="H152" s="106" t="s">
        <v>1062</v>
      </c>
      <c r="I152" s="106" t="s">
        <v>331</v>
      </c>
      <c r="J152" s="106" t="s">
        <v>2523</v>
      </c>
    </row>
    <row r="153" spans="1:10" x14ac:dyDescent="0.2">
      <c r="A153" s="106" t="s">
        <v>359</v>
      </c>
      <c r="B153" s="106" t="s">
        <v>315</v>
      </c>
      <c r="C153" s="106" t="s">
        <v>252</v>
      </c>
      <c r="D153" s="106" t="s">
        <v>253</v>
      </c>
      <c r="E153">
        <v>5290</v>
      </c>
      <c r="F153" s="106" t="s">
        <v>1391</v>
      </c>
      <c r="G153" s="106" t="s">
        <v>262</v>
      </c>
      <c r="H153" s="106" t="s">
        <v>296</v>
      </c>
      <c r="I153" s="106">
        <v>230</v>
      </c>
      <c r="J153" s="106"/>
    </row>
    <row r="154" spans="1:10" x14ac:dyDescent="0.2">
      <c r="A154" s="106" t="s">
        <v>359</v>
      </c>
      <c r="B154" s="106" t="s">
        <v>315</v>
      </c>
      <c r="C154" s="106" t="s">
        <v>261</v>
      </c>
      <c r="D154" s="106" t="s">
        <v>253</v>
      </c>
      <c r="E154">
        <v>5310</v>
      </c>
      <c r="F154" s="106" t="s">
        <v>1218</v>
      </c>
      <c r="G154" s="106" t="s">
        <v>254</v>
      </c>
      <c r="H154" s="106" t="s">
        <v>296</v>
      </c>
      <c r="I154" s="106">
        <v>448</v>
      </c>
      <c r="J154" s="106"/>
    </row>
    <row r="155" spans="1:10" x14ac:dyDescent="0.2">
      <c r="A155" s="106" t="s">
        <v>359</v>
      </c>
      <c r="B155" s="106" t="s">
        <v>315</v>
      </c>
      <c r="C155" s="106" t="s">
        <v>261</v>
      </c>
      <c r="D155" s="106" t="s">
        <v>253</v>
      </c>
      <c r="E155">
        <v>5337</v>
      </c>
      <c r="F155" s="106" t="s">
        <v>1392</v>
      </c>
      <c r="G155" s="106" t="s">
        <v>254</v>
      </c>
      <c r="H155" s="106" t="s">
        <v>296</v>
      </c>
      <c r="I155" s="106">
        <v>34</v>
      </c>
      <c r="J155" s="106"/>
    </row>
    <row r="156" spans="1:10" x14ac:dyDescent="0.2">
      <c r="A156" s="106" t="s">
        <v>359</v>
      </c>
      <c r="B156" s="106" t="s">
        <v>315</v>
      </c>
      <c r="C156" s="106" t="s">
        <v>261</v>
      </c>
      <c r="D156" s="106" t="s">
        <v>253</v>
      </c>
      <c r="E156">
        <v>5699</v>
      </c>
      <c r="F156" s="106" t="s">
        <v>1393</v>
      </c>
      <c r="G156" s="106" t="s">
        <v>258</v>
      </c>
      <c r="H156" s="106" t="s">
        <v>509</v>
      </c>
      <c r="I156" s="106">
        <v>43</v>
      </c>
      <c r="J156" s="106"/>
    </row>
    <row r="157" spans="1:10" x14ac:dyDescent="0.2">
      <c r="A157" s="106" t="s">
        <v>359</v>
      </c>
      <c r="B157" s="106" t="s">
        <v>315</v>
      </c>
      <c r="C157" s="106" t="s">
        <v>252</v>
      </c>
      <c r="D157" s="106" t="s">
        <v>253</v>
      </c>
      <c r="E157">
        <v>5918</v>
      </c>
      <c r="F157" s="106" t="s">
        <v>1394</v>
      </c>
      <c r="G157" s="106" t="s">
        <v>262</v>
      </c>
      <c r="H157" s="106" t="s">
        <v>269</v>
      </c>
      <c r="I157">
        <v>137</v>
      </c>
    </row>
    <row r="158" spans="1:10" x14ac:dyDescent="0.2">
      <c r="A158" s="106" t="s">
        <v>359</v>
      </c>
      <c r="B158" s="106" t="s">
        <v>315</v>
      </c>
      <c r="C158" s="106" t="s">
        <v>261</v>
      </c>
      <c r="D158" s="106" t="s">
        <v>253</v>
      </c>
      <c r="E158">
        <v>5959</v>
      </c>
      <c r="F158" s="106" t="s">
        <v>1081</v>
      </c>
      <c r="G158" s="106" t="s">
        <v>254</v>
      </c>
      <c r="H158" s="106" t="s">
        <v>269</v>
      </c>
      <c r="I158" s="106">
        <v>464</v>
      </c>
      <c r="J158" s="106"/>
    </row>
    <row r="159" spans="1:10" x14ac:dyDescent="0.2">
      <c r="A159" s="106" t="s">
        <v>359</v>
      </c>
      <c r="B159" s="106" t="s">
        <v>315</v>
      </c>
      <c r="C159" s="106" t="s">
        <v>263</v>
      </c>
      <c r="D159" s="106" t="s">
        <v>253</v>
      </c>
      <c r="E159">
        <v>5987</v>
      </c>
      <c r="F159" s="106" t="s">
        <v>1395</v>
      </c>
      <c r="G159" s="106" t="s">
        <v>258</v>
      </c>
      <c r="H159" s="106" t="s">
        <v>269</v>
      </c>
      <c r="I159" s="106">
        <v>16</v>
      </c>
      <c r="J159" s="106"/>
    </row>
    <row r="160" spans="1:10" x14ac:dyDescent="0.2">
      <c r="A160" s="106" t="s">
        <v>359</v>
      </c>
      <c r="B160" s="106" t="s">
        <v>315</v>
      </c>
      <c r="C160" s="106" t="s">
        <v>263</v>
      </c>
      <c r="D160" s="106" t="s">
        <v>253</v>
      </c>
      <c r="E160">
        <v>6038</v>
      </c>
      <c r="F160" s="106" t="s">
        <v>1082</v>
      </c>
      <c r="G160" s="106" t="s">
        <v>266</v>
      </c>
      <c r="H160" s="106" t="s">
        <v>259</v>
      </c>
      <c r="I160" s="106">
        <v>44</v>
      </c>
      <c r="J160" s="106"/>
    </row>
    <row r="161" spans="1:10" x14ac:dyDescent="0.2">
      <c r="A161" s="106" t="s">
        <v>359</v>
      </c>
      <c r="B161" s="106" t="s">
        <v>315</v>
      </c>
      <c r="C161" s="106" t="s">
        <v>261</v>
      </c>
      <c r="D161" s="106" t="s">
        <v>253</v>
      </c>
      <c r="E161">
        <v>6054</v>
      </c>
      <c r="F161" s="106" t="s">
        <v>1396</v>
      </c>
      <c r="G161" s="106" t="s">
        <v>254</v>
      </c>
      <c r="H161" s="106" t="s">
        <v>259</v>
      </c>
      <c r="I161" s="106">
        <v>81</v>
      </c>
      <c r="J161" s="106"/>
    </row>
    <row r="162" spans="1:10" x14ac:dyDescent="0.2">
      <c r="A162" s="106" t="s">
        <v>359</v>
      </c>
      <c r="B162" s="106" t="s">
        <v>315</v>
      </c>
      <c r="C162" s="106" t="s">
        <v>252</v>
      </c>
      <c r="D162" s="106" t="s">
        <v>253</v>
      </c>
      <c r="E162">
        <v>6069</v>
      </c>
      <c r="F162" s="106" t="s">
        <v>1397</v>
      </c>
      <c r="G162" s="106" t="s">
        <v>266</v>
      </c>
      <c r="H162" s="106" t="s">
        <v>259</v>
      </c>
      <c r="I162" s="106">
        <v>52</v>
      </c>
      <c r="J162" s="106"/>
    </row>
    <row r="163" spans="1:10" x14ac:dyDescent="0.2">
      <c r="A163" s="106" t="s">
        <v>359</v>
      </c>
      <c r="B163" s="106" t="s">
        <v>315</v>
      </c>
      <c r="C163" s="106" t="s">
        <v>261</v>
      </c>
      <c r="D163" s="106" t="s">
        <v>253</v>
      </c>
      <c r="E163">
        <v>6071</v>
      </c>
      <c r="F163" s="106" t="s">
        <v>1398</v>
      </c>
      <c r="G163" s="106" t="s">
        <v>254</v>
      </c>
      <c r="H163" s="106" t="s">
        <v>259</v>
      </c>
      <c r="I163" s="106">
        <v>522</v>
      </c>
      <c r="J163" s="106"/>
    </row>
    <row r="164" spans="1:10" x14ac:dyDescent="0.2">
      <c r="A164" s="106" t="s">
        <v>359</v>
      </c>
      <c r="B164" s="106" t="s">
        <v>315</v>
      </c>
      <c r="C164" s="106" t="s">
        <v>252</v>
      </c>
      <c r="D164" s="106" t="s">
        <v>253</v>
      </c>
      <c r="E164">
        <v>6082</v>
      </c>
      <c r="F164" s="106" t="s">
        <v>443</v>
      </c>
      <c r="G164" s="106" t="s">
        <v>254</v>
      </c>
      <c r="H164" s="106" t="s">
        <v>259</v>
      </c>
      <c r="I164">
        <v>195</v>
      </c>
    </row>
    <row r="165" spans="1:10" x14ac:dyDescent="0.2">
      <c r="A165" s="106" t="s">
        <v>359</v>
      </c>
      <c r="B165" s="106" t="s">
        <v>315</v>
      </c>
      <c r="C165" s="106" t="s">
        <v>256</v>
      </c>
      <c r="D165" s="106" t="s">
        <v>253</v>
      </c>
      <c r="E165">
        <v>6094</v>
      </c>
      <c r="F165" s="106" t="s">
        <v>1399</v>
      </c>
      <c r="G165" s="106" t="s">
        <v>266</v>
      </c>
      <c r="H165" s="106" t="s">
        <v>259</v>
      </c>
      <c r="I165" s="106">
        <v>198</v>
      </c>
      <c r="J165" s="106"/>
    </row>
    <row r="166" spans="1:10" x14ac:dyDescent="0.2">
      <c r="A166" s="106" t="s">
        <v>359</v>
      </c>
      <c r="B166" s="106" t="s">
        <v>315</v>
      </c>
      <c r="C166" s="106" t="s">
        <v>252</v>
      </c>
      <c r="D166" s="106" t="s">
        <v>253</v>
      </c>
      <c r="E166">
        <v>6098</v>
      </c>
      <c r="F166" s="106" t="s">
        <v>1219</v>
      </c>
      <c r="G166" s="106" t="s">
        <v>254</v>
      </c>
      <c r="H166" s="106" t="s">
        <v>259</v>
      </c>
      <c r="I166" s="106" t="s">
        <v>2524</v>
      </c>
      <c r="J166" s="106" t="s">
        <v>2525</v>
      </c>
    </row>
    <row r="167" spans="1:10" x14ac:dyDescent="0.2">
      <c r="A167" s="106" t="s">
        <v>359</v>
      </c>
      <c r="B167" s="106" t="s">
        <v>315</v>
      </c>
      <c r="C167" s="106" t="s">
        <v>261</v>
      </c>
      <c r="D167" s="106" t="s">
        <v>253</v>
      </c>
      <c r="E167">
        <v>6143</v>
      </c>
      <c r="F167" s="106" t="s">
        <v>1400</v>
      </c>
      <c r="G167" s="106" t="s">
        <v>254</v>
      </c>
      <c r="H167" s="106" t="s">
        <v>275</v>
      </c>
      <c r="I167" s="106">
        <v>451</v>
      </c>
      <c r="J167" s="106"/>
    </row>
    <row r="168" spans="1:10" x14ac:dyDescent="0.2">
      <c r="A168" s="106" t="s">
        <v>359</v>
      </c>
      <c r="B168" s="106" t="s">
        <v>315</v>
      </c>
      <c r="C168" s="106" t="s">
        <v>252</v>
      </c>
      <c r="D168" s="106" t="s">
        <v>253</v>
      </c>
      <c r="E168">
        <v>6178</v>
      </c>
      <c r="F168" s="106" t="s">
        <v>1401</v>
      </c>
      <c r="G168" s="106" t="s">
        <v>254</v>
      </c>
      <c r="H168" s="106" t="s">
        <v>259</v>
      </c>
      <c r="I168" t="s">
        <v>2444</v>
      </c>
      <c r="J168" t="s">
        <v>2456</v>
      </c>
    </row>
    <row r="169" spans="1:10" x14ac:dyDescent="0.2">
      <c r="A169" s="106" t="s">
        <v>359</v>
      </c>
      <c r="B169" s="106" t="s">
        <v>315</v>
      </c>
      <c r="C169" s="106" t="s">
        <v>252</v>
      </c>
      <c r="D169" s="106" t="s">
        <v>253</v>
      </c>
      <c r="E169">
        <v>6181</v>
      </c>
      <c r="F169" s="106" t="s">
        <v>1402</v>
      </c>
      <c r="G169" s="106" t="s">
        <v>266</v>
      </c>
      <c r="H169" s="106" t="s">
        <v>259</v>
      </c>
      <c r="I169">
        <v>43</v>
      </c>
    </row>
    <row r="170" spans="1:10" x14ac:dyDescent="0.2">
      <c r="A170" s="106" t="s">
        <v>359</v>
      </c>
      <c r="B170" s="106" t="s">
        <v>315</v>
      </c>
      <c r="C170" s="106" t="s">
        <v>252</v>
      </c>
      <c r="D170" s="106" t="s">
        <v>253</v>
      </c>
      <c r="E170">
        <v>6190</v>
      </c>
      <c r="F170" s="106" t="s">
        <v>1403</v>
      </c>
      <c r="G170" s="106" t="s">
        <v>266</v>
      </c>
      <c r="H170" s="106" t="s">
        <v>259</v>
      </c>
      <c r="I170">
        <v>23</v>
      </c>
    </row>
    <row r="171" spans="1:10" x14ac:dyDescent="0.2">
      <c r="A171" s="106" t="s">
        <v>359</v>
      </c>
      <c r="B171" s="106" t="s">
        <v>315</v>
      </c>
      <c r="C171" s="106" t="s">
        <v>252</v>
      </c>
      <c r="D171" s="106" t="s">
        <v>257</v>
      </c>
      <c r="E171">
        <v>6232</v>
      </c>
      <c r="F171" s="106" t="s">
        <v>1404</v>
      </c>
      <c r="G171" s="106" t="s">
        <v>266</v>
      </c>
      <c r="H171" s="106" t="s">
        <v>275</v>
      </c>
      <c r="I171">
        <v>378</v>
      </c>
    </row>
    <row r="172" spans="1:10" x14ac:dyDescent="0.2">
      <c r="A172" s="106" t="s">
        <v>359</v>
      </c>
      <c r="B172" s="106" t="s">
        <v>315</v>
      </c>
      <c r="C172" s="106" t="s">
        <v>256</v>
      </c>
      <c r="D172" s="106" t="s">
        <v>257</v>
      </c>
      <c r="E172">
        <v>6233</v>
      </c>
      <c r="F172" s="106" t="s">
        <v>1405</v>
      </c>
      <c r="G172" s="106" t="s">
        <v>258</v>
      </c>
      <c r="H172" s="106" t="s">
        <v>275</v>
      </c>
      <c r="I172">
        <v>37</v>
      </c>
    </row>
    <row r="173" spans="1:10" x14ac:dyDescent="0.2">
      <c r="A173" s="106" t="s">
        <v>359</v>
      </c>
      <c r="B173" s="106" t="s">
        <v>315</v>
      </c>
      <c r="C173" s="106" t="s">
        <v>261</v>
      </c>
      <c r="D173" s="106" t="s">
        <v>253</v>
      </c>
      <c r="E173">
        <v>6266</v>
      </c>
      <c r="F173" s="106" t="s">
        <v>1406</v>
      </c>
      <c r="G173" s="106" t="s">
        <v>254</v>
      </c>
      <c r="H173" s="106" t="s">
        <v>275</v>
      </c>
      <c r="I173">
        <v>175</v>
      </c>
    </row>
    <row r="174" spans="1:10" x14ac:dyDescent="0.2">
      <c r="A174" s="106" t="s">
        <v>359</v>
      </c>
      <c r="B174" s="106" t="s">
        <v>315</v>
      </c>
      <c r="C174" s="106" t="s">
        <v>261</v>
      </c>
      <c r="D174" s="106" t="s">
        <v>253</v>
      </c>
      <c r="E174">
        <v>6310</v>
      </c>
      <c r="F174" s="106" t="s">
        <v>1407</v>
      </c>
      <c r="G174" s="106" t="s">
        <v>254</v>
      </c>
      <c r="H174" s="106" t="s">
        <v>275</v>
      </c>
      <c r="I174">
        <v>337</v>
      </c>
    </row>
    <row r="175" spans="1:10" x14ac:dyDescent="0.2">
      <c r="A175" s="106" t="s">
        <v>359</v>
      </c>
      <c r="B175" s="106" t="s">
        <v>315</v>
      </c>
      <c r="C175" s="106" t="s">
        <v>252</v>
      </c>
      <c r="D175" s="106" t="s">
        <v>253</v>
      </c>
      <c r="E175">
        <v>6319</v>
      </c>
      <c r="F175" s="106" t="s">
        <v>1408</v>
      </c>
      <c r="G175" s="106" t="s">
        <v>254</v>
      </c>
      <c r="H175" s="106" t="s">
        <v>509</v>
      </c>
      <c r="I175" s="106">
        <v>252</v>
      </c>
      <c r="J175" s="106"/>
    </row>
    <row r="176" spans="1:10" x14ac:dyDescent="0.2">
      <c r="A176" s="106" t="s">
        <v>359</v>
      </c>
      <c r="B176" s="106" t="s">
        <v>315</v>
      </c>
      <c r="C176" s="106" t="s">
        <v>261</v>
      </c>
      <c r="D176" s="106" t="s">
        <v>253</v>
      </c>
      <c r="E176">
        <v>6326</v>
      </c>
      <c r="F176" s="106" t="s">
        <v>1409</v>
      </c>
      <c r="G176" s="106" t="s">
        <v>254</v>
      </c>
      <c r="H176" s="106" t="s">
        <v>275</v>
      </c>
      <c r="I176" s="106" t="s">
        <v>371</v>
      </c>
      <c r="J176" s="106" t="s">
        <v>2526</v>
      </c>
    </row>
    <row r="177" spans="1:10" x14ac:dyDescent="0.2">
      <c r="A177" s="106" t="s">
        <v>359</v>
      </c>
      <c r="B177" s="106" t="s">
        <v>315</v>
      </c>
      <c r="C177" s="106" t="s">
        <v>252</v>
      </c>
      <c r="D177" s="106" t="s">
        <v>253</v>
      </c>
      <c r="E177">
        <v>6343</v>
      </c>
      <c r="F177" s="106" t="s">
        <v>1410</v>
      </c>
      <c r="G177" s="106" t="s">
        <v>262</v>
      </c>
      <c r="H177" s="106" t="s">
        <v>275</v>
      </c>
      <c r="I177" s="106">
        <v>78</v>
      </c>
      <c r="J177" s="106"/>
    </row>
    <row r="178" spans="1:10" x14ac:dyDescent="0.2">
      <c r="A178" s="106" t="s">
        <v>359</v>
      </c>
      <c r="B178" s="106" t="s">
        <v>315</v>
      </c>
      <c r="C178" s="106" t="s">
        <v>261</v>
      </c>
      <c r="D178" s="106" t="s">
        <v>253</v>
      </c>
      <c r="E178">
        <v>6376</v>
      </c>
      <c r="F178" s="106" t="s">
        <v>1411</v>
      </c>
      <c r="G178" s="106" t="s">
        <v>254</v>
      </c>
      <c r="H178" s="106" t="s">
        <v>330</v>
      </c>
      <c r="I178">
        <v>969</v>
      </c>
    </row>
    <row r="179" spans="1:10" x14ac:dyDescent="0.2">
      <c r="A179" s="106" t="s">
        <v>359</v>
      </c>
      <c r="B179" s="106" t="s">
        <v>315</v>
      </c>
      <c r="C179" s="106" t="s">
        <v>252</v>
      </c>
      <c r="D179" s="106" t="s">
        <v>253</v>
      </c>
      <c r="E179">
        <v>6462</v>
      </c>
      <c r="F179" s="106" t="s">
        <v>1412</v>
      </c>
      <c r="G179" s="106" t="s">
        <v>254</v>
      </c>
      <c r="H179" s="106" t="s">
        <v>275</v>
      </c>
      <c r="I179">
        <v>376</v>
      </c>
    </row>
    <row r="180" spans="1:10" x14ac:dyDescent="0.2">
      <c r="A180" s="106" t="s">
        <v>359</v>
      </c>
      <c r="B180" s="106" t="s">
        <v>315</v>
      </c>
      <c r="C180" s="106" t="s">
        <v>261</v>
      </c>
      <c r="D180" s="106" t="s">
        <v>253</v>
      </c>
      <c r="E180">
        <v>6497</v>
      </c>
      <c r="F180" s="106" t="s">
        <v>1413</v>
      </c>
      <c r="G180" s="106" t="s">
        <v>258</v>
      </c>
      <c r="H180" s="106" t="s">
        <v>275</v>
      </c>
      <c r="I180" s="106">
        <v>69</v>
      </c>
      <c r="J180" s="106"/>
    </row>
    <row r="181" spans="1:10" x14ac:dyDescent="0.2">
      <c r="A181" s="106" t="s">
        <v>359</v>
      </c>
      <c r="B181" s="106" t="s">
        <v>315</v>
      </c>
      <c r="C181" s="106" t="s">
        <v>263</v>
      </c>
      <c r="D181" s="106" t="s">
        <v>253</v>
      </c>
      <c r="E181">
        <v>6531</v>
      </c>
      <c r="F181" s="106" t="s">
        <v>1414</v>
      </c>
      <c r="G181" s="106" t="s">
        <v>266</v>
      </c>
      <c r="H181" s="106" t="s">
        <v>259</v>
      </c>
      <c r="I181" s="106">
        <v>38</v>
      </c>
      <c r="J181" s="106"/>
    </row>
    <row r="182" spans="1:10" x14ac:dyDescent="0.2">
      <c r="A182" s="106" t="s">
        <v>359</v>
      </c>
      <c r="B182" s="106" t="s">
        <v>315</v>
      </c>
      <c r="C182" s="106" t="s">
        <v>261</v>
      </c>
      <c r="D182" s="106" t="s">
        <v>253</v>
      </c>
      <c r="E182">
        <v>6533</v>
      </c>
      <c r="F182" s="106" t="s">
        <v>1415</v>
      </c>
      <c r="G182" s="106" t="s">
        <v>254</v>
      </c>
      <c r="H182" s="106" t="s">
        <v>259</v>
      </c>
      <c r="I182" s="106">
        <v>110</v>
      </c>
      <c r="J182" s="106"/>
    </row>
    <row r="183" spans="1:10" x14ac:dyDescent="0.2">
      <c r="A183" s="106" t="s">
        <v>359</v>
      </c>
      <c r="B183" s="106" t="s">
        <v>315</v>
      </c>
      <c r="C183" s="106" t="s">
        <v>252</v>
      </c>
      <c r="D183" s="106" t="s">
        <v>257</v>
      </c>
      <c r="E183">
        <v>6545</v>
      </c>
      <c r="F183" s="106" t="s">
        <v>1416</v>
      </c>
      <c r="G183" s="106" t="s">
        <v>266</v>
      </c>
      <c r="H183" s="106" t="s">
        <v>259</v>
      </c>
      <c r="I183">
        <v>42</v>
      </c>
    </row>
    <row r="184" spans="1:10" x14ac:dyDescent="0.2">
      <c r="A184" s="106" t="s">
        <v>359</v>
      </c>
      <c r="B184" s="106" t="s">
        <v>315</v>
      </c>
      <c r="C184" s="106" t="s">
        <v>252</v>
      </c>
      <c r="D184" s="106" t="s">
        <v>253</v>
      </c>
      <c r="E184">
        <v>6550</v>
      </c>
      <c r="F184" s="106" t="s">
        <v>1221</v>
      </c>
      <c r="G184" s="106" t="s">
        <v>266</v>
      </c>
      <c r="H184" s="106" t="s">
        <v>259</v>
      </c>
      <c r="I184" s="106">
        <v>80</v>
      </c>
      <c r="J184" s="106"/>
    </row>
    <row r="185" spans="1:10" x14ac:dyDescent="0.2">
      <c r="A185" s="106" t="s">
        <v>359</v>
      </c>
      <c r="B185" s="106" t="s">
        <v>315</v>
      </c>
      <c r="C185" s="106" t="s">
        <v>256</v>
      </c>
      <c r="D185" s="106" t="s">
        <v>253</v>
      </c>
      <c r="E185">
        <v>6551</v>
      </c>
      <c r="F185" s="106" t="s">
        <v>1417</v>
      </c>
      <c r="G185" s="106" t="s">
        <v>254</v>
      </c>
      <c r="H185" s="106" t="s">
        <v>259</v>
      </c>
      <c r="I185" s="106">
        <v>55</v>
      </c>
      <c r="J185" s="106"/>
    </row>
    <row r="186" spans="1:10" x14ac:dyDescent="0.2">
      <c r="A186" s="106" t="s">
        <v>359</v>
      </c>
      <c r="B186" s="106" t="s">
        <v>315</v>
      </c>
      <c r="C186" s="106" t="s">
        <v>256</v>
      </c>
      <c r="D186" s="106" t="s">
        <v>253</v>
      </c>
      <c r="E186">
        <v>6554</v>
      </c>
      <c r="F186" s="106" t="s">
        <v>1418</v>
      </c>
      <c r="G186" s="106" t="s">
        <v>266</v>
      </c>
      <c r="H186" s="106" t="s">
        <v>259</v>
      </c>
      <c r="I186" s="106">
        <v>48</v>
      </c>
      <c r="J186" s="106"/>
    </row>
    <row r="187" spans="1:10" x14ac:dyDescent="0.2">
      <c r="A187" s="106" t="s">
        <v>359</v>
      </c>
      <c r="B187" s="106" t="s">
        <v>315</v>
      </c>
      <c r="C187" s="106" t="s">
        <v>261</v>
      </c>
      <c r="D187" s="106" t="s">
        <v>253</v>
      </c>
      <c r="E187">
        <v>6561</v>
      </c>
      <c r="F187" s="106" t="s">
        <v>1419</v>
      </c>
      <c r="G187" s="106" t="s">
        <v>266</v>
      </c>
      <c r="H187" s="106" t="s">
        <v>259</v>
      </c>
      <c r="I187" s="106">
        <v>95</v>
      </c>
      <c r="J187" s="106"/>
    </row>
    <row r="188" spans="1:10" x14ac:dyDescent="0.2">
      <c r="A188" s="106" t="s">
        <v>359</v>
      </c>
      <c r="B188" s="106" t="s">
        <v>315</v>
      </c>
      <c r="C188" s="106" t="s">
        <v>252</v>
      </c>
      <c r="D188" s="106" t="s">
        <v>253</v>
      </c>
      <c r="E188">
        <v>6575</v>
      </c>
      <c r="F188" s="106" t="s">
        <v>1420</v>
      </c>
      <c r="G188" s="106" t="s">
        <v>266</v>
      </c>
      <c r="H188" s="106" t="s">
        <v>259</v>
      </c>
      <c r="I188" s="106">
        <v>34</v>
      </c>
      <c r="J188" s="106"/>
    </row>
    <row r="189" spans="1:10" x14ac:dyDescent="0.2">
      <c r="A189" s="106" t="s">
        <v>359</v>
      </c>
      <c r="B189" s="106" t="s">
        <v>315</v>
      </c>
      <c r="C189" s="106" t="s">
        <v>252</v>
      </c>
      <c r="D189" s="106" t="s">
        <v>257</v>
      </c>
      <c r="E189">
        <v>6580</v>
      </c>
      <c r="F189" s="106" t="s">
        <v>1421</v>
      </c>
      <c r="G189" s="106" t="s">
        <v>266</v>
      </c>
      <c r="H189" s="106" t="s">
        <v>259</v>
      </c>
      <c r="I189" s="106">
        <v>38</v>
      </c>
      <c r="J189" s="106"/>
    </row>
    <row r="190" spans="1:10" x14ac:dyDescent="0.2">
      <c r="A190" s="106" t="s">
        <v>359</v>
      </c>
      <c r="B190" s="106" t="s">
        <v>315</v>
      </c>
      <c r="C190" s="106" t="s">
        <v>252</v>
      </c>
      <c r="D190" s="106" t="s">
        <v>253</v>
      </c>
      <c r="E190">
        <v>6615</v>
      </c>
      <c r="F190" s="106" t="s">
        <v>1422</v>
      </c>
      <c r="G190" s="106" t="s">
        <v>254</v>
      </c>
      <c r="H190" s="106" t="s">
        <v>279</v>
      </c>
      <c r="I190">
        <v>80</v>
      </c>
    </row>
    <row r="191" spans="1:10" x14ac:dyDescent="0.2">
      <c r="A191" s="106" t="s">
        <v>359</v>
      </c>
      <c r="B191" s="106" t="s">
        <v>315</v>
      </c>
      <c r="C191" s="106" t="s">
        <v>252</v>
      </c>
      <c r="D191" s="106" t="s">
        <v>253</v>
      </c>
      <c r="E191">
        <v>6618</v>
      </c>
      <c r="F191" s="106" t="s">
        <v>1249</v>
      </c>
      <c r="G191" s="106" t="s">
        <v>266</v>
      </c>
      <c r="H191" s="106" t="s">
        <v>279</v>
      </c>
      <c r="I191" s="106">
        <v>67</v>
      </c>
      <c r="J191" s="106"/>
    </row>
    <row r="192" spans="1:10" x14ac:dyDescent="0.2">
      <c r="A192" s="106" t="s">
        <v>359</v>
      </c>
      <c r="B192" s="106" t="s">
        <v>315</v>
      </c>
      <c r="C192" s="106" t="s">
        <v>252</v>
      </c>
      <c r="D192" s="106" t="s">
        <v>253</v>
      </c>
      <c r="E192">
        <v>6625</v>
      </c>
      <c r="F192" s="106" t="s">
        <v>1423</v>
      </c>
      <c r="G192" s="106" t="s">
        <v>258</v>
      </c>
      <c r="H192" s="106" t="s">
        <v>280</v>
      </c>
      <c r="I192" s="106">
        <v>176</v>
      </c>
      <c r="J192" s="106"/>
    </row>
    <row r="193" spans="1:10" x14ac:dyDescent="0.2">
      <c r="A193" s="106" t="s">
        <v>359</v>
      </c>
      <c r="B193" s="106" t="s">
        <v>315</v>
      </c>
      <c r="C193" s="106" t="s">
        <v>261</v>
      </c>
      <c r="D193" s="106" t="s">
        <v>253</v>
      </c>
      <c r="E193">
        <v>6635</v>
      </c>
      <c r="F193" s="106" t="s">
        <v>1424</v>
      </c>
      <c r="G193" s="106" t="s">
        <v>258</v>
      </c>
      <c r="H193" s="106" t="s">
        <v>279</v>
      </c>
      <c r="I193" s="106">
        <v>34</v>
      </c>
      <c r="J193" s="106"/>
    </row>
    <row r="194" spans="1:10" x14ac:dyDescent="0.2">
      <c r="A194" s="106" t="s">
        <v>359</v>
      </c>
      <c r="B194" s="106" t="s">
        <v>315</v>
      </c>
      <c r="C194" s="106" t="s">
        <v>252</v>
      </c>
      <c r="D194" s="106" t="s">
        <v>253</v>
      </c>
      <c r="E194">
        <v>6658</v>
      </c>
      <c r="F194" s="106" t="s">
        <v>1425</v>
      </c>
      <c r="G194" s="106" t="s">
        <v>258</v>
      </c>
      <c r="H194" s="106" t="s">
        <v>279</v>
      </c>
      <c r="I194" s="106">
        <v>39</v>
      </c>
      <c r="J194" s="106"/>
    </row>
    <row r="195" spans="1:10" x14ac:dyDescent="0.2">
      <c r="A195" s="106" t="s">
        <v>359</v>
      </c>
      <c r="B195" s="106" t="s">
        <v>315</v>
      </c>
      <c r="C195" s="106" t="s">
        <v>261</v>
      </c>
      <c r="D195" s="106" t="s">
        <v>253</v>
      </c>
      <c r="E195">
        <v>6694</v>
      </c>
      <c r="F195" s="106" t="s">
        <v>1426</v>
      </c>
      <c r="G195" s="106" t="s">
        <v>258</v>
      </c>
      <c r="H195" s="106" t="s">
        <v>279</v>
      </c>
      <c r="I195" s="106">
        <v>30</v>
      </c>
      <c r="J195" s="106"/>
    </row>
    <row r="196" spans="1:10" x14ac:dyDescent="0.2">
      <c r="A196" s="106" t="s">
        <v>359</v>
      </c>
      <c r="B196" s="106" t="s">
        <v>315</v>
      </c>
      <c r="C196" s="106" t="s">
        <v>261</v>
      </c>
      <c r="D196" s="106" t="s">
        <v>253</v>
      </c>
      <c r="E196">
        <v>6697</v>
      </c>
      <c r="F196" s="106" t="s">
        <v>1427</v>
      </c>
      <c r="G196" s="106" t="s">
        <v>266</v>
      </c>
      <c r="H196" s="106" t="s">
        <v>279</v>
      </c>
      <c r="I196" s="106">
        <v>42</v>
      </c>
      <c r="J196" s="106"/>
    </row>
    <row r="197" spans="1:10" x14ac:dyDescent="0.2">
      <c r="A197" s="106" t="s">
        <v>359</v>
      </c>
      <c r="B197" s="106" t="s">
        <v>315</v>
      </c>
      <c r="C197" s="106" t="s">
        <v>261</v>
      </c>
      <c r="D197" s="106" t="s">
        <v>253</v>
      </c>
      <c r="E197">
        <v>6789</v>
      </c>
      <c r="F197" s="106" t="s">
        <v>1428</v>
      </c>
      <c r="G197" s="106" t="s">
        <v>254</v>
      </c>
      <c r="H197" s="106" t="s">
        <v>279</v>
      </c>
      <c r="I197">
        <v>254</v>
      </c>
    </row>
    <row r="198" spans="1:10" x14ac:dyDescent="0.2">
      <c r="A198" s="106" t="s">
        <v>359</v>
      </c>
      <c r="B198" s="106" t="s">
        <v>315</v>
      </c>
      <c r="C198" s="106" t="s">
        <v>261</v>
      </c>
      <c r="D198" s="106" t="s">
        <v>253</v>
      </c>
      <c r="E198">
        <v>6835</v>
      </c>
      <c r="F198" s="106" t="s">
        <v>1429</v>
      </c>
      <c r="G198" s="106" t="s">
        <v>262</v>
      </c>
      <c r="H198" s="106" t="s">
        <v>279</v>
      </c>
      <c r="I198" s="106">
        <v>94</v>
      </c>
      <c r="J198" s="106"/>
    </row>
    <row r="199" spans="1:10" x14ac:dyDescent="0.2">
      <c r="A199" s="106" t="s">
        <v>359</v>
      </c>
      <c r="B199" s="106" t="s">
        <v>315</v>
      </c>
      <c r="C199" s="106" t="s">
        <v>261</v>
      </c>
      <c r="D199" s="106" t="s">
        <v>253</v>
      </c>
      <c r="E199">
        <v>6856</v>
      </c>
      <c r="F199" s="106" t="s">
        <v>1430</v>
      </c>
      <c r="G199" s="106" t="s">
        <v>254</v>
      </c>
      <c r="H199" s="106" t="s">
        <v>279</v>
      </c>
      <c r="I199" s="106" t="s">
        <v>321</v>
      </c>
      <c r="J199" s="106" t="s">
        <v>2527</v>
      </c>
    </row>
    <row r="200" spans="1:10" x14ac:dyDescent="0.2">
      <c r="A200" s="106" t="s">
        <v>359</v>
      </c>
      <c r="B200" s="106" t="s">
        <v>315</v>
      </c>
      <c r="C200" s="106" t="s">
        <v>252</v>
      </c>
      <c r="D200" s="106" t="s">
        <v>253</v>
      </c>
      <c r="E200">
        <v>6890</v>
      </c>
      <c r="F200" s="106" t="s">
        <v>1431</v>
      </c>
      <c r="G200" s="106" t="s">
        <v>258</v>
      </c>
      <c r="H200" s="106" t="s">
        <v>279</v>
      </c>
      <c r="I200">
        <v>297</v>
      </c>
    </row>
    <row r="201" spans="1:10" x14ac:dyDescent="0.2">
      <c r="A201" s="106" t="s">
        <v>359</v>
      </c>
      <c r="B201" s="106" t="s">
        <v>315</v>
      </c>
      <c r="C201" s="106" t="s">
        <v>261</v>
      </c>
      <c r="D201" s="106" t="s">
        <v>253</v>
      </c>
      <c r="E201">
        <v>6914</v>
      </c>
      <c r="F201" s="106" t="s">
        <v>1432</v>
      </c>
      <c r="G201" s="106" t="s">
        <v>254</v>
      </c>
      <c r="H201" s="106" t="s">
        <v>279</v>
      </c>
      <c r="I201" s="106">
        <v>563</v>
      </c>
      <c r="J201" s="106"/>
    </row>
    <row r="202" spans="1:10" x14ac:dyDescent="0.2">
      <c r="A202" s="106" t="s">
        <v>359</v>
      </c>
      <c r="B202" s="106" t="s">
        <v>315</v>
      </c>
      <c r="C202" s="106" t="s">
        <v>261</v>
      </c>
      <c r="D202" s="106" t="s">
        <v>253</v>
      </c>
      <c r="E202">
        <v>6915</v>
      </c>
      <c r="F202" s="106" t="s">
        <v>1433</v>
      </c>
      <c r="G202" s="106" t="s">
        <v>254</v>
      </c>
      <c r="H202" s="106" t="s">
        <v>279</v>
      </c>
      <c r="I202">
        <v>291</v>
      </c>
    </row>
    <row r="203" spans="1:10" x14ac:dyDescent="0.2">
      <c r="A203" s="106" t="s">
        <v>359</v>
      </c>
      <c r="B203" s="106" t="s">
        <v>315</v>
      </c>
      <c r="C203" s="106" t="s">
        <v>252</v>
      </c>
      <c r="D203" s="106" t="s">
        <v>253</v>
      </c>
      <c r="E203">
        <v>7067</v>
      </c>
      <c r="F203" s="106" t="s">
        <v>448</v>
      </c>
      <c r="G203" s="106" t="s">
        <v>266</v>
      </c>
      <c r="H203" s="106" t="s">
        <v>259</v>
      </c>
      <c r="I203">
        <v>36</v>
      </c>
    </row>
    <row r="204" spans="1:10" x14ac:dyDescent="0.2">
      <c r="A204" s="106" t="s">
        <v>359</v>
      </c>
      <c r="B204" s="106" t="s">
        <v>315</v>
      </c>
      <c r="C204" s="106" t="s">
        <v>252</v>
      </c>
      <c r="D204" s="106" t="s">
        <v>253</v>
      </c>
      <c r="E204">
        <v>7161</v>
      </c>
      <c r="F204" s="106" t="s">
        <v>1434</v>
      </c>
      <c r="G204" s="106" t="s">
        <v>254</v>
      </c>
      <c r="H204" s="106" t="s">
        <v>376</v>
      </c>
      <c r="I204" s="106">
        <v>188</v>
      </c>
      <c r="J204" s="106"/>
    </row>
    <row r="205" spans="1:10" x14ac:dyDescent="0.2">
      <c r="A205" s="106" t="s">
        <v>359</v>
      </c>
      <c r="B205" s="106" t="s">
        <v>315</v>
      </c>
      <c r="C205" s="106" t="s">
        <v>252</v>
      </c>
      <c r="D205" s="106" t="s">
        <v>253</v>
      </c>
      <c r="E205">
        <v>7181</v>
      </c>
      <c r="F205" s="106" t="s">
        <v>1223</v>
      </c>
      <c r="G205" s="106" t="s">
        <v>254</v>
      </c>
      <c r="H205" s="106" t="s">
        <v>483</v>
      </c>
      <c r="I205" s="106" t="s">
        <v>338</v>
      </c>
      <c r="J205" s="106" t="s">
        <v>2528</v>
      </c>
    </row>
    <row r="206" spans="1:10" x14ac:dyDescent="0.2">
      <c r="A206" s="106" t="s">
        <v>359</v>
      </c>
      <c r="B206" s="106" t="s">
        <v>315</v>
      </c>
      <c r="C206" s="106" t="s">
        <v>252</v>
      </c>
      <c r="D206" s="106" t="s">
        <v>253</v>
      </c>
      <c r="E206">
        <v>7182</v>
      </c>
      <c r="F206" s="106" t="s">
        <v>1435</v>
      </c>
      <c r="G206" s="106" t="s">
        <v>254</v>
      </c>
      <c r="H206" s="106" t="s">
        <v>376</v>
      </c>
      <c r="I206" s="106" t="s">
        <v>2118</v>
      </c>
      <c r="J206" s="106" t="s">
        <v>2529</v>
      </c>
    </row>
    <row r="207" spans="1:10" x14ac:dyDescent="0.2">
      <c r="A207" s="106" t="s">
        <v>359</v>
      </c>
      <c r="B207" s="106" t="s">
        <v>315</v>
      </c>
      <c r="C207" s="106" t="s">
        <v>252</v>
      </c>
      <c r="D207" s="106" t="s">
        <v>253</v>
      </c>
      <c r="E207">
        <v>7199</v>
      </c>
      <c r="F207" s="106" t="s">
        <v>364</v>
      </c>
      <c r="G207" s="106" t="s">
        <v>254</v>
      </c>
      <c r="H207" s="106" t="s">
        <v>290</v>
      </c>
      <c r="I207">
        <v>284</v>
      </c>
    </row>
    <row r="208" spans="1:10" x14ac:dyDescent="0.2">
      <c r="A208" s="106" t="s">
        <v>359</v>
      </c>
      <c r="B208" s="106" t="s">
        <v>315</v>
      </c>
      <c r="C208" s="106" t="s">
        <v>252</v>
      </c>
      <c r="D208" s="106" t="s">
        <v>253</v>
      </c>
      <c r="E208">
        <v>7254</v>
      </c>
      <c r="F208" s="106" t="s">
        <v>1436</v>
      </c>
      <c r="G208" s="106" t="s">
        <v>262</v>
      </c>
      <c r="H208" s="106" t="s">
        <v>284</v>
      </c>
      <c r="I208" s="106">
        <v>63</v>
      </c>
      <c r="J208" s="106"/>
    </row>
    <row r="209" spans="1:10" x14ac:dyDescent="0.2">
      <c r="A209" s="106" t="s">
        <v>359</v>
      </c>
      <c r="B209" s="106" t="s">
        <v>315</v>
      </c>
      <c r="C209" s="106" t="s">
        <v>252</v>
      </c>
      <c r="D209" s="106" t="s">
        <v>253</v>
      </c>
      <c r="E209">
        <v>7271</v>
      </c>
      <c r="F209" s="106" t="s">
        <v>1437</v>
      </c>
      <c r="G209" s="106" t="s">
        <v>254</v>
      </c>
      <c r="H209" s="106" t="s">
        <v>284</v>
      </c>
      <c r="I209" s="106">
        <v>154</v>
      </c>
      <c r="J209" s="106"/>
    </row>
    <row r="210" spans="1:10" x14ac:dyDescent="0.2">
      <c r="A210" s="106" t="s">
        <v>359</v>
      </c>
      <c r="B210" s="106" t="s">
        <v>315</v>
      </c>
      <c r="C210" s="106" t="s">
        <v>252</v>
      </c>
      <c r="D210" s="106" t="s">
        <v>253</v>
      </c>
      <c r="E210">
        <v>7416</v>
      </c>
      <c r="F210" s="106" t="s">
        <v>1438</v>
      </c>
      <c r="G210" s="106" t="s">
        <v>254</v>
      </c>
      <c r="H210" s="106" t="s">
        <v>264</v>
      </c>
      <c r="I210" s="106">
        <v>143</v>
      </c>
      <c r="J210" s="106"/>
    </row>
    <row r="211" spans="1:10" x14ac:dyDescent="0.2">
      <c r="A211" s="106" t="s">
        <v>359</v>
      </c>
      <c r="B211" s="106" t="s">
        <v>315</v>
      </c>
      <c r="C211" s="106" t="s">
        <v>261</v>
      </c>
      <c r="D211" s="106" t="s">
        <v>257</v>
      </c>
      <c r="E211">
        <v>7425</v>
      </c>
      <c r="F211" s="106" t="s">
        <v>1439</v>
      </c>
      <c r="G211" s="106" t="s">
        <v>258</v>
      </c>
      <c r="H211" s="106" t="s">
        <v>260</v>
      </c>
      <c r="I211" s="106">
        <v>32</v>
      </c>
      <c r="J211" s="106"/>
    </row>
    <row r="212" spans="1:10" x14ac:dyDescent="0.2">
      <c r="A212" s="106" t="s">
        <v>359</v>
      </c>
      <c r="B212" s="106" t="s">
        <v>315</v>
      </c>
      <c r="C212" s="106" t="s">
        <v>252</v>
      </c>
      <c r="D212" s="106" t="s">
        <v>253</v>
      </c>
      <c r="E212">
        <v>7455</v>
      </c>
      <c r="F212" s="106" t="s">
        <v>1440</v>
      </c>
      <c r="G212" s="106" t="s">
        <v>254</v>
      </c>
      <c r="H212" s="106" t="s">
        <v>264</v>
      </c>
      <c r="I212" s="106">
        <v>177</v>
      </c>
      <c r="J212" s="106"/>
    </row>
    <row r="213" spans="1:10" x14ac:dyDescent="0.2">
      <c r="A213" s="106" t="s">
        <v>359</v>
      </c>
      <c r="B213" s="106" t="s">
        <v>315</v>
      </c>
      <c r="C213" s="106" t="s">
        <v>252</v>
      </c>
      <c r="D213" s="106" t="s">
        <v>257</v>
      </c>
      <c r="E213">
        <v>7524</v>
      </c>
      <c r="F213" s="106" t="s">
        <v>1441</v>
      </c>
      <c r="G213" s="106" t="s">
        <v>254</v>
      </c>
      <c r="H213" s="106" t="s">
        <v>264</v>
      </c>
      <c r="I213" s="106">
        <v>66</v>
      </c>
      <c r="J213" s="106"/>
    </row>
    <row r="214" spans="1:10" x14ac:dyDescent="0.2">
      <c r="A214" s="106" t="s">
        <v>359</v>
      </c>
      <c r="B214" s="106" t="s">
        <v>315</v>
      </c>
      <c r="C214" s="106" t="s">
        <v>252</v>
      </c>
      <c r="D214" s="106" t="s">
        <v>253</v>
      </c>
      <c r="E214">
        <v>7555</v>
      </c>
      <c r="F214" s="106" t="s">
        <v>1442</v>
      </c>
      <c r="G214" s="106" t="s">
        <v>258</v>
      </c>
      <c r="H214" s="106" t="s">
        <v>260</v>
      </c>
      <c r="I214" s="106">
        <v>43</v>
      </c>
      <c r="J214" s="106"/>
    </row>
    <row r="215" spans="1:10" x14ac:dyDescent="0.2">
      <c r="A215" s="106" t="s">
        <v>359</v>
      </c>
      <c r="B215" s="106" t="s">
        <v>315</v>
      </c>
      <c r="C215" s="106" t="s">
        <v>252</v>
      </c>
      <c r="D215" s="106" t="s">
        <v>253</v>
      </c>
      <c r="E215">
        <v>7571</v>
      </c>
      <c r="F215" s="106" t="s">
        <v>1443</v>
      </c>
      <c r="G215" s="106" t="s">
        <v>258</v>
      </c>
      <c r="H215" s="106" t="s">
        <v>264</v>
      </c>
      <c r="I215" s="106">
        <v>31</v>
      </c>
      <c r="J215" s="106"/>
    </row>
    <row r="216" spans="1:10" x14ac:dyDescent="0.2">
      <c r="A216" s="106" t="s">
        <v>359</v>
      </c>
      <c r="B216" s="106" t="s">
        <v>315</v>
      </c>
      <c r="C216" s="106" t="s">
        <v>263</v>
      </c>
      <c r="D216" s="106" t="s">
        <v>253</v>
      </c>
      <c r="E216">
        <v>7585</v>
      </c>
      <c r="F216" s="106" t="s">
        <v>1444</v>
      </c>
      <c r="G216" s="106" t="s">
        <v>258</v>
      </c>
      <c r="H216" s="106" t="s">
        <v>264</v>
      </c>
      <c r="I216" s="106">
        <v>42</v>
      </c>
      <c r="J216" s="106"/>
    </row>
    <row r="217" spans="1:10" x14ac:dyDescent="0.2">
      <c r="A217" s="106" t="s">
        <v>359</v>
      </c>
      <c r="B217" s="106" t="s">
        <v>315</v>
      </c>
      <c r="C217" s="106" t="s">
        <v>256</v>
      </c>
      <c r="D217" s="106" t="s">
        <v>253</v>
      </c>
      <c r="E217">
        <v>7681</v>
      </c>
      <c r="F217" s="106" t="s">
        <v>450</v>
      </c>
      <c r="G217" s="106" t="s">
        <v>262</v>
      </c>
      <c r="H217" s="106" t="s">
        <v>260</v>
      </c>
      <c r="I217">
        <v>57</v>
      </c>
    </row>
    <row r="218" spans="1:10" x14ac:dyDescent="0.2">
      <c r="A218" s="106" t="s">
        <v>359</v>
      </c>
      <c r="B218" s="106" t="s">
        <v>315</v>
      </c>
      <c r="C218" s="106" t="s">
        <v>252</v>
      </c>
      <c r="D218" s="106" t="s">
        <v>253</v>
      </c>
      <c r="E218">
        <v>7686</v>
      </c>
      <c r="F218" s="106" t="s">
        <v>1182</v>
      </c>
      <c r="G218" s="106" t="s">
        <v>262</v>
      </c>
      <c r="H218" s="106" t="s">
        <v>260</v>
      </c>
      <c r="I218" s="106">
        <v>132</v>
      </c>
      <c r="J218" s="106"/>
    </row>
    <row r="219" spans="1:10" x14ac:dyDescent="0.2">
      <c r="A219" s="106" t="s">
        <v>359</v>
      </c>
      <c r="B219" s="106" t="s">
        <v>315</v>
      </c>
      <c r="C219" s="106" t="s">
        <v>263</v>
      </c>
      <c r="D219" s="106" t="s">
        <v>253</v>
      </c>
      <c r="E219">
        <v>7707</v>
      </c>
      <c r="F219" s="106" t="s">
        <v>1445</v>
      </c>
      <c r="G219" s="106" t="s">
        <v>266</v>
      </c>
      <c r="H219" s="106" t="s">
        <v>330</v>
      </c>
      <c r="I219" s="106">
        <v>119</v>
      </c>
      <c r="J219" s="106"/>
    </row>
    <row r="220" spans="1:10" x14ac:dyDescent="0.2">
      <c r="A220" s="106" t="s">
        <v>359</v>
      </c>
      <c r="B220" s="106" t="s">
        <v>315</v>
      </c>
      <c r="C220" s="106" t="s">
        <v>252</v>
      </c>
      <c r="D220" s="106" t="s">
        <v>253</v>
      </c>
      <c r="E220">
        <v>7729</v>
      </c>
      <c r="F220" s="106" t="s">
        <v>1446</v>
      </c>
      <c r="G220" s="106" t="s">
        <v>254</v>
      </c>
      <c r="H220" s="106" t="s">
        <v>330</v>
      </c>
      <c r="I220" t="s">
        <v>285</v>
      </c>
      <c r="J220" t="s">
        <v>2530</v>
      </c>
    </row>
    <row r="221" spans="1:10" x14ac:dyDescent="0.2">
      <c r="A221" s="106" t="s">
        <v>359</v>
      </c>
      <c r="B221" s="106" t="s">
        <v>315</v>
      </c>
      <c r="C221" s="106" t="s">
        <v>252</v>
      </c>
      <c r="D221" s="106" t="s">
        <v>253</v>
      </c>
      <c r="E221">
        <v>7779</v>
      </c>
      <c r="F221" s="106" t="s">
        <v>1447</v>
      </c>
      <c r="G221" s="106" t="s">
        <v>266</v>
      </c>
      <c r="H221" s="106" t="s">
        <v>330</v>
      </c>
      <c r="I221">
        <v>739</v>
      </c>
    </row>
    <row r="222" spans="1:10" x14ac:dyDescent="0.2">
      <c r="A222" s="106" t="s">
        <v>359</v>
      </c>
      <c r="B222" s="106" t="s">
        <v>315</v>
      </c>
      <c r="C222" s="106" t="s">
        <v>263</v>
      </c>
      <c r="D222" s="106" t="s">
        <v>253</v>
      </c>
      <c r="E222">
        <v>7781</v>
      </c>
      <c r="F222" s="106" t="s">
        <v>1448</v>
      </c>
      <c r="G222" s="106" t="s">
        <v>258</v>
      </c>
      <c r="H222" s="106" t="s">
        <v>330</v>
      </c>
      <c r="I222">
        <v>49</v>
      </c>
    </row>
    <row r="223" spans="1:10" x14ac:dyDescent="0.2">
      <c r="A223" s="106" t="s">
        <v>359</v>
      </c>
      <c r="B223" s="106" t="s">
        <v>315</v>
      </c>
      <c r="C223" s="106" t="s">
        <v>261</v>
      </c>
      <c r="D223" s="106" t="s">
        <v>253</v>
      </c>
      <c r="E223">
        <v>7782</v>
      </c>
      <c r="F223" s="106" t="s">
        <v>1449</v>
      </c>
      <c r="G223" s="106" t="s">
        <v>254</v>
      </c>
      <c r="H223" s="106" t="s">
        <v>330</v>
      </c>
      <c r="I223" s="106">
        <v>48</v>
      </c>
      <c r="J223" s="106"/>
    </row>
    <row r="224" spans="1:10" x14ac:dyDescent="0.2">
      <c r="A224" s="106" t="s">
        <v>359</v>
      </c>
      <c r="B224" s="106" t="s">
        <v>315</v>
      </c>
      <c r="C224" s="106" t="s">
        <v>256</v>
      </c>
      <c r="D224" s="106" t="s">
        <v>253</v>
      </c>
      <c r="E224">
        <v>7806</v>
      </c>
      <c r="F224" s="106" t="s">
        <v>1450</v>
      </c>
      <c r="G224" s="106" t="s">
        <v>266</v>
      </c>
      <c r="H224" s="106" t="s">
        <v>276</v>
      </c>
      <c r="I224" s="106">
        <v>321</v>
      </c>
      <c r="J224" s="106"/>
    </row>
    <row r="225" spans="1:10" x14ac:dyDescent="0.2">
      <c r="A225" s="106" t="s">
        <v>359</v>
      </c>
      <c r="B225" s="106" t="s">
        <v>315</v>
      </c>
      <c r="C225" s="106" t="s">
        <v>261</v>
      </c>
      <c r="D225" s="106" t="s">
        <v>253</v>
      </c>
      <c r="E225">
        <v>7915</v>
      </c>
      <c r="F225" s="106" t="s">
        <v>1206</v>
      </c>
      <c r="G225" s="106" t="s">
        <v>254</v>
      </c>
      <c r="H225" s="106" t="s">
        <v>276</v>
      </c>
      <c r="I225" s="106">
        <v>534</v>
      </c>
      <c r="J225" s="106"/>
    </row>
    <row r="226" spans="1:10" x14ac:dyDescent="0.2">
      <c r="A226" s="106" t="s">
        <v>359</v>
      </c>
      <c r="B226" s="106" t="s">
        <v>315</v>
      </c>
      <c r="C226" s="106" t="s">
        <v>261</v>
      </c>
      <c r="D226" s="106" t="s">
        <v>253</v>
      </c>
      <c r="E226">
        <v>7936</v>
      </c>
      <c r="F226" s="106" t="s">
        <v>1451</v>
      </c>
      <c r="G226" s="106" t="s">
        <v>254</v>
      </c>
      <c r="H226" s="106" t="s">
        <v>276</v>
      </c>
      <c r="I226" s="106" t="s">
        <v>277</v>
      </c>
      <c r="J226" s="106" t="s">
        <v>2531</v>
      </c>
    </row>
    <row r="227" spans="1:10" x14ac:dyDescent="0.2">
      <c r="A227" s="106" t="s">
        <v>359</v>
      </c>
      <c r="B227" s="106" t="s">
        <v>315</v>
      </c>
      <c r="C227" s="106" t="s">
        <v>261</v>
      </c>
      <c r="D227" s="106" t="s">
        <v>253</v>
      </c>
      <c r="E227">
        <v>7957</v>
      </c>
      <c r="F227" s="106" t="s">
        <v>1452</v>
      </c>
      <c r="G227" s="106" t="s">
        <v>262</v>
      </c>
      <c r="H227" s="106" t="s">
        <v>276</v>
      </c>
      <c r="I227" s="106">
        <v>34</v>
      </c>
      <c r="J227" s="106"/>
    </row>
    <row r="228" spans="1:10" x14ac:dyDescent="0.2">
      <c r="A228" s="106" t="s">
        <v>359</v>
      </c>
      <c r="B228" s="106" t="s">
        <v>315</v>
      </c>
      <c r="C228" s="106" t="s">
        <v>252</v>
      </c>
      <c r="D228" s="106" t="s">
        <v>253</v>
      </c>
      <c r="E228">
        <v>7958</v>
      </c>
      <c r="F228" s="106" t="s">
        <v>1174</v>
      </c>
      <c r="G228" s="106" t="s">
        <v>254</v>
      </c>
      <c r="H228" s="106" t="s">
        <v>267</v>
      </c>
      <c r="I228" s="106">
        <v>538</v>
      </c>
      <c r="J228" s="106"/>
    </row>
    <row r="229" spans="1:10" x14ac:dyDescent="0.2">
      <c r="A229" s="106" t="s">
        <v>359</v>
      </c>
      <c r="B229" s="106" t="s">
        <v>315</v>
      </c>
      <c r="C229" s="106" t="s">
        <v>261</v>
      </c>
      <c r="D229" s="106" t="s">
        <v>253</v>
      </c>
      <c r="E229">
        <v>7976</v>
      </c>
      <c r="F229" s="106" t="s">
        <v>1453</v>
      </c>
      <c r="G229" s="106" t="s">
        <v>254</v>
      </c>
      <c r="H229" s="106" t="s">
        <v>276</v>
      </c>
      <c r="I229" s="106" t="s">
        <v>285</v>
      </c>
      <c r="J229" s="106" t="s">
        <v>2443</v>
      </c>
    </row>
    <row r="230" spans="1:10" x14ac:dyDescent="0.2">
      <c r="A230" s="106" t="s">
        <v>359</v>
      </c>
      <c r="B230" s="106" t="s">
        <v>315</v>
      </c>
      <c r="C230" s="106" t="s">
        <v>261</v>
      </c>
      <c r="D230" s="106" t="s">
        <v>253</v>
      </c>
      <c r="E230">
        <v>7992</v>
      </c>
      <c r="F230" s="106" t="s">
        <v>2003</v>
      </c>
      <c r="G230" s="106" t="s">
        <v>262</v>
      </c>
      <c r="H230" s="106" t="s">
        <v>276</v>
      </c>
      <c r="I230">
        <v>26</v>
      </c>
    </row>
    <row r="231" spans="1:10" x14ac:dyDescent="0.2">
      <c r="A231" s="106" t="s">
        <v>359</v>
      </c>
      <c r="B231" s="106" t="s">
        <v>315</v>
      </c>
      <c r="C231" s="106" t="s">
        <v>252</v>
      </c>
      <c r="D231" s="106" t="s">
        <v>253</v>
      </c>
      <c r="E231">
        <v>8072</v>
      </c>
      <c r="F231" s="106" t="s">
        <v>1777</v>
      </c>
      <c r="G231" s="106" t="s">
        <v>258</v>
      </c>
      <c r="H231" s="106" t="s">
        <v>260</v>
      </c>
      <c r="I231" s="106">
        <v>10</v>
      </c>
      <c r="J231" s="106"/>
    </row>
    <row r="232" spans="1:10" x14ac:dyDescent="0.2">
      <c r="A232" s="106" t="s">
        <v>359</v>
      </c>
      <c r="B232" s="106" t="s">
        <v>315</v>
      </c>
      <c r="C232" s="106" t="s">
        <v>252</v>
      </c>
      <c r="D232" s="106" t="s">
        <v>253</v>
      </c>
      <c r="E232">
        <v>8104</v>
      </c>
      <c r="F232" s="106" t="s">
        <v>1454</v>
      </c>
      <c r="G232" s="106" t="s">
        <v>254</v>
      </c>
      <c r="H232" s="106" t="s">
        <v>260</v>
      </c>
      <c r="I232" s="106">
        <v>110</v>
      </c>
      <c r="J232" s="106"/>
    </row>
    <row r="233" spans="1:10" x14ac:dyDescent="0.2">
      <c r="A233" s="106" t="s">
        <v>359</v>
      </c>
      <c r="B233" s="106" t="s">
        <v>315</v>
      </c>
      <c r="C233" s="106" t="s">
        <v>252</v>
      </c>
      <c r="D233" s="106" t="s">
        <v>253</v>
      </c>
      <c r="E233">
        <v>8358</v>
      </c>
      <c r="F233" s="106" t="s">
        <v>1455</v>
      </c>
      <c r="G233" s="106" t="s">
        <v>254</v>
      </c>
      <c r="H233" s="106" t="s">
        <v>376</v>
      </c>
      <c r="I233" s="106" t="s">
        <v>285</v>
      </c>
      <c r="J233" s="106" t="s">
        <v>2532</v>
      </c>
    </row>
    <row r="234" spans="1:10" x14ac:dyDescent="0.2">
      <c r="A234" s="106" t="s">
        <v>359</v>
      </c>
      <c r="B234" s="106" t="s">
        <v>315</v>
      </c>
      <c r="C234" s="106" t="s">
        <v>252</v>
      </c>
      <c r="D234" s="106" t="s">
        <v>253</v>
      </c>
      <c r="E234">
        <v>8518</v>
      </c>
      <c r="F234" s="106" t="s">
        <v>1207</v>
      </c>
      <c r="G234" s="106" t="s">
        <v>254</v>
      </c>
      <c r="H234" s="106" t="s">
        <v>1065</v>
      </c>
      <c r="I234" s="106">
        <v>51</v>
      </c>
      <c r="J234" s="106"/>
    </row>
    <row r="235" spans="1:10" x14ac:dyDescent="0.2">
      <c r="A235" s="106" t="s">
        <v>359</v>
      </c>
      <c r="B235" s="106" t="s">
        <v>315</v>
      </c>
      <c r="C235" s="106" t="s">
        <v>252</v>
      </c>
      <c r="D235" s="106" t="s">
        <v>253</v>
      </c>
      <c r="E235">
        <v>8570</v>
      </c>
      <c r="F235" s="106" t="s">
        <v>1582</v>
      </c>
      <c r="G235" s="106" t="s">
        <v>254</v>
      </c>
      <c r="H235" s="106" t="s">
        <v>290</v>
      </c>
      <c r="I235" s="106" t="s">
        <v>321</v>
      </c>
      <c r="J235" s="106" t="s">
        <v>2533</v>
      </c>
    </row>
    <row r="236" spans="1:10" x14ac:dyDescent="0.2">
      <c r="A236" s="106" t="s">
        <v>359</v>
      </c>
      <c r="B236" s="106" t="s">
        <v>315</v>
      </c>
      <c r="C236" s="106" t="s">
        <v>252</v>
      </c>
      <c r="D236" s="106" t="s">
        <v>253</v>
      </c>
      <c r="E236">
        <v>8600</v>
      </c>
      <c r="F236" s="106" t="s">
        <v>1456</v>
      </c>
      <c r="G236" s="106" t="s">
        <v>254</v>
      </c>
      <c r="H236" s="106" t="s">
        <v>376</v>
      </c>
      <c r="I236" s="106">
        <v>581</v>
      </c>
      <c r="J236" s="106"/>
    </row>
    <row r="237" spans="1:10" x14ac:dyDescent="0.2">
      <c r="A237" s="106" t="s">
        <v>359</v>
      </c>
      <c r="B237" s="106" t="s">
        <v>315</v>
      </c>
      <c r="C237" s="106" t="s">
        <v>252</v>
      </c>
      <c r="D237" s="106" t="s">
        <v>253</v>
      </c>
      <c r="E237">
        <v>8705</v>
      </c>
      <c r="F237" s="106" t="s">
        <v>1457</v>
      </c>
      <c r="G237" s="106" t="s">
        <v>258</v>
      </c>
      <c r="H237" s="106" t="s">
        <v>1065</v>
      </c>
      <c r="I237" s="106">
        <v>20</v>
      </c>
      <c r="J237" s="106"/>
    </row>
    <row r="238" spans="1:10" x14ac:dyDescent="0.2">
      <c r="A238" s="106" t="s">
        <v>359</v>
      </c>
      <c r="B238" s="106" t="s">
        <v>315</v>
      </c>
      <c r="C238" s="106" t="s">
        <v>252</v>
      </c>
      <c r="D238" s="106" t="s">
        <v>253</v>
      </c>
      <c r="E238">
        <v>8737</v>
      </c>
      <c r="F238" s="106" t="s">
        <v>1458</v>
      </c>
      <c r="G238" s="106" t="s">
        <v>262</v>
      </c>
      <c r="H238" s="106" t="s">
        <v>1065</v>
      </c>
      <c r="I238" s="106">
        <v>120</v>
      </c>
      <c r="J238" s="106"/>
    </row>
    <row r="239" spans="1:10" x14ac:dyDescent="0.2">
      <c r="A239" s="106" t="s">
        <v>359</v>
      </c>
      <c r="B239" s="106" t="s">
        <v>315</v>
      </c>
      <c r="C239" s="106" t="s">
        <v>252</v>
      </c>
      <c r="D239" s="106" t="s">
        <v>253</v>
      </c>
      <c r="E239">
        <v>8795</v>
      </c>
      <c r="F239" s="106" t="s">
        <v>1459</v>
      </c>
      <c r="G239" s="106" t="s">
        <v>254</v>
      </c>
      <c r="H239" s="106" t="s">
        <v>483</v>
      </c>
      <c r="I239" s="106" t="s">
        <v>331</v>
      </c>
      <c r="J239" s="106" t="s">
        <v>2534</v>
      </c>
    </row>
    <row r="240" spans="1:10" x14ac:dyDescent="0.2">
      <c r="A240" s="106" t="s">
        <v>359</v>
      </c>
      <c r="B240" s="106" t="s">
        <v>315</v>
      </c>
      <c r="C240" s="106" t="s">
        <v>252</v>
      </c>
      <c r="D240" s="106" t="s">
        <v>253</v>
      </c>
      <c r="E240">
        <v>8836</v>
      </c>
      <c r="F240" s="106" t="s">
        <v>1460</v>
      </c>
      <c r="G240" s="106" t="s">
        <v>258</v>
      </c>
      <c r="H240" s="106" t="s">
        <v>280</v>
      </c>
      <c r="I240" s="106">
        <v>27</v>
      </c>
      <c r="J240" s="106"/>
    </row>
    <row r="241" spans="1:10" x14ac:dyDescent="0.2">
      <c r="A241" s="106" t="s">
        <v>359</v>
      </c>
      <c r="B241" s="106" t="s">
        <v>315</v>
      </c>
      <c r="C241" s="106" t="s">
        <v>252</v>
      </c>
      <c r="D241" s="106" t="s">
        <v>253</v>
      </c>
      <c r="E241">
        <v>8890</v>
      </c>
      <c r="F241" s="106" t="s">
        <v>1461</v>
      </c>
      <c r="G241" s="106" t="s">
        <v>258</v>
      </c>
      <c r="H241" s="106" t="s">
        <v>280</v>
      </c>
      <c r="I241" s="106">
        <v>466</v>
      </c>
      <c r="J241" s="106"/>
    </row>
    <row r="242" spans="1:10" x14ac:dyDescent="0.2">
      <c r="A242" s="106" t="s">
        <v>359</v>
      </c>
      <c r="B242" s="106" t="s">
        <v>315</v>
      </c>
      <c r="C242" s="106" t="s">
        <v>261</v>
      </c>
      <c r="D242" s="106" t="s">
        <v>253</v>
      </c>
      <c r="E242">
        <v>8909</v>
      </c>
      <c r="F242" s="106" t="s">
        <v>1224</v>
      </c>
      <c r="G242" s="106" t="s">
        <v>258</v>
      </c>
      <c r="H242" s="106" t="s">
        <v>280</v>
      </c>
      <c r="I242" s="106">
        <v>462</v>
      </c>
      <c r="J242" s="106"/>
    </row>
    <row r="243" spans="1:10" x14ac:dyDescent="0.2">
      <c r="A243" s="106" t="s">
        <v>359</v>
      </c>
      <c r="B243" s="106" t="s">
        <v>315</v>
      </c>
      <c r="C243" s="106" t="s">
        <v>261</v>
      </c>
      <c r="D243" s="106" t="s">
        <v>257</v>
      </c>
      <c r="E243">
        <v>8914</v>
      </c>
      <c r="F243" s="106" t="s">
        <v>1462</v>
      </c>
      <c r="G243" s="106" t="s">
        <v>266</v>
      </c>
      <c r="H243" s="106" t="s">
        <v>280</v>
      </c>
      <c r="I243" s="106">
        <v>151</v>
      </c>
      <c r="J243" s="106"/>
    </row>
    <row r="244" spans="1:10" x14ac:dyDescent="0.2">
      <c r="A244" s="106" t="s">
        <v>359</v>
      </c>
      <c r="B244" s="106" t="s">
        <v>315</v>
      </c>
      <c r="C244" s="106" t="s">
        <v>261</v>
      </c>
      <c r="D244" s="106" t="s">
        <v>257</v>
      </c>
      <c r="E244">
        <v>8955</v>
      </c>
      <c r="F244" s="106" t="s">
        <v>1463</v>
      </c>
      <c r="G244" s="106" t="s">
        <v>291</v>
      </c>
      <c r="H244" s="106" t="s">
        <v>292</v>
      </c>
      <c r="I244" s="106" t="s">
        <v>304</v>
      </c>
      <c r="J244" s="106" t="s">
        <v>2535</v>
      </c>
    </row>
    <row r="245" spans="1:10" x14ac:dyDescent="0.2">
      <c r="A245" s="106" t="s">
        <v>359</v>
      </c>
      <c r="B245" s="106" t="s">
        <v>315</v>
      </c>
      <c r="C245" s="106" t="s">
        <v>252</v>
      </c>
      <c r="D245" s="106" t="s">
        <v>253</v>
      </c>
      <c r="E245">
        <v>9025</v>
      </c>
      <c r="F245" s="106" t="s">
        <v>1464</v>
      </c>
      <c r="G245" s="106" t="s">
        <v>254</v>
      </c>
      <c r="H245" s="106" t="s">
        <v>337</v>
      </c>
      <c r="I245" s="106">
        <v>873</v>
      </c>
      <c r="J245" s="106"/>
    </row>
    <row r="246" spans="1:10" x14ac:dyDescent="0.2">
      <c r="A246" s="106" t="s">
        <v>359</v>
      </c>
      <c r="B246" s="106" t="s">
        <v>315</v>
      </c>
      <c r="C246" s="106" t="s">
        <v>252</v>
      </c>
      <c r="D246" s="106" t="s">
        <v>253</v>
      </c>
      <c r="E246">
        <v>9268</v>
      </c>
      <c r="F246" s="106" t="s">
        <v>1465</v>
      </c>
      <c r="G246" s="106" t="s">
        <v>262</v>
      </c>
      <c r="H246" s="106" t="s">
        <v>260</v>
      </c>
      <c r="I246" s="106">
        <v>51</v>
      </c>
      <c r="J246" s="106"/>
    </row>
    <row r="247" spans="1:10" x14ac:dyDescent="0.2">
      <c r="A247" s="106" t="s">
        <v>359</v>
      </c>
      <c r="B247" s="106" t="s">
        <v>315</v>
      </c>
      <c r="C247" s="106" t="s">
        <v>252</v>
      </c>
      <c r="D247" s="106" t="s">
        <v>257</v>
      </c>
      <c r="E247">
        <v>9272</v>
      </c>
      <c r="F247" s="106" t="s">
        <v>1466</v>
      </c>
      <c r="G247" s="106" t="s">
        <v>266</v>
      </c>
      <c r="H247" s="106" t="s">
        <v>264</v>
      </c>
      <c r="I247" s="106">
        <v>95</v>
      </c>
      <c r="J247" s="106"/>
    </row>
    <row r="248" spans="1:10" x14ac:dyDescent="0.2">
      <c r="A248" s="106" t="s">
        <v>359</v>
      </c>
      <c r="B248" s="106" t="s">
        <v>315</v>
      </c>
      <c r="C248" s="106" t="s">
        <v>252</v>
      </c>
      <c r="D248" s="106" t="s">
        <v>253</v>
      </c>
      <c r="E248">
        <v>9318</v>
      </c>
      <c r="F248" s="106" t="s">
        <v>1467</v>
      </c>
      <c r="G248" s="106" t="s">
        <v>262</v>
      </c>
      <c r="H248" s="106" t="s">
        <v>1065</v>
      </c>
      <c r="I248" s="106">
        <v>33</v>
      </c>
      <c r="J248" s="106"/>
    </row>
    <row r="249" spans="1:10" x14ac:dyDescent="0.2">
      <c r="A249" s="106" t="s">
        <v>359</v>
      </c>
      <c r="B249" s="106" t="s">
        <v>315</v>
      </c>
      <c r="C249" s="106" t="s">
        <v>252</v>
      </c>
      <c r="D249" s="106" t="s">
        <v>253</v>
      </c>
      <c r="E249">
        <v>9364</v>
      </c>
      <c r="F249" s="106" t="s">
        <v>416</v>
      </c>
      <c r="G249" s="106" t="s">
        <v>254</v>
      </c>
      <c r="H249" s="106" t="s">
        <v>417</v>
      </c>
      <c r="I249" s="106" t="s">
        <v>321</v>
      </c>
      <c r="J249" s="106" t="s">
        <v>2536</v>
      </c>
    </row>
    <row r="250" spans="1:10" x14ac:dyDescent="0.2">
      <c r="A250" s="106" t="s">
        <v>359</v>
      </c>
      <c r="B250" s="106" t="s">
        <v>315</v>
      </c>
      <c r="C250" s="106" t="s">
        <v>256</v>
      </c>
      <c r="D250" s="106" t="s">
        <v>253</v>
      </c>
      <c r="E250">
        <v>9446</v>
      </c>
      <c r="F250" s="106" t="s">
        <v>1468</v>
      </c>
      <c r="G250" s="106" t="s">
        <v>258</v>
      </c>
      <c r="H250" s="106" t="s">
        <v>265</v>
      </c>
      <c r="I250" s="106">
        <v>67</v>
      </c>
      <c r="J250" s="106"/>
    </row>
    <row r="251" spans="1:10" x14ac:dyDescent="0.2">
      <c r="A251" s="106" t="s">
        <v>359</v>
      </c>
      <c r="B251" s="106" t="s">
        <v>315</v>
      </c>
      <c r="C251" s="106" t="s">
        <v>263</v>
      </c>
      <c r="D251" s="106" t="s">
        <v>253</v>
      </c>
      <c r="E251">
        <v>9450</v>
      </c>
      <c r="F251" s="106" t="s">
        <v>1083</v>
      </c>
      <c r="G251" s="106" t="s">
        <v>254</v>
      </c>
      <c r="H251" s="106" t="s">
        <v>265</v>
      </c>
      <c r="I251">
        <v>259</v>
      </c>
    </row>
    <row r="252" spans="1:10" x14ac:dyDescent="0.2">
      <c r="A252" s="106" t="s">
        <v>359</v>
      </c>
      <c r="B252" s="106" t="s">
        <v>315</v>
      </c>
      <c r="C252" s="106" t="s">
        <v>256</v>
      </c>
      <c r="D252" s="106" t="s">
        <v>253</v>
      </c>
      <c r="E252">
        <v>9470</v>
      </c>
      <c r="F252" s="106" t="s">
        <v>1469</v>
      </c>
      <c r="G252" s="106" t="s">
        <v>254</v>
      </c>
      <c r="H252" s="106" t="s">
        <v>265</v>
      </c>
      <c r="I252">
        <v>742</v>
      </c>
    </row>
    <row r="253" spans="1:10" x14ac:dyDescent="0.2">
      <c r="A253" s="106" t="s">
        <v>359</v>
      </c>
      <c r="B253" s="106" t="s">
        <v>315</v>
      </c>
      <c r="C253" s="106" t="s">
        <v>261</v>
      </c>
      <c r="D253" s="106" t="s">
        <v>253</v>
      </c>
      <c r="E253">
        <v>9539</v>
      </c>
      <c r="F253" s="106" t="s">
        <v>1470</v>
      </c>
      <c r="G253" s="106" t="s">
        <v>262</v>
      </c>
      <c r="H253" s="106" t="s">
        <v>378</v>
      </c>
      <c r="I253" s="106">
        <v>336</v>
      </c>
      <c r="J253" s="106"/>
    </row>
    <row r="254" spans="1:10" x14ac:dyDescent="0.2">
      <c r="A254" s="106" t="s">
        <v>359</v>
      </c>
      <c r="B254" s="106" t="s">
        <v>315</v>
      </c>
      <c r="C254" s="106" t="s">
        <v>261</v>
      </c>
      <c r="D254" s="106" t="s">
        <v>253</v>
      </c>
      <c r="E254">
        <v>9621</v>
      </c>
      <c r="F254" s="106" t="s">
        <v>1471</v>
      </c>
      <c r="G254" s="106" t="s">
        <v>254</v>
      </c>
      <c r="H254" s="106" t="s">
        <v>259</v>
      </c>
      <c r="I254" s="106">
        <v>330</v>
      </c>
      <c r="J254" s="106"/>
    </row>
    <row r="255" spans="1:10" x14ac:dyDescent="0.2">
      <c r="A255" s="106" t="s">
        <v>359</v>
      </c>
      <c r="B255" s="106" t="s">
        <v>315</v>
      </c>
      <c r="C255" s="106" t="s">
        <v>252</v>
      </c>
      <c r="D255" s="106" t="s">
        <v>253</v>
      </c>
      <c r="E255">
        <v>9633</v>
      </c>
      <c r="F255" s="106" t="s">
        <v>1472</v>
      </c>
      <c r="G255" s="106" t="s">
        <v>254</v>
      </c>
      <c r="H255" s="106" t="s">
        <v>259</v>
      </c>
      <c r="I255" s="106">
        <v>109</v>
      </c>
      <c r="J255" s="106"/>
    </row>
    <row r="256" spans="1:10" x14ac:dyDescent="0.2">
      <c r="A256" s="106" t="s">
        <v>359</v>
      </c>
      <c r="B256" s="106" t="s">
        <v>315</v>
      </c>
      <c r="C256" s="106" t="s">
        <v>261</v>
      </c>
      <c r="D256" s="106" t="s">
        <v>253</v>
      </c>
      <c r="E256">
        <v>9672</v>
      </c>
      <c r="F256" s="106" t="s">
        <v>452</v>
      </c>
      <c r="G256" s="106" t="s">
        <v>254</v>
      </c>
      <c r="H256" s="106" t="s">
        <v>259</v>
      </c>
      <c r="I256" s="106">
        <v>902</v>
      </c>
      <c r="J256" s="106"/>
    </row>
    <row r="257" spans="1:10" x14ac:dyDescent="0.2">
      <c r="A257" s="106" t="s">
        <v>359</v>
      </c>
      <c r="B257" s="106" t="s">
        <v>315</v>
      </c>
      <c r="C257" s="106" t="s">
        <v>261</v>
      </c>
      <c r="D257" s="106" t="s">
        <v>253</v>
      </c>
      <c r="E257">
        <v>9702</v>
      </c>
      <c r="F257" s="106" t="s">
        <v>1473</v>
      </c>
      <c r="G257" s="106" t="s">
        <v>254</v>
      </c>
      <c r="H257" s="106" t="s">
        <v>265</v>
      </c>
      <c r="I257">
        <v>101</v>
      </c>
    </row>
    <row r="258" spans="1:10" x14ac:dyDescent="0.2">
      <c r="A258" s="106" t="s">
        <v>359</v>
      </c>
      <c r="B258" s="106" t="s">
        <v>315</v>
      </c>
      <c r="C258" s="106" t="s">
        <v>261</v>
      </c>
      <c r="D258" s="106" t="s">
        <v>253</v>
      </c>
      <c r="E258">
        <v>9722</v>
      </c>
      <c r="F258" s="106" t="s">
        <v>1175</v>
      </c>
      <c r="G258" s="106" t="s">
        <v>254</v>
      </c>
      <c r="H258" s="106" t="s">
        <v>259</v>
      </c>
      <c r="I258" s="106">
        <v>330</v>
      </c>
      <c r="J258" s="106"/>
    </row>
    <row r="259" spans="1:10" x14ac:dyDescent="0.2">
      <c r="A259" s="106" t="s">
        <v>359</v>
      </c>
      <c r="B259" s="106" t="s">
        <v>278</v>
      </c>
      <c r="C259" s="106" t="s">
        <v>261</v>
      </c>
      <c r="D259" s="106" t="s">
        <v>253</v>
      </c>
      <c r="E259">
        <v>2503</v>
      </c>
      <c r="F259" s="106" t="s">
        <v>1326</v>
      </c>
      <c r="G259" s="106" t="s">
        <v>254</v>
      </c>
      <c r="H259" s="106" t="s">
        <v>255</v>
      </c>
      <c r="I259" s="106" t="s">
        <v>1201</v>
      </c>
      <c r="J259" s="106" t="s">
        <v>2220</v>
      </c>
    </row>
    <row r="260" spans="1:10" x14ac:dyDescent="0.2">
      <c r="A260" s="106" t="s">
        <v>359</v>
      </c>
      <c r="B260" s="106" t="s">
        <v>278</v>
      </c>
      <c r="C260" s="106" t="s">
        <v>263</v>
      </c>
      <c r="D260" s="106" t="s">
        <v>253</v>
      </c>
      <c r="E260">
        <v>7747</v>
      </c>
      <c r="F260" s="106" t="s">
        <v>1172</v>
      </c>
      <c r="G260" s="106" t="s">
        <v>254</v>
      </c>
      <c r="H260" s="106" t="s">
        <v>330</v>
      </c>
      <c r="I260" s="106" t="s">
        <v>331</v>
      </c>
      <c r="J260" s="106" t="s">
        <v>2537</v>
      </c>
    </row>
    <row r="261" spans="1:10" x14ac:dyDescent="0.2">
      <c r="A261" s="106" t="s">
        <v>359</v>
      </c>
      <c r="B261" s="106" t="s">
        <v>1196</v>
      </c>
      <c r="C261" s="106" t="s">
        <v>252</v>
      </c>
      <c r="D261" s="106" t="s">
        <v>253</v>
      </c>
      <c r="E261">
        <v>2183</v>
      </c>
      <c r="F261" s="106" t="s">
        <v>1474</v>
      </c>
      <c r="G261" s="106" t="s">
        <v>254</v>
      </c>
      <c r="H261" s="106" t="s">
        <v>259</v>
      </c>
      <c r="I261" s="106">
        <v>267</v>
      </c>
      <c r="J261" s="106"/>
    </row>
    <row r="262" spans="1:10" x14ac:dyDescent="0.2">
      <c r="A262" s="106" t="s">
        <v>359</v>
      </c>
      <c r="B262" s="106" t="s">
        <v>1196</v>
      </c>
      <c r="C262" s="106" t="s">
        <v>261</v>
      </c>
      <c r="D262" s="106" t="s">
        <v>253</v>
      </c>
      <c r="E262">
        <v>2215</v>
      </c>
      <c r="F262" s="106" t="s">
        <v>1475</v>
      </c>
      <c r="G262" s="106" t="s">
        <v>254</v>
      </c>
      <c r="H262" s="106" t="s">
        <v>255</v>
      </c>
      <c r="I262" s="106">
        <v>64</v>
      </c>
      <c r="J262" s="106"/>
    </row>
    <row r="263" spans="1:10" x14ac:dyDescent="0.2">
      <c r="A263" s="106" t="s">
        <v>359</v>
      </c>
      <c r="B263" s="106" t="s">
        <v>1196</v>
      </c>
      <c r="C263" s="106" t="s">
        <v>252</v>
      </c>
      <c r="D263" s="106" t="s">
        <v>253</v>
      </c>
      <c r="E263">
        <v>2608</v>
      </c>
      <c r="F263" s="106" t="s">
        <v>1476</v>
      </c>
      <c r="G263" s="106" t="s">
        <v>262</v>
      </c>
      <c r="H263" s="106" t="s">
        <v>255</v>
      </c>
      <c r="I263" s="106">
        <v>15</v>
      </c>
      <c r="J263" s="106"/>
    </row>
    <row r="264" spans="1:10" x14ac:dyDescent="0.2">
      <c r="A264" s="106" t="s">
        <v>359</v>
      </c>
      <c r="B264" s="106" t="s">
        <v>1196</v>
      </c>
      <c r="C264" s="106" t="s">
        <v>261</v>
      </c>
      <c r="D264" s="106" t="s">
        <v>253</v>
      </c>
      <c r="E264">
        <v>3001</v>
      </c>
      <c r="F264" s="106" t="s">
        <v>1477</v>
      </c>
      <c r="G264" s="106" t="s">
        <v>254</v>
      </c>
      <c r="H264" s="106" t="s">
        <v>287</v>
      </c>
      <c r="I264" s="106">
        <v>441</v>
      </c>
      <c r="J264" s="106"/>
    </row>
    <row r="265" spans="1:10" x14ac:dyDescent="0.2">
      <c r="A265" s="106" t="s">
        <v>359</v>
      </c>
      <c r="B265" s="106" t="s">
        <v>1196</v>
      </c>
      <c r="C265" s="106" t="s">
        <v>261</v>
      </c>
      <c r="D265" s="106" t="s">
        <v>253</v>
      </c>
      <c r="E265">
        <v>3053</v>
      </c>
      <c r="F265" s="106" t="s">
        <v>1478</v>
      </c>
      <c r="G265" s="106" t="s">
        <v>254</v>
      </c>
      <c r="H265" s="106" t="s">
        <v>264</v>
      </c>
      <c r="I265" s="106">
        <v>195</v>
      </c>
      <c r="J265" s="106"/>
    </row>
    <row r="266" spans="1:10" x14ac:dyDescent="0.2">
      <c r="A266" s="106" t="s">
        <v>359</v>
      </c>
      <c r="B266" s="106" t="s">
        <v>1196</v>
      </c>
      <c r="C266" s="106" t="s">
        <v>261</v>
      </c>
      <c r="D266" s="106" t="s">
        <v>253</v>
      </c>
      <c r="E266">
        <v>3196</v>
      </c>
      <c r="F266" s="106" t="s">
        <v>1479</v>
      </c>
      <c r="G266" s="106" t="s">
        <v>254</v>
      </c>
      <c r="H266" s="106" t="s">
        <v>264</v>
      </c>
      <c r="I266" s="106">
        <v>280</v>
      </c>
      <c r="J266" s="106"/>
    </row>
    <row r="267" spans="1:10" x14ac:dyDescent="0.2">
      <c r="A267" s="106" t="s">
        <v>359</v>
      </c>
      <c r="B267" s="106" t="s">
        <v>1196</v>
      </c>
      <c r="C267" s="106" t="s">
        <v>252</v>
      </c>
      <c r="D267" s="106" t="s">
        <v>257</v>
      </c>
      <c r="E267">
        <v>3370</v>
      </c>
      <c r="F267" s="106" t="s">
        <v>1480</v>
      </c>
      <c r="G267" s="106" t="s">
        <v>258</v>
      </c>
      <c r="H267" s="106" t="s">
        <v>264</v>
      </c>
      <c r="I267" s="106">
        <v>12</v>
      </c>
      <c r="J267" s="106"/>
    </row>
    <row r="268" spans="1:10" x14ac:dyDescent="0.2">
      <c r="A268" s="106" t="s">
        <v>359</v>
      </c>
      <c r="B268" s="106" t="s">
        <v>1196</v>
      </c>
      <c r="C268" s="106" t="s">
        <v>261</v>
      </c>
      <c r="D268" s="106" t="s">
        <v>253</v>
      </c>
      <c r="E268">
        <v>3663</v>
      </c>
      <c r="F268" s="106" t="s">
        <v>1481</v>
      </c>
      <c r="G268" s="106" t="s">
        <v>262</v>
      </c>
      <c r="H268" s="106" t="s">
        <v>265</v>
      </c>
      <c r="I268" s="106">
        <v>62</v>
      </c>
      <c r="J268" s="106"/>
    </row>
    <row r="269" spans="1:10" x14ac:dyDescent="0.2">
      <c r="A269" s="106" t="s">
        <v>359</v>
      </c>
      <c r="B269" s="106" t="s">
        <v>1196</v>
      </c>
      <c r="C269" s="106" t="s">
        <v>252</v>
      </c>
      <c r="D269" s="106" t="s">
        <v>253</v>
      </c>
      <c r="E269">
        <v>3933</v>
      </c>
      <c r="F269" s="106" t="s">
        <v>1482</v>
      </c>
      <c r="G269" s="106" t="s">
        <v>258</v>
      </c>
      <c r="H269" s="106" t="s">
        <v>265</v>
      </c>
      <c r="I269" s="106">
        <v>83</v>
      </c>
      <c r="J269" s="106"/>
    </row>
    <row r="270" spans="1:10" x14ac:dyDescent="0.2">
      <c r="A270" s="106" t="s">
        <v>359</v>
      </c>
      <c r="B270" s="106" t="s">
        <v>1196</v>
      </c>
      <c r="C270" s="106" t="s">
        <v>252</v>
      </c>
      <c r="D270" s="106" t="s">
        <v>253</v>
      </c>
      <c r="E270">
        <v>3979</v>
      </c>
      <c r="F270" s="106" t="s">
        <v>1483</v>
      </c>
      <c r="G270" s="106" t="s">
        <v>266</v>
      </c>
      <c r="H270" s="106" t="s">
        <v>265</v>
      </c>
      <c r="I270" s="106">
        <v>55</v>
      </c>
      <c r="J270" s="106"/>
    </row>
    <row r="271" spans="1:10" x14ac:dyDescent="0.2">
      <c r="A271" s="106" t="s">
        <v>359</v>
      </c>
      <c r="B271" s="106" t="s">
        <v>1196</v>
      </c>
      <c r="C271" s="106" t="s">
        <v>256</v>
      </c>
      <c r="D271" s="106" t="s">
        <v>253</v>
      </c>
      <c r="E271">
        <v>3993</v>
      </c>
      <c r="F271" s="106" t="s">
        <v>1484</v>
      </c>
      <c r="G271" s="106" t="s">
        <v>266</v>
      </c>
      <c r="H271" s="106" t="s">
        <v>265</v>
      </c>
      <c r="I271" s="106" t="s">
        <v>285</v>
      </c>
      <c r="J271" s="106" t="s">
        <v>2538</v>
      </c>
    </row>
    <row r="272" spans="1:10" x14ac:dyDescent="0.2">
      <c r="A272" s="106" t="s">
        <v>359</v>
      </c>
      <c r="B272" s="106" t="s">
        <v>1196</v>
      </c>
      <c r="C272" s="106" t="s">
        <v>256</v>
      </c>
      <c r="D272" s="106" t="s">
        <v>253</v>
      </c>
      <c r="E272">
        <v>4399</v>
      </c>
      <c r="F272" s="106" t="s">
        <v>1485</v>
      </c>
      <c r="G272" s="106" t="s">
        <v>266</v>
      </c>
      <c r="H272" s="106" t="s">
        <v>265</v>
      </c>
      <c r="I272" s="106">
        <v>226</v>
      </c>
      <c r="J272" s="106"/>
    </row>
    <row r="273" spans="1:10" x14ac:dyDescent="0.2">
      <c r="A273" s="106" t="s">
        <v>359</v>
      </c>
      <c r="B273" s="106" t="s">
        <v>1196</v>
      </c>
      <c r="C273" s="106" t="s">
        <v>252</v>
      </c>
      <c r="D273" s="106" t="s">
        <v>257</v>
      </c>
      <c r="E273">
        <v>4435</v>
      </c>
      <c r="F273" s="106" t="s">
        <v>433</v>
      </c>
      <c r="G273" s="106" t="s">
        <v>266</v>
      </c>
      <c r="H273" s="106" t="s">
        <v>265</v>
      </c>
      <c r="I273" s="106">
        <v>387</v>
      </c>
      <c r="J273" s="106"/>
    </row>
    <row r="274" spans="1:10" x14ac:dyDescent="0.2">
      <c r="A274" s="106" t="s">
        <v>359</v>
      </c>
      <c r="B274" s="106" t="s">
        <v>1196</v>
      </c>
      <c r="C274" s="106" t="s">
        <v>252</v>
      </c>
      <c r="D274" s="106" t="s">
        <v>257</v>
      </c>
      <c r="E274">
        <v>5277</v>
      </c>
      <c r="F274" s="106" t="s">
        <v>1486</v>
      </c>
      <c r="G274" s="106" t="s">
        <v>258</v>
      </c>
      <c r="H274" s="106" t="s">
        <v>296</v>
      </c>
      <c r="I274">
        <v>33</v>
      </c>
    </row>
    <row r="275" spans="1:10" x14ac:dyDescent="0.2">
      <c r="A275" s="106" t="s">
        <v>359</v>
      </c>
      <c r="B275" s="106" t="s">
        <v>1196</v>
      </c>
      <c r="C275" s="106" t="s">
        <v>252</v>
      </c>
      <c r="D275" s="106" t="s">
        <v>253</v>
      </c>
      <c r="E275">
        <v>5363</v>
      </c>
      <c r="F275" s="106" t="s">
        <v>1487</v>
      </c>
      <c r="G275" s="106" t="s">
        <v>254</v>
      </c>
      <c r="H275" s="106" t="s">
        <v>296</v>
      </c>
      <c r="I275" s="106">
        <v>145</v>
      </c>
      <c r="J275" s="106"/>
    </row>
    <row r="276" spans="1:10" x14ac:dyDescent="0.2">
      <c r="A276" s="106" t="s">
        <v>359</v>
      </c>
      <c r="B276" s="106" t="s">
        <v>1196</v>
      </c>
      <c r="C276" s="106" t="s">
        <v>252</v>
      </c>
      <c r="D276" s="106" t="s">
        <v>253</v>
      </c>
      <c r="E276">
        <v>5381</v>
      </c>
      <c r="F276" s="106" t="s">
        <v>1617</v>
      </c>
      <c r="G276" s="106" t="s">
        <v>258</v>
      </c>
      <c r="H276" s="106" t="s">
        <v>296</v>
      </c>
      <c r="I276" s="106">
        <v>47</v>
      </c>
      <c r="J276" s="106"/>
    </row>
    <row r="277" spans="1:10" x14ac:dyDescent="0.2">
      <c r="A277" s="106" t="s">
        <v>359</v>
      </c>
      <c r="B277" s="106" t="s">
        <v>1196</v>
      </c>
      <c r="C277" s="106" t="s">
        <v>261</v>
      </c>
      <c r="D277" s="106" t="s">
        <v>253</v>
      </c>
      <c r="E277">
        <v>5395</v>
      </c>
      <c r="F277" s="106" t="s">
        <v>1488</v>
      </c>
      <c r="G277" s="106" t="s">
        <v>262</v>
      </c>
      <c r="H277" s="106" t="s">
        <v>296</v>
      </c>
      <c r="I277" s="106">
        <v>21</v>
      </c>
      <c r="J277" s="106"/>
    </row>
    <row r="278" spans="1:10" x14ac:dyDescent="0.2">
      <c r="A278" s="106" t="s">
        <v>359</v>
      </c>
      <c r="B278" s="106" t="s">
        <v>1196</v>
      </c>
      <c r="C278" s="106" t="s">
        <v>261</v>
      </c>
      <c r="D278" s="106" t="s">
        <v>257</v>
      </c>
      <c r="E278">
        <v>5610</v>
      </c>
      <c r="F278" s="106" t="s">
        <v>1489</v>
      </c>
      <c r="G278" s="106" t="s">
        <v>262</v>
      </c>
      <c r="H278" s="106" t="s">
        <v>509</v>
      </c>
      <c r="I278">
        <v>13</v>
      </c>
    </row>
    <row r="279" spans="1:10" x14ac:dyDescent="0.2">
      <c r="A279" s="106" t="s">
        <v>359</v>
      </c>
      <c r="B279" s="106" t="s">
        <v>1196</v>
      </c>
      <c r="C279" s="106" t="s">
        <v>252</v>
      </c>
      <c r="D279" s="106" t="s">
        <v>257</v>
      </c>
      <c r="E279">
        <v>5721</v>
      </c>
      <c r="F279" s="106" t="s">
        <v>1490</v>
      </c>
      <c r="G279" s="106" t="s">
        <v>254</v>
      </c>
      <c r="H279" s="106" t="s">
        <v>342</v>
      </c>
      <c r="I279">
        <v>47</v>
      </c>
    </row>
    <row r="280" spans="1:10" x14ac:dyDescent="0.2">
      <c r="A280" s="106" t="s">
        <v>359</v>
      </c>
      <c r="B280" s="106" t="s">
        <v>1196</v>
      </c>
      <c r="C280" s="106" t="s">
        <v>252</v>
      </c>
      <c r="D280" s="106" t="s">
        <v>257</v>
      </c>
      <c r="E280">
        <v>5941</v>
      </c>
      <c r="F280" s="106" t="s">
        <v>1491</v>
      </c>
      <c r="G280" s="106" t="s">
        <v>262</v>
      </c>
      <c r="H280" s="106" t="s">
        <v>269</v>
      </c>
      <c r="I280" s="106">
        <v>70</v>
      </c>
      <c r="J280" s="106"/>
    </row>
    <row r="281" spans="1:10" x14ac:dyDescent="0.2">
      <c r="A281" s="106" t="s">
        <v>359</v>
      </c>
      <c r="B281" s="106" t="s">
        <v>1196</v>
      </c>
      <c r="C281" s="106" t="s">
        <v>252</v>
      </c>
      <c r="D281" s="106" t="s">
        <v>253</v>
      </c>
      <c r="E281">
        <v>5964</v>
      </c>
      <c r="F281" s="106" t="s">
        <v>409</v>
      </c>
      <c r="G281" s="106" t="s">
        <v>262</v>
      </c>
      <c r="H281" s="106" t="s">
        <v>269</v>
      </c>
      <c r="I281" s="106">
        <v>21</v>
      </c>
      <c r="J281" s="106"/>
    </row>
    <row r="282" spans="1:10" x14ac:dyDescent="0.2">
      <c r="A282" s="106" t="s">
        <v>359</v>
      </c>
      <c r="B282" s="106" t="s">
        <v>1196</v>
      </c>
      <c r="C282" s="106" t="s">
        <v>261</v>
      </c>
      <c r="D282" s="106" t="s">
        <v>253</v>
      </c>
      <c r="E282">
        <v>6067</v>
      </c>
      <c r="F282" s="106" t="s">
        <v>1492</v>
      </c>
      <c r="G282" s="106" t="s">
        <v>266</v>
      </c>
      <c r="H282" s="106" t="s">
        <v>259</v>
      </c>
      <c r="I282">
        <v>136</v>
      </c>
    </row>
    <row r="283" spans="1:10" x14ac:dyDescent="0.2">
      <c r="A283" s="106" t="s">
        <v>359</v>
      </c>
      <c r="B283" s="106" t="s">
        <v>1196</v>
      </c>
      <c r="C283" s="106" t="s">
        <v>261</v>
      </c>
      <c r="D283" s="106" t="s">
        <v>253</v>
      </c>
      <c r="E283">
        <v>6081</v>
      </c>
      <c r="F283" s="106" t="s">
        <v>1493</v>
      </c>
      <c r="G283" s="106" t="s">
        <v>266</v>
      </c>
      <c r="H283" s="106" t="s">
        <v>259</v>
      </c>
      <c r="I283" s="106">
        <v>50</v>
      </c>
      <c r="J283" s="106"/>
    </row>
    <row r="284" spans="1:10" x14ac:dyDescent="0.2">
      <c r="A284" s="106" t="s">
        <v>359</v>
      </c>
      <c r="B284" s="106" t="s">
        <v>1196</v>
      </c>
      <c r="C284" s="106" t="s">
        <v>252</v>
      </c>
      <c r="D284" s="106" t="s">
        <v>253</v>
      </c>
      <c r="E284">
        <v>6092</v>
      </c>
      <c r="F284" s="106" t="s">
        <v>1494</v>
      </c>
      <c r="G284" s="106" t="s">
        <v>266</v>
      </c>
      <c r="H284" s="106" t="s">
        <v>259</v>
      </c>
      <c r="I284" s="106">
        <v>71</v>
      </c>
      <c r="J284" s="106"/>
    </row>
    <row r="285" spans="1:10" x14ac:dyDescent="0.2">
      <c r="A285" s="106" t="s">
        <v>359</v>
      </c>
      <c r="B285" s="106" t="s">
        <v>1196</v>
      </c>
      <c r="C285" s="106" t="s">
        <v>261</v>
      </c>
      <c r="D285" s="106" t="s">
        <v>253</v>
      </c>
      <c r="E285">
        <v>6265</v>
      </c>
      <c r="F285" s="106" t="s">
        <v>1495</v>
      </c>
      <c r="G285" s="106" t="s">
        <v>258</v>
      </c>
      <c r="H285" s="106" t="s">
        <v>275</v>
      </c>
      <c r="I285" s="106">
        <v>37</v>
      </c>
      <c r="J285" s="106"/>
    </row>
    <row r="286" spans="1:10" x14ac:dyDescent="0.2">
      <c r="A286" s="106" t="s">
        <v>359</v>
      </c>
      <c r="B286" s="106" t="s">
        <v>1196</v>
      </c>
      <c r="C286" s="106" t="s">
        <v>252</v>
      </c>
      <c r="D286" s="106" t="s">
        <v>253</v>
      </c>
      <c r="E286">
        <v>6276</v>
      </c>
      <c r="F286" s="106" t="s">
        <v>1496</v>
      </c>
      <c r="G286" s="106" t="s">
        <v>258</v>
      </c>
      <c r="H286" s="106" t="s">
        <v>275</v>
      </c>
      <c r="I286">
        <v>24</v>
      </c>
    </row>
    <row r="287" spans="1:10" x14ac:dyDescent="0.2">
      <c r="A287" s="106" t="s">
        <v>359</v>
      </c>
      <c r="B287" s="106" t="s">
        <v>1196</v>
      </c>
      <c r="C287" s="106" t="s">
        <v>261</v>
      </c>
      <c r="D287" s="106" t="s">
        <v>257</v>
      </c>
      <c r="E287">
        <v>6291</v>
      </c>
      <c r="F287" s="106" t="s">
        <v>1497</v>
      </c>
      <c r="G287" s="106" t="s">
        <v>254</v>
      </c>
      <c r="H287" s="106" t="s">
        <v>275</v>
      </c>
      <c r="I287" s="106">
        <v>89</v>
      </c>
      <c r="J287" s="106"/>
    </row>
    <row r="288" spans="1:10" x14ac:dyDescent="0.2">
      <c r="A288" s="106" t="s">
        <v>359</v>
      </c>
      <c r="B288" s="106" t="s">
        <v>1196</v>
      </c>
      <c r="C288" s="106" t="s">
        <v>252</v>
      </c>
      <c r="D288" s="106" t="s">
        <v>253</v>
      </c>
      <c r="E288">
        <v>6342</v>
      </c>
      <c r="F288" s="106" t="s">
        <v>1498</v>
      </c>
      <c r="G288" s="106" t="s">
        <v>262</v>
      </c>
      <c r="H288" s="106" t="s">
        <v>275</v>
      </c>
      <c r="I288" s="106">
        <v>35</v>
      </c>
      <c r="J288" s="106"/>
    </row>
    <row r="289" spans="1:10" x14ac:dyDescent="0.2">
      <c r="A289" s="106" t="s">
        <v>359</v>
      </c>
      <c r="B289" s="106" t="s">
        <v>1196</v>
      </c>
      <c r="C289" s="106" t="s">
        <v>252</v>
      </c>
      <c r="D289" s="106" t="s">
        <v>253</v>
      </c>
      <c r="E289">
        <v>6424</v>
      </c>
      <c r="F289" s="106" t="s">
        <v>444</v>
      </c>
      <c r="G289" s="106" t="s">
        <v>258</v>
      </c>
      <c r="H289" s="106" t="s">
        <v>275</v>
      </c>
      <c r="I289" s="106">
        <v>58</v>
      </c>
      <c r="J289" s="106"/>
    </row>
    <row r="290" spans="1:10" x14ac:dyDescent="0.2">
      <c r="A290" s="106" t="s">
        <v>359</v>
      </c>
      <c r="B290" s="106" t="s">
        <v>1196</v>
      </c>
      <c r="C290" s="106" t="s">
        <v>261</v>
      </c>
      <c r="D290" s="106" t="s">
        <v>253</v>
      </c>
      <c r="E290">
        <v>6540</v>
      </c>
      <c r="F290" s="106" t="s">
        <v>1499</v>
      </c>
      <c r="G290" s="106" t="s">
        <v>254</v>
      </c>
      <c r="H290" s="106" t="s">
        <v>259</v>
      </c>
      <c r="I290" s="106">
        <v>103</v>
      </c>
      <c r="J290" s="106"/>
    </row>
    <row r="291" spans="1:10" x14ac:dyDescent="0.2">
      <c r="A291" s="106" t="s">
        <v>359</v>
      </c>
      <c r="B291" s="106" t="s">
        <v>1196</v>
      </c>
      <c r="C291" s="106" t="s">
        <v>252</v>
      </c>
      <c r="D291" s="106" t="s">
        <v>257</v>
      </c>
      <c r="E291">
        <v>6549</v>
      </c>
      <c r="F291" s="106" t="s">
        <v>1500</v>
      </c>
      <c r="G291" s="106" t="s">
        <v>258</v>
      </c>
      <c r="H291" s="106" t="s">
        <v>259</v>
      </c>
      <c r="I291" s="106">
        <v>27</v>
      </c>
      <c r="J291" s="106"/>
    </row>
    <row r="292" spans="1:10" x14ac:dyDescent="0.2">
      <c r="A292" s="106" t="s">
        <v>359</v>
      </c>
      <c r="B292" s="106" t="s">
        <v>1196</v>
      </c>
      <c r="C292" s="106" t="s">
        <v>261</v>
      </c>
      <c r="D292" s="106" t="s">
        <v>253</v>
      </c>
      <c r="E292">
        <v>6557</v>
      </c>
      <c r="F292" s="106" t="s">
        <v>1501</v>
      </c>
      <c r="G292" s="106" t="s">
        <v>266</v>
      </c>
      <c r="H292" s="106" t="s">
        <v>259</v>
      </c>
      <c r="I292" s="106">
        <v>83</v>
      </c>
      <c r="J292" s="106"/>
    </row>
    <row r="293" spans="1:10" x14ac:dyDescent="0.2">
      <c r="A293" s="106" t="s">
        <v>359</v>
      </c>
      <c r="B293" s="106" t="s">
        <v>1196</v>
      </c>
      <c r="C293" s="106" t="s">
        <v>261</v>
      </c>
      <c r="D293" s="106" t="s">
        <v>253</v>
      </c>
      <c r="E293">
        <v>6633</v>
      </c>
      <c r="F293" s="106" t="s">
        <v>1208</v>
      </c>
      <c r="G293" s="106" t="s">
        <v>262</v>
      </c>
      <c r="H293" s="106" t="s">
        <v>279</v>
      </c>
      <c r="I293" s="106">
        <v>38</v>
      </c>
      <c r="J293" s="106"/>
    </row>
    <row r="294" spans="1:10" x14ac:dyDescent="0.2">
      <c r="A294" s="106" t="s">
        <v>359</v>
      </c>
      <c r="B294" s="106" t="s">
        <v>1196</v>
      </c>
      <c r="C294" s="106" t="s">
        <v>256</v>
      </c>
      <c r="D294" s="106" t="s">
        <v>253</v>
      </c>
      <c r="E294">
        <v>6731</v>
      </c>
      <c r="F294" s="106" t="s">
        <v>1618</v>
      </c>
      <c r="G294" s="106" t="s">
        <v>262</v>
      </c>
      <c r="H294" s="106" t="s">
        <v>279</v>
      </c>
      <c r="I294" s="106">
        <v>28</v>
      </c>
      <c r="J294" s="106"/>
    </row>
    <row r="295" spans="1:10" x14ac:dyDescent="0.2">
      <c r="A295" s="106" t="s">
        <v>359</v>
      </c>
      <c r="B295" s="106" t="s">
        <v>1196</v>
      </c>
      <c r="C295" s="106" t="s">
        <v>252</v>
      </c>
      <c r="D295" s="106" t="s">
        <v>253</v>
      </c>
      <c r="E295">
        <v>6736</v>
      </c>
      <c r="F295" s="106" t="s">
        <v>1222</v>
      </c>
      <c r="G295" s="106" t="s">
        <v>258</v>
      </c>
      <c r="H295" s="106" t="s">
        <v>279</v>
      </c>
      <c r="I295" s="106">
        <v>439</v>
      </c>
      <c r="J295" s="106"/>
    </row>
    <row r="296" spans="1:10" x14ac:dyDescent="0.2">
      <c r="A296" s="106" t="s">
        <v>359</v>
      </c>
      <c r="B296" s="106" t="s">
        <v>1196</v>
      </c>
      <c r="C296" s="106" t="s">
        <v>252</v>
      </c>
      <c r="D296" s="106" t="s">
        <v>253</v>
      </c>
      <c r="E296">
        <v>6824</v>
      </c>
      <c r="F296" s="106" t="s">
        <v>1502</v>
      </c>
      <c r="G296" s="106" t="s">
        <v>258</v>
      </c>
      <c r="H296" s="106" t="s">
        <v>279</v>
      </c>
      <c r="I296" s="106">
        <v>226</v>
      </c>
      <c r="J296" s="106"/>
    </row>
    <row r="297" spans="1:10" x14ac:dyDescent="0.2">
      <c r="A297" s="106" t="s">
        <v>359</v>
      </c>
      <c r="B297" s="106" t="s">
        <v>1196</v>
      </c>
      <c r="C297" s="106" t="s">
        <v>252</v>
      </c>
      <c r="D297" s="106" t="s">
        <v>253</v>
      </c>
      <c r="E297">
        <v>6838</v>
      </c>
      <c r="F297" s="106" t="s">
        <v>1503</v>
      </c>
      <c r="G297" s="106" t="s">
        <v>258</v>
      </c>
      <c r="H297" s="106" t="s">
        <v>279</v>
      </c>
      <c r="I297" s="106">
        <v>137</v>
      </c>
      <c r="J297" s="106"/>
    </row>
    <row r="298" spans="1:10" x14ac:dyDescent="0.2">
      <c r="A298" s="106" t="s">
        <v>359</v>
      </c>
      <c r="B298" s="106" t="s">
        <v>1196</v>
      </c>
      <c r="C298" s="106" t="s">
        <v>252</v>
      </c>
      <c r="D298" s="106" t="s">
        <v>253</v>
      </c>
      <c r="E298">
        <v>6942</v>
      </c>
      <c r="F298" s="106" t="s">
        <v>1504</v>
      </c>
      <c r="G298" s="106" t="s">
        <v>258</v>
      </c>
      <c r="H298" s="106" t="s">
        <v>265</v>
      </c>
      <c r="I298" s="106">
        <v>30</v>
      </c>
      <c r="J298" s="106"/>
    </row>
    <row r="299" spans="1:10" x14ac:dyDescent="0.2">
      <c r="A299" s="106" t="s">
        <v>359</v>
      </c>
      <c r="B299" s="106" t="s">
        <v>1196</v>
      </c>
      <c r="C299" s="106" t="s">
        <v>252</v>
      </c>
      <c r="D299" s="106" t="s">
        <v>253</v>
      </c>
      <c r="E299">
        <v>7078</v>
      </c>
      <c r="F299" s="106" t="s">
        <v>1505</v>
      </c>
      <c r="G299" s="106" t="s">
        <v>266</v>
      </c>
      <c r="H299" s="106" t="s">
        <v>259</v>
      </c>
      <c r="I299" s="106">
        <v>60</v>
      </c>
      <c r="J299" s="106"/>
    </row>
    <row r="300" spans="1:10" x14ac:dyDescent="0.2">
      <c r="A300" s="106" t="s">
        <v>359</v>
      </c>
      <c r="B300" s="106" t="s">
        <v>1196</v>
      </c>
      <c r="C300" s="106" t="s">
        <v>252</v>
      </c>
      <c r="D300" s="106" t="s">
        <v>253</v>
      </c>
      <c r="E300">
        <v>7217</v>
      </c>
      <c r="F300" s="106" t="s">
        <v>1506</v>
      </c>
      <c r="G300" s="106" t="s">
        <v>258</v>
      </c>
      <c r="H300" s="106" t="s">
        <v>284</v>
      </c>
      <c r="I300">
        <v>45</v>
      </c>
    </row>
    <row r="301" spans="1:10" x14ac:dyDescent="0.2">
      <c r="A301" s="106" t="s">
        <v>359</v>
      </c>
      <c r="B301" s="106" t="s">
        <v>1196</v>
      </c>
      <c r="C301" s="106" t="s">
        <v>261</v>
      </c>
      <c r="D301" s="106" t="s">
        <v>253</v>
      </c>
      <c r="E301">
        <v>7986</v>
      </c>
      <c r="F301" s="106" t="s">
        <v>1507</v>
      </c>
      <c r="G301" s="106" t="s">
        <v>258</v>
      </c>
      <c r="H301" s="106" t="s">
        <v>276</v>
      </c>
      <c r="I301" s="106">
        <v>23</v>
      </c>
      <c r="J301" s="106"/>
    </row>
    <row r="302" spans="1:10" x14ac:dyDescent="0.2">
      <c r="A302" s="106" t="s">
        <v>359</v>
      </c>
      <c r="B302" s="106" t="s">
        <v>1196</v>
      </c>
      <c r="C302" s="106" t="s">
        <v>261</v>
      </c>
      <c r="D302" s="106" t="s">
        <v>253</v>
      </c>
      <c r="E302">
        <v>8202</v>
      </c>
      <c r="F302" s="106" t="s">
        <v>1508</v>
      </c>
      <c r="G302" s="106" t="s">
        <v>262</v>
      </c>
      <c r="H302" s="106" t="s">
        <v>264</v>
      </c>
      <c r="I302" s="106">
        <v>234</v>
      </c>
      <c r="J302" s="106"/>
    </row>
    <row r="303" spans="1:10" x14ac:dyDescent="0.2">
      <c r="A303" s="106" t="s">
        <v>359</v>
      </c>
      <c r="B303" s="106" t="s">
        <v>1196</v>
      </c>
      <c r="C303" s="106" t="s">
        <v>252</v>
      </c>
      <c r="D303" s="106" t="s">
        <v>253</v>
      </c>
      <c r="E303">
        <v>8630</v>
      </c>
      <c r="F303" s="106" t="s">
        <v>1556</v>
      </c>
      <c r="G303" s="106" t="s">
        <v>254</v>
      </c>
      <c r="H303" s="106" t="s">
        <v>483</v>
      </c>
      <c r="I303" s="106" t="s">
        <v>1239</v>
      </c>
      <c r="J303" s="106" t="s">
        <v>2539</v>
      </c>
    </row>
    <row r="304" spans="1:10" x14ac:dyDescent="0.2">
      <c r="A304" s="106" t="s">
        <v>359</v>
      </c>
      <c r="B304" s="106" t="s">
        <v>1196</v>
      </c>
      <c r="C304" s="106" t="s">
        <v>252</v>
      </c>
      <c r="D304" s="106" t="s">
        <v>257</v>
      </c>
      <c r="E304">
        <v>8893</v>
      </c>
      <c r="F304" s="106" t="s">
        <v>2282</v>
      </c>
      <c r="G304" s="106" t="s">
        <v>258</v>
      </c>
      <c r="H304" s="106" t="s">
        <v>280</v>
      </c>
      <c r="I304" s="106">
        <v>106</v>
      </c>
      <c r="J304" s="106"/>
    </row>
    <row r="305" spans="1:10" x14ac:dyDescent="0.2">
      <c r="A305" s="106" t="s">
        <v>359</v>
      </c>
      <c r="B305" s="106" t="s">
        <v>1196</v>
      </c>
      <c r="C305" s="106" t="s">
        <v>261</v>
      </c>
      <c r="D305" s="106" t="s">
        <v>257</v>
      </c>
      <c r="E305">
        <v>8964</v>
      </c>
      <c r="F305" s="106" t="s">
        <v>1510</v>
      </c>
      <c r="G305" s="106" t="s">
        <v>291</v>
      </c>
      <c r="H305" s="106" t="s">
        <v>292</v>
      </c>
      <c r="I305" t="s">
        <v>277</v>
      </c>
      <c r="J305" t="s">
        <v>2447</v>
      </c>
    </row>
    <row r="306" spans="1:10" x14ac:dyDescent="0.2">
      <c r="A306" s="106" t="s">
        <v>359</v>
      </c>
      <c r="B306" s="106" t="s">
        <v>1196</v>
      </c>
      <c r="C306" s="106" t="s">
        <v>252</v>
      </c>
      <c r="D306" s="106" t="s">
        <v>253</v>
      </c>
      <c r="E306">
        <v>9012</v>
      </c>
      <c r="F306" s="106" t="s">
        <v>1511</v>
      </c>
      <c r="G306" s="106" t="s">
        <v>258</v>
      </c>
      <c r="H306" s="106" t="s">
        <v>337</v>
      </c>
      <c r="I306" s="106">
        <v>37</v>
      </c>
      <c r="J306" s="106"/>
    </row>
    <row r="307" spans="1:10" x14ac:dyDescent="0.2">
      <c r="A307" s="106" t="s">
        <v>359</v>
      </c>
      <c r="B307" s="106" t="s">
        <v>1196</v>
      </c>
      <c r="C307" s="106" t="s">
        <v>252</v>
      </c>
      <c r="D307" s="106" t="s">
        <v>253</v>
      </c>
      <c r="E307">
        <v>9360</v>
      </c>
      <c r="F307" s="106" t="s">
        <v>1512</v>
      </c>
      <c r="G307" s="106" t="s">
        <v>262</v>
      </c>
      <c r="H307" s="106" t="s">
        <v>265</v>
      </c>
      <c r="I307" s="106">
        <v>23</v>
      </c>
      <c r="J307" s="106"/>
    </row>
    <row r="308" spans="1:10" x14ac:dyDescent="0.2">
      <c r="A308" s="106" t="s">
        <v>359</v>
      </c>
      <c r="B308" s="106" t="s">
        <v>1196</v>
      </c>
      <c r="C308" s="106" t="s">
        <v>261</v>
      </c>
      <c r="D308" s="106" t="s">
        <v>253</v>
      </c>
      <c r="E308">
        <v>9704</v>
      </c>
      <c r="F308" s="106" t="s">
        <v>1513</v>
      </c>
      <c r="G308" s="106" t="s">
        <v>254</v>
      </c>
      <c r="H308" s="106" t="s">
        <v>259</v>
      </c>
      <c r="I308">
        <v>87</v>
      </c>
    </row>
    <row r="309" spans="1:10" x14ac:dyDescent="0.2">
      <c r="A309" s="106" t="s">
        <v>359</v>
      </c>
      <c r="B309" s="106" t="s">
        <v>1196</v>
      </c>
      <c r="C309" s="106" t="s">
        <v>261</v>
      </c>
      <c r="D309" s="106" t="s">
        <v>253</v>
      </c>
      <c r="E309">
        <v>9758</v>
      </c>
      <c r="F309" s="106" t="s">
        <v>1225</v>
      </c>
      <c r="G309" s="106" t="s">
        <v>258</v>
      </c>
      <c r="H309" s="106" t="s">
        <v>265</v>
      </c>
      <c r="I309" s="106">
        <v>130</v>
      </c>
      <c r="J309" s="106"/>
    </row>
    <row r="310" spans="1:10" x14ac:dyDescent="0.2">
      <c r="A310" s="106" t="s">
        <v>359</v>
      </c>
      <c r="B310" s="106" t="s">
        <v>1196</v>
      </c>
      <c r="C310" s="106" t="s">
        <v>263</v>
      </c>
      <c r="D310" s="106" t="s">
        <v>253</v>
      </c>
      <c r="E310">
        <v>9797</v>
      </c>
      <c r="F310" s="106" t="s">
        <v>1514</v>
      </c>
      <c r="G310" s="106" t="s">
        <v>262</v>
      </c>
      <c r="H310" s="106" t="s">
        <v>259</v>
      </c>
      <c r="I310" s="106">
        <v>53</v>
      </c>
      <c r="J310" s="106"/>
    </row>
    <row r="311" spans="1:10" x14ac:dyDescent="0.2">
      <c r="A311" s="106" t="s">
        <v>359</v>
      </c>
      <c r="B311" s="106" t="s">
        <v>2540</v>
      </c>
      <c r="C311" s="106" t="s">
        <v>252</v>
      </c>
      <c r="D311" s="106" t="s">
        <v>253</v>
      </c>
      <c r="E311">
        <v>8750</v>
      </c>
      <c r="F311" s="106" t="s">
        <v>1619</v>
      </c>
      <c r="G311" s="106" t="s">
        <v>254</v>
      </c>
      <c r="H311" s="106" t="s">
        <v>483</v>
      </c>
      <c r="I311" t="s">
        <v>371</v>
      </c>
      <c r="J311" t="s">
        <v>2541</v>
      </c>
    </row>
    <row r="312" spans="1:10" x14ac:dyDescent="0.2">
      <c r="A312" s="106" t="s">
        <v>359</v>
      </c>
      <c r="B312" s="106" t="s">
        <v>2540</v>
      </c>
      <c r="C312" s="106" t="s">
        <v>252</v>
      </c>
      <c r="D312" s="106" t="s">
        <v>253</v>
      </c>
      <c r="E312">
        <v>8766</v>
      </c>
      <c r="F312" s="106" t="s">
        <v>1509</v>
      </c>
      <c r="G312" s="106" t="s">
        <v>254</v>
      </c>
      <c r="H312" s="106" t="s">
        <v>483</v>
      </c>
      <c r="I312" t="s">
        <v>2446</v>
      </c>
      <c r="J312" t="s">
        <v>2542</v>
      </c>
    </row>
    <row r="313" spans="1:10" x14ac:dyDescent="0.2">
      <c r="A313" s="106" t="s">
        <v>359</v>
      </c>
      <c r="B313" s="106" t="s">
        <v>1277</v>
      </c>
      <c r="C313" s="106" t="s">
        <v>252</v>
      </c>
      <c r="D313" s="106" t="s">
        <v>253</v>
      </c>
      <c r="E313">
        <v>2764</v>
      </c>
      <c r="F313" s="106" t="s">
        <v>1515</v>
      </c>
      <c r="G313" s="106" t="s">
        <v>254</v>
      </c>
      <c r="H313" s="106" t="s">
        <v>264</v>
      </c>
      <c r="I313">
        <v>132</v>
      </c>
    </row>
    <row r="314" spans="1:10" x14ac:dyDescent="0.2">
      <c r="A314" s="106" t="s">
        <v>359</v>
      </c>
      <c r="B314" s="106" t="s">
        <v>1277</v>
      </c>
      <c r="C314" s="106" t="s">
        <v>261</v>
      </c>
      <c r="D314" s="106" t="s">
        <v>257</v>
      </c>
      <c r="E314">
        <v>9271</v>
      </c>
      <c r="F314" s="106" t="s">
        <v>1778</v>
      </c>
      <c r="G314" s="106" t="s">
        <v>266</v>
      </c>
      <c r="H314" s="106" t="s">
        <v>264</v>
      </c>
      <c r="I314" s="106">
        <v>24</v>
      </c>
      <c r="J314" s="106"/>
    </row>
    <row r="315" spans="1:10" x14ac:dyDescent="0.2">
      <c r="A315" s="106" t="s">
        <v>359</v>
      </c>
      <c r="B315" s="106" t="s">
        <v>1281</v>
      </c>
      <c r="C315" s="106" t="s">
        <v>256</v>
      </c>
      <c r="D315" s="106" t="s">
        <v>253</v>
      </c>
      <c r="E315">
        <v>6198</v>
      </c>
      <c r="F315" s="106" t="s">
        <v>1516</v>
      </c>
      <c r="G315" s="106" t="s">
        <v>266</v>
      </c>
      <c r="H315" s="106" t="s">
        <v>259</v>
      </c>
      <c r="I315" s="106">
        <v>41</v>
      </c>
      <c r="J315" s="106"/>
    </row>
    <row r="316" spans="1:10" x14ac:dyDescent="0.2">
      <c r="A316" s="106" t="s">
        <v>359</v>
      </c>
      <c r="B316" s="106" t="s">
        <v>1517</v>
      </c>
      <c r="C316" s="106" t="s">
        <v>261</v>
      </c>
      <c r="D316" s="106" t="s">
        <v>253</v>
      </c>
      <c r="E316">
        <v>9260</v>
      </c>
      <c r="F316" s="106" t="s">
        <v>1518</v>
      </c>
      <c r="G316" s="106" t="s">
        <v>254</v>
      </c>
      <c r="H316" s="106" t="s">
        <v>260</v>
      </c>
      <c r="I316" s="106">
        <v>504</v>
      </c>
      <c r="J316" s="106"/>
    </row>
    <row r="317" spans="1:10" x14ac:dyDescent="0.2">
      <c r="A317" s="106" t="s">
        <v>359</v>
      </c>
      <c r="B317" s="106" t="s">
        <v>251</v>
      </c>
      <c r="C317" s="106" t="s">
        <v>252</v>
      </c>
      <c r="D317" s="106" t="s">
        <v>253</v>
      </c>
      <c r="E317">
        <v>1447</v>
      </c>
      <c r="F317" s="106" t="s">
        <v>1519</v>
      </c>
      <c r="G317" s="106" t="s">
        <v>266</v>
      </c>
      <c r="H317" s="106" t="s">
        <v>281</v>
      </c>
      <c r="I317" s="106">
        <v>99</v>
      </c>
      <c r="J317" s="106"/>
    </row>
    <row r="318" spans="1:10" x14ac:dyDescent="0.2">
      <c r="A318" s="106" t="s">
        <v>359</v>
      </c>
      <c r="B318" s="106" t="s">
        <v>251</v>
      </c>
      <c r="C318" s="106" t="s">
        <v>252</v>
      </c>
      <c r="D318" s="106" t="s">
        <v>253</v>
      </c>
      <c r="E318">
        <v>1448</v>
      </c>
      <c r="F318" s="106" t="s">
        <v>1520</v>
      </c>
      <c r="G318" s="106" t="s">
        <v>254</v>
      </c>
      <c r="H318" s="106" t="s">
        <v>281</v>
      </c>
      <c r="I318">
        <v>201</v>
      </c>
    </row>
    <row r="319" spans="1:10" x14ac:dyDescent="0.2">
      <c r="A319" s="106" t="s">
        <v>359</v>
      </c>
      <c r="B319" s="106" t="s">
        <v>251</v>
      </c>
      <c r="C319" s="106" t="s">
        <v>252</v>
      </c>
      <c r="D319" s="106" t="s">
        <v>257</v>
      </c>
      <c r="E319">
        <v>1450</v>
      </c>
      <c r="F319" s="106" t="s">
        <v>419</v>
      </c>
      <c r="G319" s="106" t="s">
        <v>258</v>
      </c>
      <c r="H319" s="106" t="s">
        <v>281</v>
      </c>
      <c r="I319" s="106">
        <v>68</v>
      </c>
      <c r="J319" s="106"/>
    </row>
    <row r="320" spans="1:10" x14ac:dyDescent="0.2">
      <c r="A320" s="106" t="s">
        <v>359</v>
      </c>
      <c r="B320" s="106" t="s">
        <v>251</v>
      </c>
      <c r="C320" s="106" t="s">
        <v>252</v>
      </c>
      <c r="D320" s="106" t="s">
        <v>253</v>
      </c>
      <c r="E320">
        <v>2158</v>
      </c>
      <c r="F320" s="106" t="s">
        <v>1521</v>
      </c>
      <c r="G320" s="106" t="s">
        <v>266</v>
      </c>
      <c r="H320" s="106" t="s">
        <v>259</v>
      </c>
      <c r="I320" s="106">
        <v>122</v>
      </c>
      <c r="J320" s="106"/>
    </row>
    <row r="321" spans="1:10" x14ac:dyDescent="0.2">
      <c r="A321" s="106" t="s">
        <v>359</v>
      </c>
      <c r="B321" s="106" t="s">
        <v>251</v>
      </c>
      <c r="C321" s="106" t="s">
        <v>252</v>
      </c>
      <c r="D321" s="106" t="s">
        <v>253</v>
      </c>
      <c r="E321">
        <v>2162</v>
      </c>
      <c r="F321" s="106" t="s">
        <v>1522</v>
      </c>
      <c r="G321" s="106" t="s">
        <v>258</v>
      </c>
      <c r="H321" s="106" t="s">
        <v>259</v>
      </c>
      <c r="I321" s="106">
        <v>94</v>
      </c>
      <c r="J321" s="106"/>
    </row>
    <row r="322" spans="1:10" x14ac:dyDescent="0.2">
      <c r="A322" s="106" t="s">
        <v>359</v>
      </c>
      <c r="B322" s="106" t="s">
        <v>251</v>
      </c>
      <c r="C322" s="106" t="s">
        <v>252</v>
      </c>
      <c r="D322" s="106" t="s">
        <v>253</v>
      </c>
      <c r="E322">
        <v>2291</v>
      </c>
      <c r="F322" s="106" t="s">
        <v>1523</v>
      </c>
      <c r="G322" s="106" t="s">
        <v>262</v>
      </c>
      <c r="H322" s="106" t="s">
        <v>255</v>
      </c>
      <c r="I322" s="106">
        <v>72</v>
      </c>
      <c r="J322" s="106"/>
    </row>
    <row r="323" spans="1:10" x14ac:dyDescent="0.2">
      <c r="A323" s="106" t="s">
        <v>359</v>
      </c>
      <c r="B323" s="106" t="s">
        <v>251</v>
      </c>
      <c r="C323" s="106" t="s">
        <v>261</v>
      </c>
      <c r="D323" s="106" t="s">
        <v>253</v>
      </c>
      <c r="E323">
        <v>2330</v>
      </c>
      <c r="F323" s="106" t="s">
        <v>2004</v>
      </c>
      <c r="G323" s="106" t="s">
        <v>258</v>
      </c>
      <c r="H323" s="106" t="s">
        <v>265</v>
      </c>
      <c r="I323" s="106">
        <v>45</v>
      </c>
      <c r="J323" s="106"/>
    </row>
    <row r="324" spans="1:10" x14ac:dyDescent="0.2">
      <c r="A324" s="106" t="s">
        <v>359</v>
      </c>
      <c r="B324" s="106" t="s">
        <v>251</v>
      </c>
      <c r="C324" s="106" t="s">
        <v>252</v>
      </c>
      <c r="D324" s="106" t="s">
        <v>257</v>
      </c>
      <c r="E324">
        <v>2334</v>
      </c>
      <c r="F324" s="106" t="s">
        <v>476</v>
      </c>
      <c r="G324" s="106" t="s">
        <v>266</v>
      </c>
      <c r="H324" s="106" t="s">
        <v>259</v>
      </c>
      <c r="I324" s="106">
        <v>63</v>
      </c>
      <c r="J324" s="106"/>
    </row>
    <row r="325" spans="1:10" x14ac:dyDescent="0.2">
      <c r="A325" s="106" t="s">
        <v>359</v>
      </c>
      <c r="B325" s="106" t="s">
        <v>251</v>
      </c>
      <c r="C325" s="106" t="s">
        <v>252</v>
      </c>
      <c r="D325" s="106" t="s">
        <v>253</v>
      </c>
      <c r="E325">
        <v>2340</v>
      </c>
      <c r="F325" s="106" t="s">
        <v>1284</v>
      </c>
      <c r="G325" s="106" t="s">
        <v>258</v>
      </c>
      <c r="H325" s="106" t="s">
        <v>259</v>
      </c>
      <c r="I325" s="106">
        <v>83</v>
      </c>
      <c r="J325" s="106"/>
    </row>
    <row r="326" spans="1:10" x14ac:dyDescent="0.2">
      <c r="A326" s="106" t="s">
        <v>359</v>
      </c>
      <c r="B326" s="106" t="s">
        <v>251</v>
      </c>
      <c r="C326" s="106" t="s">
        <v>261</v>
      </c>
      <c r="D326" s="106" t="s">
        <v>253</v>
      </c>
      <c r="E326">
        <v>2427</v>
      </c>
      <c r="F326" s="106" t="s">
        <v>1524</v>
      </c>
      <c r="G326" s="106" t="s">
        <v>254</v>
      </c>
      <c r="H326" s="106" t="s">
        <v>259</v>
      </c>
      <c r="I326" t="s">
        <v>285</v>
      </c>
      <c r="J326" t="s">
        <v>2543</v>
      </c>
    </row>
    <row r="327" spans="1:10" x14ac:dyDescent="0.2">
      <c r="A327" s="106" t="s">
        <v>359</v>
      </c>
      <c r="B327" s="106" t="s">
        <v>251</v>
      </c>
      <c r="C327" s="106" t="s">
        <v>261</v>
      </c>
      <c r="D327" s="106" t="s">
        <v>253</v>
      </c>
      <c r="E327">
        <v>2499</v>
      </c>
      <c r="F327" s="106" t="s">
        <v>1525</v>
      </c>
      <c r="G327" s="106" t="s">
        <v>262</v>
      </c>
      <c r="H327" s="106" t="s">
        <v>259</v>
      </c>
      <c r="I327" s="106">
        <v>35</v>
      </c>
      <c r="J327" s="106"/>
    </row>
    <row r="328" spans="1:10" x14ac:dyDescent="0.2">
      <c r="A328" s="106" t="s">
        <v>359</v>
      </c>
      <c r="B328" s="106" t="s">
        <v>251</v>
      </c>
      <c r="C328" s="106" t="s">
        <v>261</v>
      </c>
      <c r="D328" s="106" t="s">
        <v>253</v>
      </c>
      <c r="E328">
        <v>2597</v>
      </c>
      <c r="F328" s="106" t="s">
        <v>2005</v>
      </c>
      <c r="G328" s="106" t="s">
        <v>254</v>
      </c>
      <c r="H328" s="106" t="s">
        <v>255</v>
      </c>
      <c r="I328">
        <v>134</v>
      </c>
    </row>
    <row r="329" spans="1:10" x14ac:dyDescent="0.2">
      <c r="A329" s="106" t="s">
        <v>359</v>
      </c>
      <c r="B329" s="106" t="s">
        <v>251</v>
      </c>
      <c r="C329" s="106" t="s">
        <v>256</v>
      </c>
      <c r="D329" s="106" t="s">
        <v>257</v>
      </c>
      <c r="E329">
        <v>2652</v>
      </c>
      <c r="F329" s="106" t="s">
        <v>1526</v>
      </c>
      <c r="G329" s="106" t="s">
        <v>262</v>
      </c>
      <c r="H329" s="106" t="s">
        <v>264</v>
      </c>
      <c r="I329">
        <v>42</v>
      </c>
    </row>
    <row r="330" spans="1:10" x14ac:dyDescent="0.2">
      <c r="A330" s="106" t="s">
        <v>359</v>
      </c>
      <c r="B330" s="106" t="s">
        <v>251</v>
      </c>
      <c r="C330" s="106" t="s">
        <v>263</v>
      </c>
      <c r="D330" s="106" t="s">
        <v>257</v>
      </c>
      <c r="E330">
        <v>2762</v>
      </c>
      <c r="F330" s="106" t="s">
        <v>1285</v>
      </c>
      <c r="G330" s="106" t="s">
        <v>262</v>
      </c>
      <c r="H330" s="106" t="s">
        <v>264</v>
      </c>
      <c r="I330" s="106">
        <v>63</v>
      </c>
      <c r="J330" s="106"/>
    </row>
    <row r="331" spans="1:10" x14ac:dyDescent="0.2">
      <c r="A331" s="106" t="s">
        <v>359</v>
      </c>
      <c r="B331" s="106" t="s">
        <v>251</v>
      </c>
      <c r="C331" s="106" t="s">
        <v>252</v>
      </c>
      <c r="D331" s="106" t="s">
        <v>253</v>
      </c>
      <c r="E331">
        <v>2780</v>
      </c>
      <c r="F331" s="106" t="s">
        <v>1282</v>
      </c>
      <c r="G331" s="106" t="s">
        <v>262</v>
      </c>
      <c r="H331" s="106" t="s">
        <v>264</v>
      </c>
      <c r="I331" s="106">
        <v>118</v>
      </c>
      <c r="J331" s="106"/>
    </row>
    <row r="332" spans="1:10" x14ac:dyDescent="0.2">
      <c r="A332" s="106" t="s">
        <v>359</v>
      </c>
      <c r="B332" s="106" t="s">
        <v>251</v>
      </c>
      <c r="C332" s="106" t="s">
        <v>252</v>
      </c>
      <c r="D332" s="106" t="s">
        <v>257</v>
      </c>
      <c r="E332">
        <v>2876</v>
      </c>
      <c r="F332" s="106" t="s">
        <v>1527</v>
      </c>
      <c r="G332" s="106" t="s">
        <v>258</v>
      </c>
      <c r="H332" s="106" t="s">
        <v>255</v>
      </c>
      <c r="I332" s="106">
        <v>41</v>
      </c>
      <c r="J332" s="106"/>
    </row>
    <row r="333" spans="1:10" x14ac:dyDescent="0.2">
      <c r="A333" s="106" t="s">
        <v>359</v>
      </c>
      <c r="B333" s="106" t="s">
        <v>251</v>
      </c>
      <c r="C333" s="106" t="s">
        <v>263</v>
      </c>
      <c r="D333" s="106" t="s">
        <v>253</v>
      </c>
      <c r="E333">
        <v>3041</v>
      </c>
      <c r="F333" s="106" t="s">
        <v>1528</v>
      </c>
      <c r="G333" s="106" t="s">
        <v>262</v>
      </c>
      <c r="H333" s="106" t="s">
        <v>260</v>
      </c>
      <c r="I333">
        <v>15</v>
      </c>
    </row>
    <row r="334" spans="1:10" x14ac:dyDescent="0.2">
      <c r="A334" s="106" t="s">
        <v>359</v>
      </c>
      <c r="B334" s="106" t="s">
        <v>251</v>
      </c>
      <c r="C334" s="106" t="s">
        <v>261</v>
      </c>
      <c r="D334" s="106" t="s">
        <v>253</v>
      </c>
      <c r="E334">
        <v>3054</v>
      </c>
      <c r="F334" s="106" t="s">
        <v>1529</v>
      </c>
      <c r="G334" s="106" t="s">
        <v>262</v>
      </c>
      <c r="H334" s="106" t="s">
        <v>260</v>
      </c>
      <c r="I334" s="106">
        <v>57</v>
      </c>
      <c r="J334" s="106"/>
    </row>
    <row r="335" spans="1:10" x14ac:dyDescent="0.2">
      <c r="A335" s="106" t="s">
        <v>359</v>
      </c>
      <c r="B335" s="106" t="s">
        <v>251</v>
      </c>
      <c r="C335" s="106" t="s">
        <v>252</v>
      </c>
      <c r="D335" s="106" t="s">
        <v>253</v>
      </c>
      <c r="E335">
        <v>3258</v>
      </c>
      <c r="F335" s="106" t="s">
        <v>1530</v>
      </c>
      <c r="G335" s="106" t="s">
        <v>254</v>
      </c>
      <c r="H335" s="106" t="s">
        <v>280</v>
      </c>
      <c r="I335" s="106" t="s">
        <v>285</v>
      </c>
      <c r="J335" s="106" t="s">
        <v>2544</v>
      </c>
    </row>
    <row r="336" spans="1:10" x14ac:dyDescent="0.2">
      <c r="A336" s="106" t="s">
        <v>359</v>
      </c>
      <c r="B336" s="106" t="s">
        <v>251</v>
      </c>
      <c r="C336" s="106" t="s">
        <v>256</v>
      </c>
      <c r="D336" s="106" t="s">
        <v>253</v>
      </c>
      <c r="E336">
        <v>3323</v>
      </c>
      <c r="F336" s="106" t="s">
        <v>1531</v>
      </c>
      <c r="G336" s="106" t="s">
        <v>258</v>
      </c>
      <c r="H336" s="106" t="s">
        <v>260</v>
      </c>
      <c r="I336" s="106">
        <v>83</v>
      </c>
      <c r="J336" s="106"/>
    </row>
    <row r="337" spans="1:10" x14ac:dyDescent="0.2">
      <c r="A337" s="106" t="s">
        <v>359</v>
      </c>
      <c r="B337" s="106" t="s">
        <v>251</v>
      </c>
      <c r="C337" s="106" t="s">
        <v>261</v>
      </c>
      <c r="D337" s="106" t="s">
        <v>253</v>
      </c>
      <c r="E337">
        <v>3673</v>
      </c>
      <c r="F337" s="106" t="s">
        <v>1620</v>
      </c>
      <c r="G337" s="106" t="s">
        <v>254</v>
      </c>
      <c r="H337" s="106" t="s">
        <v>265</v>
      </c>
      <c r="I337" s="106">
        <v>606</v>
      </c>
      <c r="J337" s="106"/>
    </row>
    <row r="338" spans="1:10" x14ac:dyDescent="0.2">
      <c r="A338" s="106" t="s">
        <v>359</v>
      </c>
      <c r="B338" s="106" t="s">
        <v>251</v>
      </c>
      <c r="C338" s="106" t="s">
        <v>256</v>
      </c>
      <c r="D338" s="106" t="s">
        <v>253</v>
      </c>
      <c r="E338">
        <v>3674</v>
      </c>
      <c r="F338" s="106" t="s">
        <v>1532</v>
      </c>
      <c r="G338" s="106" t="s">
        <v>266</v>
      </c>
      <c r="H338" s="106" t="s">
        <v>265</v>
      </c>
      <c r="I338">
        <v>74</v>
      </c>
    </row>
    <row r="339" spans="1:10" x14ac:dyDescent="0.2">
      <c r="A339" s="106" t="s">
        <v>359</v>
      </c>
      <c r="B339" s="106" t="s">
        <v>251</v>
      </c>
      <c r="C339" s="106" t="s">
        <v>256</v>
      </c>
      <c r="D339" s="106" t="s">
        <v>253</v>
      </c>
      <c r="E339">
        <v>3726</v>
      </c>
      <c r="F339" s="106" t="s">
        <v>1533</v>
      </c>
      <c r="G339" s="106" t="s">
        <v>262</v>
      </c>
      <c r="H339" s="106" t="s">
        <v>264</v>
      </c>
      <c r="I339" s="106">
        <v>35</v>
      </c>
      <c r="J339" s="106"/>
    </row>
    <row r="340" spans="1:10" x14ac:dyDescent="0.2">
      <c r="A340" s="106" t="s">
        <v>359</v>
      </c>
      <c r="B340" s="106" t="s">
        <v>251</v>
      </c>
      <c r="C340" s="106" t="s">
        <v>261</v>
      </c>
      <c r="D340" s="106" t="s">
        <v>253</v>
      </c>
      <c r="E340">
        <v>3758</v>
      </c>
      <c r="F340" s="106" t="s">
        <v>1534</v>
      </c>
      <c r="G340" s="106" t="s">
        <v>258</v>
      </c>
      <c r="H340" s="106" t="s">
        <v>265</v>
      </c>
      <c r="I340">
        <v>199</v>
      </c>
    </row>
    <row r="341" spans="1:10" x14ac:dyDescent="0.2">
      <c r="A341" s="106" t="s">
        <v>359</v>
      </c>
      <c r="B341" s="106" t="s">
        <v>251</v>
      </c>
      <c r="C341" s="106" t="s">
        <v>261</v>
      </c>
      <c r="D341" s="106" t="s">
        <v>253</v>
      </c>
      <c r="E341">
        <v>3782</v>
      </c>
      <c r="F341" s="106" t="s">
        <v>1535</v>
      </c>
      <c r="G341" s="106" t="s">
        <v>266</v>
      </c>
      <c r="H341" s="106" t="s">
        <v>265</v>
      </c>
      <c r="I341" s="106">
        <v>122</v>
      </c>
      <c r="J341" s="106"/>
    </row>
    <row r="342" spans="1:10" x14ac:dyDescent="0.2">
      <c r="A342" s="106" t="s">
        <v>359</v>
      </c>
      <c r="B342" s="106" t="s">
        <v>251</v>
      </c>
      <c r="C342" s="106" t="s">
        <v>252</v>
      </c>
      <c r="D342" s="106" t="s">
        <v>253</v>
      </c>
      <c r="E342">
        <v>3840</v>
      </c>
      <c r="F342" s="106" t="s">
        <v>1536</v>
      </c>
      <c r="G342" s="106" t="s">
        <v>262</v>
      </c>
      <c r="H342" s="106" t="s">
        <v>265</v>
      </c>
      <c r="I342" s="106">
        <v>40</v>
      </c>
      <c r="J342" s="106"/>
    </row>
    <row r="343" spans="1:10" x14ac:dyDescent="0.2">
      <c r="A343" s="106" t="s">
        <v>359</v>
      </c>
      <c r="B343" s="106" t="s">
        <v>251</v>
      </c>
      <c r="C343" s="106" t="s">
        <v>263</v>
      </c>
      <c r="D343" s="106" t="s">
        <v>253</v>
      </c>
      <c r="E343">
        <v>3856</v>
      </c>
      <c r="F343" s="106" t="s">
        <v>428</v>
      </c>
      <c r="G343" s="106" t="s">
        <v>262</v>
      </c>
      <c r="H343" s="106" t="s">
        <v>279</v>
      </c>
      <c r="I343" s="106">
        <v>45</v>
      </c>
      <c r="J343" s="106"/>
    </row>
    <row r="344" spans="1:10" x14ac:dyDescent="0.2">
      <c r="A344" s="106" t="s">
        <v>359</v>
      </c>
      <c r="B344" s="106" t="s">
        <v>251</v>
      </c>
      <c r="C344" s="106" t="s">
        <v>256</v>
      </c>
      <c r="D344" s="106" t="s">
        <v>253</v>
      </c>
      <c r="E344">
        <v>3900</v>
      </c>
      <c r="F344" s="106" t="s">
        <v>1286</v>
      </c>
      <c r="G344" s="106" t="s">
        <v>266</v>
      </c>
      <c r="H344" s="106" t="s">
        <v>265</v>
      </c>
      <c r="I344" s="106">
        <v>158</v>
      </c>
      <c r="J344" s="106"/>
    </row>
    <row r="345" spans="1:10" x14ac:dyDescent="0.2">
      <c r="A345" s="106" t="s">
        <v>359</v>
      </c>
      <c r="B345" s="106" t="s">
        <v>251</v>
      </c>
      <c r="C345" s="106" t="s">
        <v>252</v>
      </c>
      <c r="D345" s="106" t="s">
        <v>253</v>
      </c>
      <c r="E345">
        <v>3905</v>
      </c>
      <c r="F345" s="106" t="s">
        <v>2006</v>
      </c>
      <c r="G345" s="106" t="s">
        <v>266</v>
      </c>
      <c r="H345" s="106" t="s">
        <v>265</v>
      </c>
      <c r="I345" s="106">
        <v>80</v>
      </c>
      <c r="J345" s="106"/>
    </row>
    <row r="346" spans="1:10" x14ac:dyDescent="0.2">
      <c r="A346" s="106" t="s">
        <v>359</v>
      </c>
      <c r="B346" s="106" t="s">
        <v>251</v>
      </c>
      <c r="C346" s="106" t="s">
        <v>252</v>
      </c>
      <c r="D346" s="106" t="s">
        <v>253</v>
      </c>
      <c r="E346">
        <v>4387</v>
      </c>
      <c r="F346" s="106" t="s">
        <v>1537</v>
      </c>
      <c r="G346" s="106" t="s">
        <v>266</v>
      </c>
      <c r="H346" s="106" t="s">
        <v>265</v>
      </c>
      <c r="I346" s="106">
        <v>79</v>
      </c>
      <c r="J346" s="106"/>
    </row>
    <row r="347" spans="1:10" x14ac:dyDescent="0.2">
      <c r="A347" s="106" t="s">
        <v>359</v>
      </c>
      <c r="B347" s="106" t="s">
        <v>251</v>
      </c>
      <c r="C347" s="106" t="s">
        <v>252</v>
      </c>
      <c r="D347" s="106" t="s">
        <v>253</v>
      </c>
      <c r="E347">
        <v>4423</v>
      </c>
      <c r="F347" s="106" t="s">
        <v>1538</v>
      </c>
      <c r="G347" s="106" t="s">
        <v>254</v>
      </c>
      <c r="H347" s="106" t="s">
        <v>265</v>
      </c>
      <c r="I347" s="106">
        <v>959</v>
      </c>
      <c r="J347" s="106"/>
    </row>
    <row r="348" spans="1:10" x14ac:dyDescent="0.2">
      <c r="A348" s="106" t="s">
        <v>359</v>
      </c>
      <c r="B348" s="106" t="s">
        <v>251</v>
      </c>
      <c r="C348" s="106" t="s">
        <v>252</v>
      </c>
      <c r="D348" s="106" t="s">
        <v>257</v>
      </c>
      <c r="E348">
        <v>4431</v>
      </c>
      <c r="F348" s="106" t="s">
        <v>307</v>
      </c>
      <c r="G348" s="106" t="s">
        <v>266</v>
      </c>
      <c r="H348" s="106" t="s">
        <v>265</v>
      </c>
      <c r="I348" s="106">
        <v>352</v>
      </c>
      <c r="J348" s="106"/>
    </row>
    <row r="349" spans="1:10" x14ac:dyDescent="0.2">
      <c r="A349" s="106" t="s">
        <v>359</v>
      </c>
      <c r="B349" s="106" t="s">
        <v>251</v>
      </c>
      <c r="C349" s="106" t="s">
        <v>261</v>
      </c>
      <c r="D349" s="106" t="s">
        <v>257</v>
      </c>
      <c r="E349">
        <v>4450</v>
      </c>
      <c r="F349" s="106" t="s">
        <v>436</v>
      </c>
      <c r="G349" s="106" t="s">
        <v>266</v>
      </c>
      <c r="H349" s="106" t="s">
        <v>265</v>
      </c>
      <c r="I349" s="106">
        <v>55</v>
      </c>
      <c r="J349" s="106"/>
    </row>
    <row r="350" spans="1:10" x14ac:dyDescent="0.2">
      <c r="A350" s="106" t="s">
        <v>359</v>
      </c>
      <c r="B350" s="106" t="s">
        <v>251</v>
      </c>
      <c r="C350" s="106" t="s">
        <v>261</v>
      </c>
      <c r="D350" s="106" t="s">
        <v>257</v>
      </c>
      <c r="E350">
        <v>4482</v>
      </c>
      <c r="F350" s="106" t="s">
        <v>1098</v>
      </c>
      <c r="G350" s="106" t="s">
        <v>266</v>
      </c>
      <c r="H350" s="106" t="s">
        <v>265</v>
      </c>
      <c r="I350" s="106">
        <v>189</v>
      </c>
      <c r="J350" s="106"/>
    </row>
    <row r="351" spans="1:10" x14ac:dyDescent="0.2">
      <c r="A351" s="106" t="s">
        <v>359</v>
      </c>
      <c r="B351" s="106" t="s">
        <v>251</v>
      </c>
      <c r="C351" s="106" t="s">
        <v>252</v>
      </c>
      <c r="D351" s="106" t="s">
        <v>253</v>
      </c>
      <c r="E351">
        <v>4484</v>
      </c>
      <c r="F351" s="106" t="s">
        <v>1099</v>
      </c>
      <c r="G351" s="106" t="s">
        <v>266</v>
      </c>
      <c r="H351" s="106" t="s">
        <v>265</v>
      </c>
      <c r="I351" s="106">
        <v>133</v>
      </c>
      <c r="J351" s="106"/>
    </row>
    <row r="352" spans="1:10" x14ac:dyDescent="0.2">
      <c r="A352" s="106" t="s">
        <v>359</v>
      </c>
      <c r="B352" s="106" t="s">
        <v>251</v>
      </c>
      <c r="C352" s="106" t="s">
        <v>261</v>
      </c>
      <c r="D352" s="106" t="s">
        <v>257</v>
      </c>
      <c r="E352">
        <v>4583</v>
      </c>
      <c r="F352" s="106" t="s">
        <v>1540</v>
      </c>
      <c r="G352" s="106" t="s">
        <v>266</v>
      </c>
      <c r="H352" s="106" t="s">
        <v>299</v>
      </c>
      <c r="I352" s="106">
        <v>71</v>
      </c>
      <c r="J352" s="106"/>
    </row>
    <row r="353" spans="1:10" x14ac:dyDescent="0.2">
      <c r="A353" s="106" t="s">
        <v>359</v>
      </c>
      <c r="B353" s="106" t="s">
        <v>251</v>
      </c>
      <c r="C353" s="106" t="s">
        <v>261</v>
      </c>
      <c r="D353" s="106" t="s">
        <v>257</v>
      </c>
      <c r="E353">
        <v>4772</v>
      </c>
      <c r="F353" s="106" t="s">
        <v>1541</v>
      </c>
      <c r="G353" s="106" t="s">
        <v>258</v>
      </c>
      <c r="H353" s="106" t="s">
        <v>265</v>
      </c>
      <c r="I353" s="106">
        <v>35</v>
      </c>
      <c r="J353" s="106"/>
    </row>
    <row r="354" spans="1:10" x14ac:dyDescent="0.2">
      <c r="A354" s="106" t="s">
        <v>359</v>
      </c>
      <c r="B354" s="106" t="s">
        <v>251</v>
      </c>
      <c r="C354" s="106" t="s">
        <v>263</v>
      </c>
      <c r="D354" s="106" t="s">
        <v>253</v>
      </c>
      <c r="E354">
        <v>4845</v>
      </c>
      <c r="F354" s="106" t="s">
        <v>442</v>
      </c>
      <c r="G354" s="106" t="s">
        <v>254</v>
      </c>
      <c r="H354" s="106" t="s">
        <v>265</v>
      </c>
      <c r="I354" s="106">
        <v>131</v>
      </c>
      <c r="J354" s="106"/>
    </row>
    <row r="355" spans="1:10" x14ac:dyDescent="0.2">
      <c r="A355" s="106" t="s">
        <v>359</v>
      </c>
      <c r="B355" s="106" t="s">
        <v>251</v>
      </c>
      <c r="C355" s="106" t="s">
        <v>261</v>
      </c>
      <c r="D355" s="106" t="s">
        <v>253</v>
      </c>
      <c r="E355">
        <v>4979</v>
      </c>
      <c r="F355" s="106" t="s">
        <v>1542</v>
      </c>
      <c r="G355" s="106" t="s">
        <v>254</v>
      </c>
      <c r="H355" s="106" t="s">
        <v>267</v>
      </c>
      <c r="I355" s="106">
        <v>81</v>
      </c>
      <c r="J355" s="106"/>
    </row>
    <row r="356" spans="1:10" x14ac:dyDescent="0.2">
      <c r="A356" s="106" t="s">
        <v>359</v>
      </c>
      <c r="B356" s="106" t="s">
        <v>251</v>
      </c>
      <c r="C356" s="106" t="s">
        <v>252</v>
      </c>
      <c r="D356" s="106" t="s">
        <v>253</v>
      </c>
      <c r="E356">
        <v>5103</v>
      </c>
      <c r="F356" s="106" t="s">
        <v>1543</v>
      </c>
      <c r="G356" s="106" t="s">
        <v>262</v>
      </c>
      <c r="H356" s="106" t="s">
        <v>408</v>
      </c>
      <c r="I356" s="106">
        <v>63</v>
      </c>
      <c r="J356" s="106"/>
    </row>
    <row r="357" spans="1:10" x14ac:dyDescent="0.2">
      <c r="A357" s="106" t="s">
        <v>359</v>
      </c>
      <c r="B357" s="106" t="s">
        <v>251</v>
      </c>
      <c r="C357" s="106" t="s">
        <v>252</v>
      </c>
      <c r="D357" s="106" t="s">
        <v>253</v>
      </c>
      <c r="E357">
        <v>5965</v>
      </c>
      <c r="F357" s="106" t="s">
        <v>1287</v>
      </c>
      <c r="G357" s="106" t="s">
        <v>262</v>
      </c>
      <c r="H357" s="106" t="s">
        <v>269</v>
      </c>
      <c r="I357" s="106">
        <v>123</v>
      </c>
      <c r="J357" s="106"/>
    </row>
    <row r="358" spans="1:10" x14ac:dyDescent="0.2">
      <c r="A358" s="106" t="s">
        <v>359</v>
      </c>
      <c r="B358" s="106" t="s">
        <v>251</v>
      </c>
      <c r="C358" s="106" t="s">
        <v>261</v>
      </c>
      <c r="D358" s="106" t="s">
        <v>253</v>
      </c>
      <c r="E358">
        <v>6034</v>
      </c>
      <c r="F358" s="106" t="s">
        <v>1544</v>
      </c>
      <c r="G358" s="106" t="s">
        <v>266</v>
      </c>
      <c r="H358" s="106" t="s">
        <v>259</v>
      </c>
      <c r="I358" s="106">
        <v>59</v>
      </c>
      <c r="J358" s="106"/>
    </row>
    <row r="359" spans="1:10" x14ac:dyDescent="0.2">
      <c r="A359" s="106" t="s">
        <v>359</v>
      </c>
      <c r="B359" s="106" t="s">
        <v>251</v>
      </c>
      <c r="C359" s="106" t="s">
        <v>261</v>
      </c>
      <c r="D359" s="106" t="s">
        <v>253</v>
      </c>
      <c r="E359">
        <v>6171</v>
      </c>
      <c r="F359" s="106" t="s">
        <v>1545</v>
      </c>
      <c r="G359" s="106" t="s">
        <v>254</v>
      </c>
      <c r="H359" s="106" t="s">
        <v>259</v>
      </c>
      <c r="I359" s="106">
        <v>68</v>
      </c>
      <c r="J359" s="106"/>
    </row>
    <row r="360" spans="1:10" x14ac:dyDescent="0.2">
      <c r="A360" s="106" t="s">
        <v>359</v>
      </c>
      <c r="B360" s="106" t="s">
        <v>251</v>
      </c>
      <c r="C360" s="106" t="s">
        <v>261</v>
      </c>
      <c r="D360" s="106" t="s">
        <v>253</v>
      </c>
      <c r="E360">
        <v>6172</v>
      </c>
      <c r="F360" s="106" t="s">
        <v>2283</v>
      </c>
      <c r="G360" s="106" t="s">
        <v>266</v>
      </c>
      <c r="H360" s="106" t="s">
        <v>259</v>
      </c>
      <c r="I360">
        <v>131</v>
      </c>
    </row>
    <row r="361" spans="1:10" x14ac:dyDescent="0.2">
      <c r="A361" s="106" t="s">
        <v>359</v>
      </c>
      <c r="B361" s="106" t="s">
        <v>251</v>
      </c>
      <c r="C361" s="106" t="s">
        <v>256</v>
      </c>
      <c r="D361" s="106" t="s">
        <v>253</v>
      </c>
      <c r="E361">
        <v>6191</v>
      </c>
      <c r="F361" s="106" t="s">
        <v>1621</v>
      </c>
      <c r="G361" s="106" t="s">
        <v>254</v>
      </c>
      <c r="H361" s="106" t="s">
        <v>259</v>
      </c>
      <c r="I361" s="106">
        <v>317</v>
      </c>
      <c r="J361" s="106"/>
    </row>
    <row r="362" spans="1:10" x14ac:dyDescent="0.2">
      <c r="A362" s="106" t="s">
        <v>359</v>
      </c>
      <c r="B362" s="106" t="s">
        <v>251</v>
      </c>
      <c r="C362" s="106" t="s">
        <v>252</v>
      </c>
      <c r="D362" s="106" t="s">
        <v>253</v>
      </c>
      <c r="E362">
        <v>6237</v>
      </c>
      <c r="F362" s="106" t="s">
        <v>1546</v>
      </c>
      <c r="G362" s="106" t="s">
        <v>254</v>
      </c>
      <c r="H362" s="106" t="s">
        <v>275</v>
      </c>
      <c r="I362" s="106">
        <v>274</v>
      </c>
      <c r="J362" s="106"/>
    </row>
    <row r="363" spans="1:10" x14ac:dyDescent="0.2">
      <c r="A363" s="106" t="s">
        <v>359</v>
      </c>
      <c r="B363" s="106" t="s">
        <v>251</v>
      </c>
      <c r="C363" s="106" t="s">
        <v>252</v>
      </c>
      <c r="D363" s="106" t="s">
        <v>253</v>
      </c>
      <c r="E363">
        <v>6334</v>
      </c>
      <c r="F363" s="106" t="s">
        <v>1547</v>
      </c>
      <c r="G363" s="106" t="s">
        <v>262</v>
      </c>
      <c r="H363" s="106" t="s">
        <v>275</v>
      </c>
      <c r="I363" s="106">
        <v>33</v>
      </c>
      <c r="J363" s="106"/>
    </row>
    <row r="364" spans="1:10" x14ac:dyDescent="0.2">
      <c r="A364" s="106" t="s">
        <v>359</v>
      </c>
      <c r="B364" s="106" t="s">
        <v>251</v>
      </c>
      <c r="C364" s="106" t="s">
        <v>261</v>
      </c>
      <c r="D364" s="106" t="s">
        <v>253</v>
      </c>
      <c r="E364">
        <v>6400</v>
      </c>
      <c r="F364" s="106" t="s">
        <v>2284</v>
      </c>
      <c r="G364" s="106" t="s">
        <v>258</v>
      </c>
      <c r="H364" s="106" t="s">
        <v>275</v>
      </c>
      <c r="I364">
        <v>25</v>
      </c>
    </row>
    <row r="365" spans="1:10" x14ac:dyDescent="0.2">
      <c r="A365" s="106" t="s">
        <v>359</v>
      </c>
      <c r="B365" s="106" t="s">
        <v>251</v>
      </c>
      <c r="C365" s="106" t="s">
        <v>261</v>
      </c>
      <c r="D365" s="106" t="s">
        <v>253</v>
      </c>
      <c r="E365">
        <v>6425</v>
      </c>
      <c r="F365" s="106" t="s">
        <v>1548</v>
      </c>
      <c r="G365" s="106" t="s">
        <v>258</v>
      </c>
      <c r="H365" s="106" t="s">
        <v>275</v>
      </c>
      <c r="I365" s="106" t="s">
        <v>277</v>
      </c>
      <c r="J365" s="106" t="s">
        <v>2545</v>
      </c>
    </row>
    <row r="366" spans="1:10" x14ac:dyDescent="0.2">
      <c r="A366" s="106" t="s">
        <v>359</v>
      </c>
      <c r="B366" s="106" t="s">
        <v>251</v>
      </c>
      <c r="C366" s="106" t="s">
        <v>256</v>
      </c>
      <c r="D366" s="106" t="s">
        <v>257</v>
      </c>
      <c r="E366">
        <v>6563</v>
      </c>
      <c r="F366" s="106" t="s">
        <v>1549</v>
      </c>
      <c r="G366" s="106" t="s">
        <v>266</v>
      </c>
      <c r="H366" s="106" t="s">
        <v>259</v>
      </c>
      <c r="I366" s="106">
        <v>39</v>
      </c>
      <c r="J366" s="106"/>
    </row>
    <row r="367" spans="1:10" x14ac:dyDescent="0.2">
      <c r="A367" s="106" t="s">
        <v>359</v>
      </c>
      <c r="B367" s="106" t="s">
        <v>251</v>
      </c>
      <c r="C367" s="106" t="s">
        <v>252</v>
      </c>
      <c r="D367" s="106" t="s">
        <v>253</v>
      </c>
      <c r="E367">
        <v>6566</v>
      </c>
      <c r="F367" s="106" t="s">
        <v>1550</v>
      </c>
      <c r="G367" s="106" t="s">
        <v>262</v>
      </c>
      <c r="H367" s="106" t="s">
        <v>259</v>
      </c>
      <c r="I367" s="106">
        <v>147</v>
      </c>
      <c r="J367" s="106"/>
    </row>
    <row r="368" spans="1:10" x14ac:dyDescent="0.2">
      <c r="A368" s="106" t="s">
        <v>359</v>
      </c>
      <c r="B368" s="106" t="s">
        <v>251</v>
      </c>
      <c r="C368" s="106" t="s">
        <v>252</v>
      </c>
      <c r="D368" s="106" t="s">
        <v>253</v>
      </c>
      <c r="E368">
        <v>6628</v>
      </c>
      <c r="F368" s="106" t="s">
        <v>1551</v>
      </c>
      <c r="G368" s="106" t="s">
        <v>258</v>
      </c>
      <c r="H368" s="106" t="s">
        <v>279</v>
      </c>
      <c r="I368">
        <v>38</v>
      </c>
    </row>
    <row r="369" spans="1:10" x14ac:dyDescent="0.2">
      <c r="A369" s="106" t="s">
        <v>359</v>
      </c>
      <c r="B369" s="106" t="s">
        <v>251</v>
      </c>
      <c r="C369" s="106" t="s">
        <v>252</v>
      </c>
      <c r="D369" s="106" t="s">
        <v>253</v>
      </c>
      <c r="E369">
        <v>6786</v>
      </c>
      <c r="F369" s="106" t="s">
        <v>1622</v>
      </c>
      <c r="G369" s="106" t="s">
        <v>262</v>
      </c>
      <c r="H369" s="106" t="s">
        <v>259</v>
      </c>
      <c r="I369" s="106">
        <v>41</v>
      </c>
      <c r="J369" s="106"/>
    </row>
    <row r="370" spans="1:10" x14ac:dyDescent="0.2">
      <c r="A370" s="106" t="s">
        <v>359</v>
      </c>
      <c r="B370" s="106" t="s">
        <v>251</v>
      </c>
      <c r="C370" s="106" t="s">
        <v>256</v>
      </c>
      <c r="D370" s="106" t="s">
        <v>253</v>
      </c>
      <c r="E370">
        <v>7041</v>
      </c>
      <c r="F370" s="106" t="s">
        <v>1552</v>
      </c>
      <c r="G370" s="106" t="s">
        <v>266</v>
      </c>
      <c r="H370" s="106" t="s">
        <v>259</v>
      </c>
      <c r="I370" s="106">
        <v>58</v>
      </c>
      <c r="J370" s="106"/>
    </row>
    <row r="371" spans="1:10" x14ac:dyDescent="0.2">
      <c r="A371" s="106" t="s">
        <v>359</v>
      </c>
      <c r="B371" s="106" t="s">
        <v>251</v>
      </c>
      <c r="C371" s="106" t="s">
        <v>256</v>
      </c>
      <c r="D371" s="106" t="s">
        <v>257</v>
      </c>
      <c r="E371">
        <v>7072</v>
      </c>
      <c r="F371" s="106" t="s">
        <v>449</v>
      </c>
      <c r="G371" s="106" t="s">
        <v>266</v>
      </c>
      <c r="H371" s="106" t="s">
        <v>259</v>
      </c>
      <c r="I371" s="106">
        <v>89</v>
      </c>
      <c r="J371" s="106"/>
    </row>
    <row r="372" spans="1:10" x14ac:dyDescent="0.2">
      <c r="A372" s="106" t="s">
        <v>359</v>
      </c>
      <c r="B372" s="106" t="s">
        <v>251</v>
      </c>
      <c r="C372" s="106" t="s">
        <v>252</v>
      </c>
      <c r="D372" s="106" t="s">
        <v>253</v>
      </c>
      <c r="E372">
        <v>7746</v>
      </c>
      <c r="F372" s="106" t="s">
        <v>1553</v>
      </c>
      <c r="G372" s="106" t="s">
        <v>258</v>
      </c>
      <c r="H372" s="106" t="s">
        <v>330</v>
      </c>
      <c r="I372" s="106">
        <v>55</v>
      </c>
      <c r="J372" s="106"/>
    </row>
    <row r="373" spans="1:10" x14ac:dyDescent="0.2">
      <c r="A373" s="106" t="s">
        <v>359</v>
      </c>
      <c r="B373" s="106" t="s">
        <v>251</v>
      </c>
      <c r="C373" s="106" t="s">
        <v>261</v>
      </c>
      <c r="D373" s="106" t="s">
        <v>253</v>
      </c>
      <c r="E373">
        <v>7972</v>
      </c>
      <c r="F373" s="106" t="s">
        <v>1554</v>
      </c>
      <c r="G373" s="106" t="s">
        <v>254</v>
      </c>
      <c r="H373" s="106" t="s">
        <v>276</v>
      </c>
      <c r="I373">
        <v>216</v>
      </c>
    </row>
    <row r="374" spans="1:10" x14ac:dyDescent="0.2">
      <c r="A374" s="106" t="s">
        <v>359</v>
      </c>
      <c r="B374" s="106" t="s">
        <v>251</v>
      </c>
      <c r="C374" s="106" t="s">
        <v>261</v>
      </c>
      <c r="D374" s="106" t="s">
        <v>253</v>
      </c>
      <c r="E374">
        <v>8179</v>
      </c>
      <c r="F374" s="106" t="s">
        <v>1555</v>
      </c>
      <c r="G374" s="106" t="s">
        <v>254</v>
      </c>
      <c r="H374" s="106" t="s">
        <v>264</v>
      </c>
      <c r="I374" s="106">
        <v>952</v>
      </c>
      <c r="J374" s="106"/>
    </row>
    <row r="375" spans="1:10" x14ac:dyDescent="0.2">
      <c r="A375" s="106" t="s">
        <v>359</v>
      </c>
      <c r="B375" s="106" t="s">
        <v>251</v>
      </c>
      <c r="C375" s="106" t="s">
        <v>261</v>
      </c>
      <c r="D375" s="106" t="s">
        <v>253</v>
      </c>
      <c r="E375">
        <v>8946</v>
      </c>
      <c r="F375" s="106" t="s">
        <v>1558</v>
      </c>
      <c r="G375" s="106" t="s">
        <v>258</v>
      </c>
      <c r="H375" s="106" t="s">
        <v>280</v>
      </c>
      <c r="I375">
        <v>23</v>
      </c>
    </row>
    <row r="376" spans="1:10" x14ac:dyDescent="0.2">
      <c r="A376" s="106" t="s">
        <v>359</v>
      </c>
      <c r="B376" s="106" t="s">
        <v>251</v>
      </c>
      <c r="C376" s="106" t="s">
        <v>256</v>
      </c>
      <c r="D376" s="106" t="s">
        <v>253</v>
      </c>
      <c r="E376">
        <v>9233</v>
      </c>
      <c r="F376" s="106" t="s">
        <v>1779</v>
      </c>
      <c r="G376" s="106" t="s">
        <v>262</v>
      </c>
      <c r="H376" s="106" t="s">
        <v>377</v>
      </c>
      <c r="I376" s="106">
        <v>198</v>
      </c>
      <c r="J376" s="106"/>
    </row>
    <row r="377" spans="1:10" x14ac:dyDescent="0.2">
      <c r="A377" s="106" t="s">
        <v>359</v>
      </c>
      <c r="B377" s="106" t="s">
        <v>251</v>
      </c>
      <c r="C377" s="106" t="s">
        <v>252</v>
      </c>
      <c r="D377" s="106" t="s">
        <v>253</v>
      </c>
      <c r="E377">
        <v>9274</v>
      </c>
      <c r="F377" s="106" t="s">
        <v>1559</v>
      </c>
      <c r="G377" s="106" t="s">
        <v>254</v>
      </c>
      <c r="H377" s="106" t="s">
        <v>260</v>
      </c>
      <c r="I377" s="106">
        <v>209</v>
      </c>
      <c r="J377" s="106"/>
    </row>
    <row r="378" spans="1:10" x14ac:dyDescent="0.2">
      <c r="A378" s="106" t="s">
        <v>359</v>
      </c>
      <c r="B378" s="106" t="s">
        <v>251</v>
      </c>
      <c r="C378" s="106" t="s">
        <v>261</v>
      </c>
      <c r="D378" s="106" t="s">
        <v>253</v>
      </c>
      <c r="E378">
        <v>9612</v>
      </c>
      <c r="F378" s="106" t="s">
        <v>1561</v>
      </c>
      <c r="G378" s="106" t="s">
        <v>254</v>
      </c>
      <c r="H378" s="106" t="s">
        <v>259</v>
      </c>
      <c r="I378" s="106">
        <v>211</v>
      </c>
      <c r="J378" s="106"/>
    </row>
    <row r="379" spans="1:10" x14ac:dyDescent="0.2">
      <c r="A379" s="106" t="s">
        <v>359</v>
      </c>
      <c r="B379" s="106" t="s">
        <v>251</v>
      </c>
      <c r="C379" s="106" t="s">
        <v>261</v>
      </c>
      <c r="D379" s="106" t="s">
        <v>253</v>
      </c>
      <c r="E379">
        <v>9973</v>
      </c>
      <c r="F379" s="106" t="s">
        <v>2007</v>
      </c>
      <c r="G379" s="106" t="s">
        <v>258</v>
      </c>
      <c r="H379" s="106" t="s">
        <v>264</v>
      </c>
      <c r="I379" s="106">
        <v>25</v>
      </c>
      <c r="J379" s="106"/>
    </row>
    <row r="380" spans="1:10" x14ac:dyDescent="0.2">
      <c r="A380" s="106" t="s">
        <v>1562</v>
      </c>
      <c r="B380" s="106" t="s">
        <v>315</v>
      </c>
      <c r="C380" s="106" t="s">
        <v>261</v>
      </c>
      <c r="D380" s="106" t="s">
        <v>253</v>
      </c>
      <c r="E380">
        <v>4634</v>
      </c>
      <c r="F380" s="106" t="s">
        <v>1563</v>
      </c>
      <c r="G380" s="106" t="s">
        <v>254</v>
      </c>
      <c r="H380" s="106" t="s">
        <v>267</v>
      </c>
      <c r="I380" s="106" t="s">
        <v>285</v>
      </c>
      <c r="J380" s="106" t="s">
        <v>2279</v>
      </c>
    </row>
    <row r="381" spans="1:10" x14ac:dyDescent="0.2">
      <c r="A381" s="106" t="s">
        <v>1562</v>
      </c>
      <c r="B381" s="106" t="s">
        <v>315</v>
      </c>
      <c r="C381" s="106" t="s">
        <v>261</v>
      </c>
      <c r="D381" s="106" t="s">
        <v>253</v>
      </c>
      <c r="E381">
        <v>5108</v>
      </c>
      <c r="F381" s="106" t="s">
        <v>1567</v>
      </c>
      <c r="G381" s="106" t="s">
        <v>254</v>
      </c>
      <c r="H381" s="106" t="s">
        <v>408</v>
      </c>
      <c r="I381" s="106" t="s">
        <v>2442</v>
      </c>
      <c r="J381" s="106" t="s">
        <v>2546</v>
      </c>
    </row>
    <row r="382" spans="1:10" x14ac:dyDescent="0.2">
      <c r="A382" s="106" t="s">
        <v>1562</v>
      </c>
      <c r="B382" s="106" t="s">
        <v>315</v>
      </c>
      <c r="C382" s="106" t="s">
        <v>261</v>
      </c>
      <c r="D382" s="106" t="s">
        <v>253</v>
      </c>
      <c r="E382">
        <v>7531</v>
      </c>
      <c r="F382" s="106" t="s">
        <v>1564</v>
      </c>
      <c r="G382" s="106" t="s">
        <v>258</v>
      </c>
      <c r="H382" s="106" t="s">
        <v>260</v>
      </c>
      <c r="I382" s="106">
        <v>153</v>
      </c>
      <c r="J382" s="106"/>
    </row>
    <row r="383" spans="1:10" x14ac:dyDescent="0.2">
      <c r="A383" s="106" t="s">
        <v>1562</v>
      </c>
      <c r="B383" s="106" t="s">
        <v>315</v>
      </c>
      <c r="C383" s="106" t="s">
        <v>261</v>
      </c>
      <c r="D383" s="106" t="s">
        <v>257</v>
      </c>
      <c r="E383">
        <v>8951</v>
      </c>
      <c r="F383" s="106" t="s">
        <v>1780</v>
      </c>
      <c r="G383" s="106" t="s">
        <v>291</v>
      </c>
      <c r="H383" s="106" t="s">
        <v>292</v>
      </c>
      <c r="I383" s="106" t="s">
        <v>412</v>
      </c>
      <c r="J383" s="106" t="s">
        <v>2547</v>
      </c>
    </row>
    <row r="384" spans="1:10" x14ac:dyDescent="0.2">
      <c r="A384" s="106" t="s">
        <v>1562</v>
      </c>
      <c r="B384" s="106" t="s">
        <v>315</v>
      </c>
      <c r="C384" s="106" t="s">
        <v>261</v>
      </c>
      <c r="D384" s="106" t="s">
        <v>257</v>
      </c>
      <c r="E384">
        <v>8987</v>
      </c>
      <c r="F384" s="106" t="s">
        <v>1565</v>
      </c>
      <c r="G384" s="106" t="s">
        <v>291</v>
      </c>
      <c r="H384" s="106" t="s">
        <v>292</v>
      </c>
      <c r="I384" s="106" t="s">
        <v>277</v>
      </c>
      <c r="J384" s="106" t="s">
        <v>2548</v>
      </c>
    </row>
    <row r="385" spans="1:10" x14ac:dyDescent="0.2">
      <c r="A385" s="106" t="s">
        <v>1562</v>
      </c>
      <c r="B385" s="106" t="s">
        <v>251</v>
      </c>
      <c r="C385" s="106" t="s">
        <v>261</v>
      </c>
      <c r="D385" s="106" t="s">
        <v>253</v>
      </c>
      <c r="E385">
        <v>3807</v>
      </c>
      <c r="F385" s="106" t="s">
        <v>1566</v>
      </c>
      <c r="G385" s="106" t="s">
        <v>258</v>
      </c>
      <c r="H385" s="106" t="s">
        <v>265</v>
      </c>
      <c r="I385" s="106">
        <v>65</v>
      </c>
      <c r="J385" s="106"/>
    </row>
    <row r="386" spans="1:10" x14ac:dyDescent="0.2">
      <c r="A386" s="106" t="s">
        <v>1568</v>
      </c>
      <c r="B386" s="106" t="s">
        <v>1070</v>
      </c>
      <c r="C386" s="106" t="s">
        <v>261</v>
      </c>
      <c r="D386" s="106" t="s">
        <v>253</v>
      </c>
      <c r="E386">
        <v>9176</v>
      </c>
      <c r="F386" s="106" t="s">
        <v>1569</v>
      </c>
      <c r="G386" s="106" t="s">
        <v>258</v>
      </c>
      <c r="H386" s="106" t="s">
        <v>1278</v>
      </c>
      <c r="I386" s="106">
        <v>36</v>
      </c>
      <c r="J386" s="106"/>
    </row>
    <row r="387" spans="1:10" x14ac:dyDescent="0.2">
      <c r="A387" s="106" t="s">
        <v>1568</v>
      </c>
      <c r="B387" s="106" t="s">
        <v>315</v>
      </c>
      <c r="C387" s="106" t="s">
        <v>261</v>
      </c>
      <c r="D387" s="106" t="s">
        <v>257</v>
      </c>
      <c r="E387">
        <v>3470</v>
      </c>
      <c r="F387" s="106" t="s">
        <v>1570</v>
      </c>
      <c r="G387" s="106" t="s">
        <v>291</v>
      </c>
      <c r="H387" s="106" t="s">
        <v>292</v>
      </c>
      <c r="I387">
        <v>197</v>
      </c>
    </row>
    <row r="388" spans="1:10" x14ac:dyDescent="0.2">
      <c r="A388" s="106" t="s">
        <v>1568</v>
      </c>
      <c r="B388" s="106" t="s">
        <v>315</v>
      </c>
      <c r="C388" s="106" t="s">
        <v>261</v>
      </c>
      <c r="D388" s="106" t="s">
        <v>253</v>
      </c>
      <c r="E388">
        <v>4704</v>
      </c>
      <c r="F388" s="106" t="s">
        <v>1623</v>
      </c>
      <c r="G388" s="106" t="s">
        <v>254</v>
      </c>
      <c r="H388" s="106" t="s">
        <v>265</v>
      </c>
      <c r="I388" s="106" t="s">
        <v>331</v>
      </c>
      <c r="J388" s="106" t="s">
        <v>2549</v>
      </c>
    </row>
    <row r="389" spans="1:10" x14ac:dyDescent="0.2">
      <c r="A389" s="106" t="s">
        <v>1568</v>
      </c>
      <c r="B389" s="106" t="s">
        <v>251</v>
      </c>
      <c r="C389" s="106" t="s">
        <v>261</v>
      </c>
      <c r="D389" s="106" t="s">
        <v>257</v>
      </c>
      <c r="E389">
        <v>3473</v>
      </c>
      <c r="F389" s="106" t="s">
        <v>1571</v>
      </c>
      <c r="G389" s="106" t="s">
        <v>291</v>
      </c>
      <c r="H389" s="106" t="s">
        <v>292</v>
      </c>
      <c r="I389" s="106">
        <v>317</v>
      </c>
      <c r="J389" s="106"/>
    </row>
    <row r="390" spans="1:10" x14ac:dyDescent="0.2">
      <c r="A390" s="106" t="s">
        <v>1084</v>
      </c>
      <c r="B390" s="106" t="s">
        <v>315</v>
      </c>
      <c r="C390" s="106" t="s">
        <v>261</v>
      </c>
      <c r="D390" s="106" t="s">
        <v>253</v>
      </c>
      <c r="E390">
        <v>3350</v>
      </c>
      <c r="F390" s="106" t="s">
        <v>1572</v>
      </c>
      <c r="G390" s="106" t="s">
        <v>258</v>
      </c>
      <c r="H390" s="106" t="s">
        <v>260</v>
      </c>
      <c r="I390" s="106">
        <v>63</v>
      </c>
      <c r="J390" s="106"/>
    </row>
    <row r="391" spans="1:10" x14ac:dyDescent="0.2">
      <c r="A391" s="106" t="s">
        <v>1084</v>
      </c>
      <c r="B391" s="106" t="s">
        <v>315</v>
      </c>
      <c r="C391" s="106" t="s">
        <v>261</v>
      </c>
      <c r="D391" s="106" t="s">
        <v>253</v>
      </c>
      <c r="E391">
        <v>3975</v>
      </c>
      <c r="F391" s="106" t="s">
        <v>1085</v>
      </c>
      <c r="G391" s="106" t="s">
        <v>254</v>
      </c>
      <c r="H391" s="106" t="s">
        <v>265</v>
      </c>
      <c r="I391">
        <v>175</v>
      </c>
    </row>
    <row r="392" spans="1:10" x14ac:dyDescent="0.2">
      <c r="A392" s="106" t="s">
        <v>1084</v>
      </c>
      <c r="B392" s="106" t="s">
        <v>1196</v>
      </c>
      <c r="C392" s="106" t="s">
        <v>261</v>
      </c>
      <c r="D392" s="106" t="s">
        <v>253</v>
      </c>
      <c r="E392">
        <v>2721</v>
      </c>
      <c r="F392" s="106" t="s">
        <v>1573</v>
      </c>
      <c r="G392" s="106" t="s">
        <v>258</v>
      </c>
      <c r="H392" s="106" t="s">
        <v>260</v>
      </c>
      <c r="I392">
        <v>11</v>
      </c>
    </row>
    <row r="393" spans="1:10" x14ac:dyDescent="0.2">
      <c r="A393" s="106" t="s">
        <v>1084</v>
      </c>
      <c r="B393" s="106" t="s">
        <v>251</v>
      </c>
      <c r="C393" s="106" t="s">
        <v>261</v>
      </c>
      <c r="D393" s="106" t="s">
        <v>257</v>
      </c>
      <c r="E393">
        <v>3296</v>
      </c>
      <c r="F393" s="106" t="s">
        <v>1574</v>
      </c>
      <c r="G393" s="106" t="s">
        <v>291</v>
      </c>
      <c r="H393" s="106" t="s">
        <v>292</v>
      </c>
      <c r="I393" s="106" t="s">
        <v>277</v>
      </c>
      <c r="J393" s="106" t="s">
        <v>2550</v>
      </c>
    </row>
    <row r="394" spans="1:10" x14ac:dyDescent="0.2">
      <c r="A394" s="106" t="s">
        <v>365</v>
      </c>
      <c r="B394" s="106" t="s">
        <v>315</v>
      </c>
      <c r="C394" s="106" t="s">
        <v>261</v>
      </c>
      <c r="D394" s="106" t="s">
        <v>257</v>
      </c>
      <c r="E394">
        <v>3227</v>
      </c>
      <c r="F394" s="106" t="s">
        <v>1575</v>
      </c>
      <c r="G394" s="106" t="s">
        <v>291</v>
      </c>
      <c r="H394" s="106" t="s">
        <v>292</v>
      </c>
      <c r="I394" s="106" t="s">
        <v>277</v>
      </c>
      <c r="J394" s="106" t="s">
        <v>2551</v>
      </c>
    </row>
    <row r="395" spans="1:10" x14ac:dyDescent="0.2">
      <c r="A395" s="106" t="s">
        <v>365</v>
      </c>
      <c r="B395" s="106" t="s">
        <v>315</v>
      </c>
      <c r="C395" s="106" t="s">
        <v>261</v>
      </c>
      <c r="D395" s="106" t="s">
        <v>257</v>
      </c>
      <c r="E395">
        <v>8963</v>
      </c>
      <c r="F395" s="106" t="s">
        <v>1576</v>
      </c>
      <c r="G395" s="106" t="s">
        <v>291</v>
      </c>
      <c r="H395" s="106" t="s">
        <v>292</v>
      </c>
      <c r="I395" s="106" t="s">
        <v>321</v>
      </c>
      <c r="J395" s="106" t="s">
        <v>2526</v>
      </c>
    </row>
    <row r="396" spans="1:10" x14ac:dyDescent="0.2">
      <c r="A396" s="106" t="s">
        <v>365</v>
      </c>
      <c r="B396" s="106" t="s">
        <v>315</v>
      </c>
      <c r="C396" s="106" t="s">
        <v>261</v>
      </c>
      <c r="D396" s="106" t="s">
        <v>257</v>
      </c>
      <c r="E396">
        <v>8985</v>
      </c>
      <c r="F396" s="106" t="s">
        <v>366</v>
      </c>
      <c r="G396" s="106" t="s">
        <v>291</v>
      </c>
      <c r="H396" s="106" t="s">
        <v>292</v>
      </c>
      <c r="I396" s="106" t="s">
        <v>321</v>
      </c>
      <c r="J396" s="106" t="s">
        <v>2552</v>
      </c>
    </row>
    <row r="397" spans="1:10" x14ac:dyDescent="0.2">
      <c r="A397" s="106" t="s">
        <v>2008</v>
      </c>
      <c r="B397" s="106" t="s">
        <v>251</v>
      </c>
      <c r="C397" s="106" t="s">
        <v>261</v>
      </c>
      <c r="D397" s="106" t="s">
        <v>257</v>
      </c>
      <c r="E397">
        <v>9285</v>
      </c>
      <c r="F397" s="106" t="s">
        <v>1560</v>
      </c>
      <c r="G397" s="106" t="s">
        <v>291</v>
      </c>
      <c r="H397" s="106" t="s">
        <v>292</v>
      </c>
      <c r="I397" s="106">
        <v>48</v>
      </c>
      <c r="J397" s="106"/>
    </row>
    <row r="398" spans="1:10" x14ac:dyDescent="0.2">
      <c r="A398" s="106" t="s">
        <v>1602</v>
      </c>
      <c r="B398" s="106" t="s">
        <v>251</v>
      </c>
      <c r="C398" s="106" t="s">
        <v>263</v>
      </c>
      <c r="D398" s="106" t="s">
        <v>257</v>
      </c>
      <c r="E398">
        <v>2391</v>
      </c>
      <c r="F398" s="106" t="s">
        <v>1178</v>
      </c>
      <c r="G398" s="106" t="s">
        <v>258</v>
      </c>
      <c r="H398" s="106" t="s">
        <v>259</v>
      </c>
      <c r="I398" s="106">
        <v>93</v>
      </c>
      <c r="J398" s="106"/>
    </row>
    <row r="399" spans="1:10" x14ac:dyDescent="0.2">
      <c r="A399" s="106" t="s">
        <v>1086</v>
      </c>
      <c r="B399" s="106" t="s">
        <v>251</v>
      </c>
      <c r="C399" s="106" t="s">
        <v>256</v>
      </c>
      <c r="D399" s="106" t="s">
        <v>253</v>
      </c>
      <c r="E399">
        <v>4666</v>
      </c>
      <c r="F399" s="106" t="s">
        <v>312</v>
      </c>
      <c r="G399" s="106" t="s">
        <v>254</v>
      </c>
      <c r="H399" s="106" t="s">
        <v>280</v>
      </c>
      <c r="I399" s="106" t="s">
        <v>304</v>
      </c>
      <c r="J399" s="106" t="s">
        <v>2553</v>
      </c>
    </row>
    <row r="400" spans="1:10" x14ac:dyDescent="0.2">
      <c r="A400" s="106" t="s">
        <v>1709</v>
      </c>
      <c r="B400" s="106" t="s">
        <v>251</v>
      </c>
      <c r="C400" s="106" t="s">
        <v>256</v>
      </c>
      <c r="D400" s="106" t="s">
        <v>253</v>
      </c>
      <c r="E400">
        <v>2198</v>
      </c>
      <c r="F400" s="106" t="s">
        <v>2079</v>
      </c>
      <c r="G400" s="106" t="s">
        <v>254</v>
      </c>
      <c r="H400" s="106" t="s">
        <v>259</v>
      </c>
      <c r="I400" s="106">
        <v>223</v>
      </c>
      <c r="J400" s="106"/>
    </row>
    <row r="401" spans="1:10" x14ac:dyDescent="0.2">
      <c r="A401" s="106" t="s">
        <v>1709</v>
      </c>
      <c r="B401" s="106" t="s">
        <v>251</v>
      </c>
      <c r="C401" s="106" t="s">
        <v>256</v>
      </c>
      <c r="D401" s="106" t="s">
        <v>253</v>
      </c>
      <c r="E401">
        <v>2375</v>
      </c>
      <c r="F401" s="106" t="s">
        <v>2285</v>
      </c>
      <c r="G401" s="106" t="s">
        <v>262</v>
      </c>
      <c r="H401" s="106" t="s">
        <v>259</v>
      </c>
      <c r="I401" s="106">
        <v>136</v>
      </c>
      <c r="J401" s="106"/>
    </row>
    <row r="402" spans="1:10" x14ac:dyDescent="0.2">
      <c r="A402" s="106" t="s">
        <v>1709</v>
      </c>
      <c r="B402" s="106" t="s">
        <v>251</v>
      </c>
      <c r="C402" s="106" t="s">
        <v>252</v>
      </c>
      <c r="D402" s="106" t="s">
        <v>257</v>
      </c>
      <c r="E402">
        <v>3329</v>
      </c>
      <c r="F402" s="106" t="s">
        <v>2286</v>
      </c>
      <c r="G402" s="106" t="s">
        <v>258</v>
      </c>
      <c r="H402" s="106" t="s">
        <v>264</v>
      </c>
      <c r="I402" s="106">
        <v>141</v>
      </c>
      <c r="J402" s="106"/>
    </row>
    <row r="403" spans="1:10" x14ac:dyDescent="0.2">
      <c r="A403" s="106" t="s">
        <v>1709</v>
      </c>
      <c r="B403" s="106" t="s">
        <v>251</v>
      </c>
      <c r="C403" s="106" t="s">
        <v>263</v>
      </c>
      <c r="D403" s="106" t="s">
        <v>253</v>
      </c>
      <c r="E403">
        <v>3816</v>
      </c>
      <c r="F403" s="106" t="s">
        <v>1710</v>
      </c>
      <c r="G403" s="106" t="s">
        <v>258</v>
      </c>
      <c r="H403" s="106" t="s">
        <v>265</v>
      </c>
      <c r="I403" s="106">
        <v>60</v>
      </c>
      <c r="J403" s="106"/>
    </row>
    <row r="404" spans="1:10" x14ac:dyDescent="0.2">
      <c r="A404" s="106" t="s">
        <v>1709</v>
      </c>
      <c r="B404" s="106" t="s">
        <v>251</v>
      </c>
      <c r="C404" s="106" t="s">
        <v>263</v>
      </c>
      <c r="D404" s="106" t="s">
        <v>257</v>
      </c>
      <c r="E404">
        <v>3930</v>
      </c>
      <c r="F404" s="106" t="s">
        <v>1836</v>
      </c>
      <c r="G404" s="106" t="s">
        <v>266</v>
      </c>
      <c r="H404" s="106" t="s">
        <v>265</v>
      </c>
      <c r="I404">
        <v>65</v>
      </c>
    </row>
    <row r="405" spans="1:10" x14ac:dyDescent="0.2">
      <c r="A405" s="106" t="s">
        <v>1709</v>
      </c>
      <c r="B405" s="106" t="s">
        <v>251</v>
      </c>
      <c r="C405" s="106" t="s">
        <v>256</v>
      </c>
      <c r="D405" s="106" t="s">
        <v>257</v>
      </c>
      <c r="E405">
        <v>4707</v>
      </c>
      <c r="F405" s="106" t="s">
        <v>2287</v>
      </c>
      <c r="G405" s="106" t="s">
        <v>258</v>
      </c>
      <c r="H405" s="106" t="s">
        <v>259</v>
      </c>
      <c r="I405">
        <v>23</v>
      </c>
    </row>
    <row r="406" spans="1:10" x14ac:dyDescent="0.2">
      <c r="A406" s="106" t="s">
        <v>1709</v>
      </c>
      <c r="B406" s="106" t="s">
        <v>251</v>
      </c>
      <c r="C406" s="106" t="s">
        <v>252</v>
      </c>
      <c r="D406" s="106" t="s">
        <v>253</v>
      </c>
      <c r="E406">
        <v>5971</v>
      </c>
      <c r="F406" s="106" t="s">
        <v>2288</v>
      </c>
      <c r="G406" s="106" t="s">
        <v>258</v>
      </c>
      <c r="H406" s="106" t="s">
        <v>269</v>
      </c>
      <c r="I406" s="106">
        <v>54</v>
      </c>
      <c r="J406" s="106"/>
    </row>
    <row r="407" spans="1:10" x14ac:dyDescent="0.2">
      <c r="A407" s="106" t="s">
        <v>516</v>
      </c>
      <c r="B407" s="106" t="s">
        <v>278</v>
      </c>
      <c r="C407" s="106" t="s">
        <v>263</v>
      </c>
      <c r="D407" s="106" t="s">
        <v>253</v>
      </c>
      <c r="E407">
        <v>6267</v>
      </c>
      <c r="F407" s="106" t="s">
        <v>274</v>
      </c>
      <c r="G407" s="106" t="s">
        <v>258</v>
      </c>
      <c r="H407" s="106" t="s">
        <v>275</v>
      </c>
      <c r="I407" s="106">
        <v>37</v>
      </c>
      <c r="J407" s="106"/>
    </row>
    <row r="408" spans="1:10" x14ac:dyDescent="0.2">
      <c r="A408" s="106" t="s">
        <v>516</v>
      </c>
      <c r="B408" s="106" t="s">
        <v>251</v>
      </c>
      <c r="C408" s="106" t="s">
        <v>252</v>
      </c>
      <c r="D408" s="106" t="s">
        <v>253</v>
      </c>
      <c r="E408">
        <v>2593</v>
      </c>
      <c r="F408" s="106" t="s">
        <v>270</v>
      </c>
      <c r="G408" s="106" t="s">
        <v>254</v>
      </c>
      <c r="H408" s="106" t="s">
        <v>255</v>
      </c>
      <c r="I408" t="s">
        <v>304</v>
      </c>
      <c r="J408" t="s">
        <v>2554</v>
      </c>
    </row>
    <row r="409" spans="1:10" x14ac:dyDescent="0.2">
      <c r="A409" s="106" t="s">
        <v>516</v>
      </c>
      <c r="B409" s="106" t="s">
        <v>251</v>
      </c>
      <c r="C409" s="106" t="s">
        <v>252</v>
      </c>
      <c r="D409" s="106" t="s">
        <v>253</v>
      </c>
      <c r="E409">
        <v>2910</v>
      </c>
      <c r="F409" s="106" t="s">
        <v>272</v>
      </c>
      <c r="G409" s="106" t="s">
        <v>254</v>
      </c>
      <c r="H409" s="106" t="s">
        <v>255</v>
      </c>
      <c r="I409" s="106">
        <v>388</v>
      </c>
      <c r="J409" s="106"/>
    </row>
    <row r="410" spans="1:10" x14ac:dyDescent="0.2">
      <c r="A410" s="106" t="s">
        <v>516</v>
      </c>
      <c r="B410" s="106" t="s">
        <v>251</v>
      </c>
      <c r="C410" s="106" t="s">
        <v>256</v>
      </c>
      <c r="D410" s="106" t="s">
        <v>253</v>
      </c>
      <c r="E410">
        <v>9603</v>
      </c>
      <c r="F410" s="106" t="s">
        <v>2289</v>
      </c>
      <c r="G410" s="106" t="s">
        <v>254</v>
      </c>
      <c r="H410" s="106" t="s">
        <v>259</v>
      </c>
      <c r="I410" s="106" t="s">
        <v>285</v>
      </c>
      <c r="J410" s="106" t="s">
        <v>2555</v>
      </c>
    </row>
    <row r="411" spans="1:10" x14ac:dyDescent="0.2">
      <c r="A411" s="106" t="s">
        <v>517</v>
      </c>
      <c r="B411" s="106" t="s">
        <v>251</v>
      </c>
      <c r="C411" s="106" t="s">
        <v>256</v>
      </c>
      <c r="D411" s="106" t="s">
        <v>253</v>
      </c>
      <c r="E411">
        <v>4627</v>
      </c>
      <c r="F411" s="106" t="s">
        <v>2290</v>
      </c>
      <c r="G411" s="106" t="s">
        <v>258</v>
      </c>
      <c r="H411" s="106" t="s">
        <v>267</v>
      </c>
      <c r="I411" s="106">
        <v>109</v>
      </c>
      <c r="J411" s="106"/>
    </row>
    <row r="412" spans="1:10" x14ac:dyDescent="0.2">
      <c r="A412" s="106" t="s">
        <v>517</v>
      </c>
      <c r="B412" s="106" t="s">
        <v>251</v>
      </c>
      <c r="C412" s="106" t="s">
        <v>252</v>
      </c>
      <c r="D412" s="106" t="s">
        <v>253</v>
      </c>
      <c r="E412">
        <v>4750</v>
      </c>
      <c r="F412" s="106" t="s">
        <v>268</v>
      </c>
      <c r="G412" s="106" t="s">
        <v>262</v>
      </c>
      <c r="H412" s="106" t="s">
        <v>259</v>
      </c>
      <c r="I412" s="106">
        <v>53</v>
      </c>
      <c r="J412" s="106"/>
    </row>
    <row r="413" spans="1:10" x14ac:dyDescent="0.2">
      <c r="A413" s="106" t="s">
        <v>517</v>
      </c>
      <c r="B413" s="106" t="s">
        <v>251</v>
      </c>
      <c r="C413" s="106" t="s">
        <v>256</v>
      </c>
      <c r="D413" s="106" t="s">
        <v>253</v>
      </c>
      <c r="E413">
        <v>6309</v>
      </c>
      <c r="F413" s="106" t="s">
        <v>2291</v>
      </c>
      <c r="G413" s="106" t="s">
        <v>254</v>
      </c>
      <c r="H413" s="106" t="s">
        <v>275</v>
      </c>
      <c r="I413" s="106">
        <v>231</v>
      </c>
      <c r="J413" s="106"/>
    </row>
    <row r="414" spans="1:10" x14ac:dyDescent="0.2">
      <c r="A414" s="106" t="s">
        <v>517</v>
      </c>
      <c r="B414" s="106" t="s">
        <v>251</v>
      </c>
      <c r="C414" s="106" t="s">
        <v>256</v>
      </c>
      <c r="D414" s="106" t="s">
        <v>257</v>
      </c>
      <c r="E414">
        <v>7265</v>
      </c>
      <c r="F414" s="106" t="s">
        <v>2292</v>
      </c>
      <c r="G414" s="106" t="s">
        <v>258</v>
      </c>
      <c r="H414" s="106" t="s">
        <v>284</v>
      </c>
      <c r="I414" s="106">
        <v>33</v>
      </c>
      <c r="J414" s="106"/>
    </row>
    <row r="415" spans="1:10" x14ac:dyDescent="0.2">
      <c r="A415" s="106" t="s">
        <v>517</v>
      </c>
      <c r="B415" s="106" t="s">
        <v>251</v>
      </c>
      <c r="C415" s="106" t="s">
        <v>261</v>
      </c>
      <c r="D415" s="106" t="s">
        <v>253</v>
      </c>
      <c r="E415">
        <v>7590</v>
      </c>
      <c r="F415" s="106" t="s">
        <v>1087</v>
      </c>
      <c r="G415" s="106" t="s">
        <v>254</v>
      </c>
      <c r="H415" s="106" t="s">
        <v>260</v>
      </c>
      <c r="I415" s="106">
        <v>68</v>
      </c>
      <c r="J415" s="106"/>
    </row>
    <row r="416" spans="1:10" x14ac:dyDescent="0.2">
      <c r="A416" s="106" t="s">
        <v>517</v>
      </c>
      <c r="B416" s="106" t="s">
        <v>251</v>
      </c>
      <c r="C416" s="106" t="s">
        <v>261</v>
      </c>
      <c r="D416" s="106" t="s">
        <v>253</v>
      </c>
      <c r="E416">
        <v>7865</v>
      </c>
      <c r="F416" s="106" t="s">
        <v>2293</v>
      </c>
      <c r="G416" s="106" t="s">
        <v>258</v>
      </c>
      <c r="H416" s="106" t="s">
        <v>276</v>
      </c>
      <c r="I416" s="106">
        <v>44</v>
      </c>
      <c r="J416" s="106"/>
    </row>
    <row r="417" spans="1:10" x14ac:dyDescent="0.2">
      <c r="A417" s="106" t="s">
        <v>2009</v>
      </c>
      <c r="B417" s="106" t="s">
        <v>251</v>
      </c>
      <c r="C417" s="106" t="s">
        <v>261</v>
      </c>
      <c r="D417" s="106" t="s">
        <v>253</v>
      </c>
      <c r="E417">
        <v>2590</v>
      </c>
      <c r="F417" s="106" t="s">
        <v>2294</v>
      </c>
      <c r="G417" s="106" t="s">
        <v>254</v>
      </c>
      <c r="H417" s="106" t="s">
        <v>255</v>
      </c>
      <c r="I417" s="106">
        <v>690</v>
      </c>
      <c r="J417" s="106"/>
    </row>
    <row r="418" spans="1:10" x14ac:dyDescent="0.2">
      <c r="A418" s="106" t="s">
        <v>2009</v>
      </c>
      <c r="B418" s="106" t="s">
        <v>251</v>
      </c>
      <c r="C418" s="106" t="s">
        <v>263</v>
      </c>
      <c r="D418" s="106" t="s">
        <v>253</v>
      </c>
      <c r="E418">
        <v>3172</v>
      </c>
      <c r="F418" s="106" t="s">
        <v>2295</v>
      </c>
      <c r="G418" s="106" t="s">
        <v>254</v>
      </c>
      <c r="H418" s="106" t="s">
        <v>264</v>
      </c>
      <c r="I418" s="106">
        <v>39</v>
      </c>
      <c r="J418" s="106"/>
    </row>
    <row r="419" spans="1:10" x14ac:dyDescent="0.2">
      <c r="A419" s="106" t="s">
        <v>2009</v>
      </c>
      <c r="B419" s="106" t="s">
        <v>251</v>
      </c>
      <c r="C419" s="106" t="s">
        <v>263</v>
      </c>
      <c r="D419" s="106" t="s">
        <v>253</v>
      </c>
      <c r="E419">
        <v>4699</v>
      </c>
      <c r="F419" s="106" t="s">
        <v>2296</v>
      </c>
      <c r="G419" s="106" t="s">
        <v>258</v>
      </c>
      <c r="H419" s="106" t="s">
        <v>259</v>
      </c>
      <c r="I419" s="106">
        <v>141</v>
      </c>
      <c r="J419" s="106"/>
    </row>
    <row r="420" spans="1:10" x14ac:dyDescent="0.2">
      <c r="A420" s="106" t="s">
        <v>2009</v>
      </c>
      <c r="B420" s="106" t="s">
        <v>251</v>
      </c>
      <c r="C420" s="106" t="s">
        <v>256</v>
      </c>
      <c r="D420" s="106" t="s">
        <v>253</v>
      </c>
      <c r="E420">
        <v>7959</v>
      </c>
      <c r="F420" s="106" t="s">
        <v>2297</v>
      </c>
      <c r="G420" s="106" t="s">
        <v>254</v>
      </c>
      <c r="H420" s="106" t="s">
        <v>276</v>
      </c>
      <c r="I420" s="106">
        <v>486</v>
      </c>
      <c r="J420" s="106"/>
    </row>
    <row r="421" spans="1:10" x14ac:dyDescent="0.2">
      <c r="A421" s="106" t="s">
        <v>2009</v>
      </c>
      <c r="B421" s="106" t="s">
        <v>251</v>
      </c>
      <c r="C421" s="106" t="s">
        <v>263</v>
      </c>
      <c r="D421" s="106" t="s">
        <v>253</v>
      </c>
      <c r="E421">
        <v>8057</v>
      </c>
      <c r="F421" s="106" t="s">
        <v>2298</v>
      </c>
      <c r="G421" s="106" t="s">
        <v>254</v>
      </c>
      <c r="H421" s="106" t="s">
        <v>260</v>
      </c>
      <c r="I421" s="106">
        <v>672</v>
      </c>
      <c r="J421" s="106"/>
    </row>
    <row r="422" spans="1:10" x14ac:dyDescent="0.2">
      <c r="A422" s="106" t="s">
        <v>2009</v>
      </c>
      <c r="B422" s="106" t="s">
        <v>251</v>
      </c>
      <c r="C422" s="106" t="s">
        <v>252</v>
      </c>
      <c r="D422" s="106" t="s">
        <v>253</v>
      </c>
      <c r="E422">
        <v>9627</v>
      </c>
      <c r="F422" s="106" t="s">
        <v>2010</v>
      </c>
      <c r="G422" s="106" t="s">
        <v>254</v>
      </c>
      <c r="H422" s="106" t="s">
        <v>264</v>
      </c>
      <c r="I422" s="106" t="s">
        <v>277</v>
      </c>
      <c r="J422" s="106" t="s">
        <v>2445</v>
      </c>
    </row>
    <row r="423" spans="1:10" x14ac:dyDescent="0.2">
      <c r="A423" s="106" t="s">
        <v>2009</v>
      </c>
      <c r="B423" s="106" t="s">
        <v>251</v>
      </c>
      <c r="C423" s="106" t="s">
        <v>256</v>
      </c>
      <c r="D423" s="106" t="s">
        <v>253</v>
      </c>
      <c r="E423">
        <v>9824</v>
      </c>
      <c r="F423" s="106" t="s">
        <v>2299</v>
      </c>
      <c r="G423" s="106" t="s">
        <v>254</v>
      </c>
      <c r="H423" s="106" t="s">
        <v>260</v>
      </c>
      <c r="I423" s="106">
        <v>328</v>
      </c>
      <c r="J423" s="106"/>
    </row>
    <row r="424" spans="1:10" x14ac:dyDescent="0.2">
      <c r="A424" s="106" t="s">
        <v>1590</v>
      </c>
      <c r="B424" s="106" t="s">
        <v>251</v>
      </c>
      <c r="C424" s="106" t="s">
        <v>256</v>
      </c>
      <c r="D424" s="106" t="s">
        <v>253</v>
      </c>
      <c r="E424">
        <v>1873</v>
      </c>
      <c r="F424" s="106" t="s">
        <v>2300</v>
      </c>
      <c r="G424" s="106" t="s">
        <v>254</v>
      </c>
      <c r="H424" s="106" t="s">
        <v>281</v>
      </c>
      <c r="I424" s="106">
        <v>215</v>
      </c>
      <c r="J424" s="106"/>
    </row>
    <row r="425" spans="1:10" x14ac:dyDescent="0.2">
      <c r="A425" s="106" t="s">
        <v>1590</v>
      </c>
      <c r="B425" s="106" t="s">
        <v>251</v>
      </c>
      <c r="C425" s="106" t="s">
        <v>261</v>
      </c>
      <c r="D425" s="106" t="s">
        <v>253</v>
      </c>
      <c r="E425">
        <v>1928</v>
      </c>
      <c r="F425" s="106" t="s">
        <v>2301</v>
      </c>
      <c r="G425" s="106" t="s">
        <v>254</v>
      </c>
      <c r="H425" s="106" t="s">
        <v>281</v>
      </c>
      <c r="I425" s="106" t="s">
        <v>282</v>
      </c>
      <c r="J425" s="106" t="s">
        <v>2556</v>
      </c>
    </row>
    <row r="426" spans="1:10" x14ac:dyDescent="0.2">
      <c r="A426" s="106" t="s">
        <v>1590</v>
      </c>
      <c r="B426" s="106" t="s">
        <v>251</v>
      </c>
      <c r="C426" s="106" t="s">
        <v>252</v>
      </c>
      <c r="D426" s="106" t="s">
        <v>253</v>
      </c>
      <c r="E426">
        <v>3031</v>
      </c>
      <c r="F426" s="106" t="s">
        <v>1591</v>
      </c>
      <c r="G426" s="106" t="s">
        <v>254</v>
      </c>
      <c r="H426" s="106" t="s">
        <v>260</v>
      </c>
      <c r="I426" s="106">
        <v>162</v>
      </c>
      <c r="J426" s="106"/>
    </row>
    <row r="427" spans="1:10" x14ac:dyDescent="0.2">
      <c r="A427" s="106" t="s">
        <v>1590</v>
      </c>
      <c r="B427" s="106" t="s">
        <v>251</v>
      </c>
      <c r="C427" s="106" t="s">
        <v>263</v>
      </c>
      <c r="D427" s="106" t="s">
        <v>253</v>
      </c>
      <c r="E427">
        <v>6778</v>
      </c>
      <c r="F427" s="106" t="s">
        <v>2302</v>
      </c>
      <c r="G427" s="106" t="s">
        <v>262</v>
      </c>
      <c r="H427" s="106" t="s">
        <v>279</v>
      </c>
      <c r="I427" s="106">
        <v>130</v>
      </c>
      <c r="J427" s="106"/>
    </row>
    <row r="428" spans="1:10" x14ac:dyDescent="0.2">
      <c r="A428" s="106" t="s">
        <v>1590</v>
      </c>
      <c r="B428" s="106" t="s">
        <v>251</v>
      </c>
      <c r="C428" s="106" t="s">
        <v>256</v>
      </c>
      <c r="D428" s="106" t="s">
        <v>253</v>
      </c>
      <c r="E428">
        <v>7640</v>
      </c>
      <c r="F428" s="106" t="s">
        <v>2303</v>
      </c>
      <c r="G428" s="106" t="s">
        <v>254</v>
      </c>
      <c r="H428" s="106" t="s">
        <v>264</v>
      </c>
      <c r="I428" s="106">
        <v>42</v>
      </c>
      <c r="J428" s="106"/>
    </row>
    <row r="429" spans="1:10" x14ac:dyDescent="0.2">
      <c r="A429" s="106" t="s">
        <v>1226</v>
      </c>
      <c r="B429" s="106" t="s">
        <v>251</v>
      </c>
      <c r="C429" s="106" t="s">
        <v>263</v>
      </c>
      <c r="D429" s="106" t="s">
        <v>253</v>
      </c>
      <c r="E429">
        <v>2353</v>
      </c>
      <c r="F429" s="106" t="s">
        <v>2304</v>
      </c>
      <c r="G429" s="106" t="s">
        <v>254</v>
      </c>
      <c r="H429" s="106" t="s">
        <v>280</v>
      </c>
      <c r="I429" s="106">
        <v>519</v>
      </c>
      <c r="J429" s="106"/>
    </row>
    <row r="430" spans="1:10" x14ac:dyDescent="0.2">
      <c r="A430" s="106" t="s">
        <v>1226</v>
      </c>
      <c r="B430" s="106" t="s">
        <v>251</v>
      </c>
      <c r="C430" s="106" t="s">
        <v>256</v>
      </c>
      <c r="D430" s="106" t="s">
        <v>253</v>
      </c>
      <c r="E430">
        <v>2373</v>
      </c>
      <c r="F430" s="106" t="s">
        <v>2305</v>
      </c>
      <c r="G430" s="106" t="s">
        <v>258</v>
      </c>
      <c r="H430" s="106" t="s">
        <v>259</v>
      </c>
      <c r="I430">
        <v>79</v>
      </c>
    </row>
    <row r="431" spans="1:10" x14ac:dyDescent="0.2">
      <c r="A431" s="106" t="s">
        <v>1226</v>
      </c>
      <c r="B431" s="106" t="s">
        <v>251</v>
      </c>
      <c r="C431" s="106" t="s">
        <v>252</v>
      </c>
      <c r="D431" s="106" t="s">
        <v>257</v>
      </c>
      <c r="E431">
        <v>2438</v>
      </c>
      <c r="F431" s="106" t="s">
        <v>1592</v>
      </c>
      <c r="G431" s="106" t="s">
        <v>266</v>
      </c>
      <c r="H431" s="106" t="s">
        <v>259</v>
      </c>
      <c r="I431">
        <v>250</v>
      </c>
    </row>
    <row r="432" spans="1:10" x14ac:dyDescent="0.2">
      <c r="A432" s="106" t="s">
        <v>1226</v>
      </c>
      <c r="B432" s="106" t="s">
        <v>251</v>
      </c>
      <c r="C432" s="106" t="s">
        <v>263</v>
      </c>
      <c r="D432" s="106" t="s">
        <v>253</v>
      </c>
      <c r="E432">
        <v>2929</v>
      </c>
      <c r="F432" s="106" t="s">
        <v>1603</v>
      </c>
      <c r="G432" s="106" t="s">
        <v>262</v>
      </c>
      <c r="H432" s="106" t="s">
        <v>255</v>
      </c>
      <c r="I432">
        <v>382</v>
      </c>
    </row>
    <row r="433" spans="1:10" x14ac:dyDescent="0.2">
      <c r="A433" s="106" t="s">
        <v>1226</v>
      </c>
      <c r="B433" s="106" t="s">
        <v>251</v>
      </c>
      <c r="C433" s="106" t="s">
        <v>263</v>
      </c>
      <c r="D433" s="106" t="s">
        <v>257</v>
      </c>
      <c r="E433">
        <v>3193</v>
      </c>
      <c r="F433" s="106" t="s">
        <v>2306</v>
      </c>
      <c r="G433" s="106" t="s">
        <v>254</v>
      </c>
      <c r="H433" s="106" t="s">
        <v>264</v>
      </c>
      <c r="I433" s="106">
        <v>310</v>
      </c>
      <c r="J433" s="106"/>
    </row>
    <row r="434" spans="1:10" x14ac:dyDescent="0.2">
      <c r="A434" s="106" t="s">
        <v>1226</v>
      </c>
      <c r="B434" s="106" t="s">
        <v>251</v>
      </c>
      <c r="C434" s="106" t="s">
        <v>256</v>
      </c>
      <c r="D434" s="106" t="s">
        <v>253</v>
      </c>
      <c r="E434">
        <v>3248</v>
      </c>
      <c r="F434" s="106" t="s">
        <v>2307</v>
      </c>
      <c r="G434" s="106" t="s">
        <v>262</v>
      </c>
      <c r="H434" s="106" t="s">
        <v>280</v>
      </c>
      <c r="I434" s="106">
        <v>22</v>
      </c>
      <c r="J434" s="106"/>
    </row>
    <row r="435" spans="1:10" x14ac:dyDescent="0.2">
      <c r="A435" s="106" t="s">
        <v>1226</v>
      </c>
      <c r="B435" s="106" t="s">
        <v>251</v>
      </c>
      <c r="C435" s="106" t="s">
        <v>256</v>
      </c>
      <c r="D435" s="106" t="s">
        <v>257</v>
      </c>
      <c r="E435">
        <v>3733</v>
      </c>
      <c r="F435" s="106" t="s">
        <v>2308</v>
      </c>
      <c r="G435" s="106" t="s">
        <v>258</v>
      </c>
      <c r="H435" s="106" t="s">
        <v>265</v>
      </c>
      <c r="I435" s="106">
        <v>542</v>
      </c>
      <c r="J435" s="106"/>
    </row>
    <row r="436" spans="1:10" x14ac:dyDescent="0.2">
      <c r="A436" s="106" t="s">
        <v>1226</v>
      </c>
      <c r="B436" s="106" t="s">
        <v>251</v>
      </c>
      <c r="C436" s="106" t="s">
        <v>252</v>
      </c>
      <c r="D436" s="106" t="s">
        <v>253</v>
      </c>
      <c r="E436">
        <v>3770</v>
      </c>
      <c r="F436" s="106" t="s">
        <v>273</v>
      </c>
      <c r="G436" s="106" t="s">
        <v>254</v>
      </c>
      <c r="H436" s="106" t="s">
        <v>265</v>
      </c>
      <c r="I436">
        <v>53</v>
      </c>
    </row>
    <row r="437" spans="1:10" x14ac:dyDescent="0.2">
      <c r="A437" s="106" t="s">
        <v>1226</v>
      </c>
      <c r="B437" s="106" t="s">
        <v>251</v>
      </c>
      <c r="C437" s="106" t="s">
        <v>263</v>
      </c>
      <c r="D437" s="106" t="s">
        <v>253</v>
      </c>
      <c r="E437">
        <v>3854</v>
      </c>
      <c r="F437" s="106" t="s">
        <v>1252</v>
      </c>
      <c r="G437" s="106" t="s">
        <v>254</v>
      </c>
      <c r="H437" s="106" t="s">
        <v>265</v>
      </c>
      <c r="I437">
        <v>499</v>
      </c>
    </row>
    <row r="438" spans="1:10" x14ac:dyDescent="0.2">
      <c r="A438" s="106" t="s">
        <v>1226</v>
      </c>
      <c r="B438" s="106" t="s">
        <v>251</v>
      </c>
      <c r="C438" s="106" t="s">
        <v>252</v>
      </c>
      <c r="D438" s="106" t="s">
        <v>257</v>
      </c>
      <c r="E438">
        <v>4382</v>
      </c>
      <c r="F438" s="106" t="s">
        <v>2309</v>
      </c>
      <c r="G438" s="106" t="s">
        <v>254</v>
      </c>
      <c r="H438" s="106" t="s">
        <v>265</v>
      </c>
      <c r="I438" s="106">
        <v>780</v>
      </c>
      <c r="J438" s="106"/>
    </row>
    <row r="439" spans="1:10" x14ac:dyDescent="0.2">
      <c r="A439" s="106" t="s">
        <v>1226</v>
      </c>
      <c r="B439" s="106" t="s">
        <v>251</v>
      </c>
      <c r="C439" s="106" t="s">
        <v>263</v>
      </c>
      <c r="D439" s="106" t="s">
        <v>257</v>
      </c>
      <c r="E439">
        <v>4446</v>
      </c>
      <c r="F439" s="106" t="s">
        <v>2310</v>
      </c>
      <c r="G439" s="106" t="s">
        <v>266</v>
      </c>
      <c r="H439" s="106" t="s">
        <v>265</v>
      </c>
      <c r="I439" s="106">
        <v>295</v>
      </c>
      <c r="J439" s="106"/>
    </row>
    <row r="440" spans="1:10" x14ac:dyDescent="0.2">
      <c r="A440" s="106" t="s">
        <v>1226</v>
      </c>
      <c r="B440" s="106" t="s">
        <v>251</v>
      </c>
      <c r="C440" s="106" t="s">
        <v>256</v>
      </c>
      <c r="D440" s="106" t="s">
        <v>253</v>
      </c>
      <c r="E440">
        <v>4996</v>
      </c>
      <c r="F440" s="106" t="s">
        <v>308</v>
      </c>
      <c r="G440" s="106" t="s">
        <v>254</v>
      </c>
      <c r="H440" s="106" t="s">
        <v>267</v>
      </c>
      <c r="I440" s="106" t="s">
        <v>285</v>
      </c>
      <c r="J440" s="106" t="s">
        <v>2557</v>
      </c>
    </row>
    <row r="441" spans="1:10" x14ac:dyDescent="0.2">
      <c r="A441" s="106" t="s">
        <v>1226</v>
      </c>
      <c r="B441" s="106" t="s">
        <v>251</v>
      </c>
      <c r="C441" s="106" t="s">
        <v>252</v>
      </c>
      <c r="D441" s="106" t="s">
        <v>253</v>
      </c>
      <c r="E441">
        <v>6656</v>
      </c>
      <c r="F441" s="106" t="s">
        <v>2311</v>
      </c>
      <c r="G441" s="106" t="s">
        <v>262</v>
      </c>
      <c r="H441" s="106" t="s">
        <v>279</v>
      </c>
      <c r="I441" s="106">
        <v>214</v>
      </c>
      <c r="J441" s="106"/>
    </row>
    <row r="442" spans="1:10" x14ac:dyDescent="0.2">
      <c r="A442" s="106" t="s">
        <v>1226</v>
      </c>
      <c r="B442" s="106" t="s">
        <v>251</v>
      </c>
      <c r="C442" s="106" t="s">
        <v>256</v>
      </c>
      <c r="D442" s="106" t="s">
        <v>257</v>
      </c>
      <c r="E442">
        <v>7605</v>
      </c>
      <c r="F442" s="106" t="s">
        <v>2312</v>
      </c>
      <c r="G442" s="106" t="s">
        <v>254</v>
      </c>
      <c r="H442" s="106" t="s">
        <v>264</v>
      </c>
      <c r="I442" s="106">
        <v>219</v>
      </c>
      <c r="J442" s="106"/>
    </row>
    <row r="443" spans="1:10" x14ac:dyDescent="0.2">
      <c r="A443" s="106" t="s">
        <v>1226</v>
      </c>
      <c r="B443" s="106" t="s">
        <v>251</v>
      </c>
      <c r="C443" s="106" t="s">
        <v>252</v>
      </c>
      <c r="D443" s="106" t="s">
        <v>257</v>
      </c>
      <c r="E443">
        <v>7901</v>
      </c>
      <c r="F443" s="106" t="s">
        <v>1227</v>
      </c>
      <c r="G443" s="106" t="s">
        <v>258</v>
      </c>
      <c r="H443" s="106" t="s">
        <v>276</v>
      </c>
      <c r="I443">
        <v>10</v>
      </c>
    </row>
    <row r="444" spans="1:10" x14ac:dyDescent="0.2">
      <c r="A444" s="106" t="s">
        <v>1226</v>
      </c>
      <c r="B444" s="106" t="s">
        <v>251</v>
      </c>
      <c r="C444" s="106" t="s">
        <v>256</v>
      </c>
      <c r="D444" s="106" t="s">
        <v>253</v>
      </c>
      <c r="E444">
        <v>8917</v>
      </c>
      <c r="F444" s="106" t="s">
        <v>1184</v>
      </c>
      <c r="G444" s="106" t="s">
        <v>254</v>
      </c>
      <c r="H444" s="106" t="s">
        <v>280</v>
      </c>
      <c r="I444" s="106">
        <v>210</v>
      </c>
      <c r="J444" s="106"/>
    </row>
    <row r="445" spans="1:10" x14ac:dyDescent="0.2">
      <c r="A445" s="106" t="s">
        <v>1226</v>
      </c>
      <c r="B445" s="106" t="s">
        <v>251</v>
      </c>
      <c r="C445" s="106" t="s">
        <v>256</v>
      </c>
      <c r="D445" s="106" t="s">
        <v>253</v>
      </c>
      <c r="E445">
        <v>9678</v>
      </c>
      <c r="F445" s="106" t="s">
        <v>2313</v>
      </c>
      <c r="G445" s="106" t="s">
        <v>254</v>
      </c>
      <c r="H445" s="106" t="s">
        <v>259</v>
      </c>
      <c r="I445" s="106" t="s">
        <v>285</v>
      </c>
      <c r="J445" s="106" t="s">
        <v>2558</v>
      </c>
    </row>
    <row r="446" spans="1:10" x14ac:dyDescent="0.2">
      <c r="A446" s="106" t="s">
        <v>1088</v>
      </c>
      <c r="B446" s="106" t="s">
        <v>251</v>
      </c>
      <c r="C446" s="106" t="s">
        <v>256</v>
      </c>
      <c r="D446" s="106" t="s">
        <v>253</v>
      </c>
      <c r="E446">
        <v>1383</v>
      </c>
      <c r="F446" s="106" t="s">
        <v>301</v>
      </c>
      <c r="G446" s="106" t="s">
        <v>258</v>
      </c>
      <c r="H446" s="106" t="s">
        <v>302</v>
      </c>
      <c r="I446" s="106">
        <v>35</v>
      </c>
      <c r="J446" s="106"/>
    </row>
    <row r="447" spans="1:10" x14ac:dyDescent="0.2">
      <c r="A447" s="106" t="s">
        <v>1088</v>
      </c>
      <c r="B447" s="106" t="s">
        <v>251</v>
      </c>
      <c r="C447" s="106" t="s">
        <v>256</v>
      </c>
      <c r="D447" s="106" t="s">
        <v>257</v>
      </c>
      <c r="E447">
        <v>2301</v>
      </c>
      <c r="F447" s="106" t="s">
        <v>2314</v>
      </c>
      <c r="G447" s="106" t="s">
        <v>254</v>
      </c>
      <c r="H447" s="106" t="s">
        <v>259</v>
      </c>
      <c r="I447" s="106">
        <v>370</v>
      </c>
      <c r="J447" s="106"/>
    </row>
    <row r="448" spans="1:10" x14ac:dyDescent="0.2">
      <c r="A448" s="106" t="s">
        <v>1088</v>
      </c>
      <c r="B448" s="106" t="s">
        <v>251</v>
      </c>
      <c r="C448" s="106" t="s">
        <v>252</v>
      </c>
      <c r="D448" s="106" t="s">
        <v>253</v>
      </c>
      <c r="E448">
        <v>3180</v>
      </c>
      <c r="F448" s="106" t="s">
        <v>2315</v>
      </c>
      <c r="G448" s="106" t="s">
        <v>254</v>
      </c>
      <c r="H448" s="106" t="s">
        <v>260</v>
      </c>
      <c r="I448">
        <v>135</v>
      </c>
    </row>
    <row r="449" spans="1:10" x14ac:dyDescent="0.2">
      <c r="A449" s="106" t="s">
        <v>1088</v>
      </c>
      <c r="B449" s="106" t="s">
        <v>251</v>
      </c>
      <c r="C449" s="106" t="s">
        <v>261</v>
      </c>
      <c r="D449" s="106" t="s">
        <v>253</v>
      </c>
      <c r="E449">
        <v>4238</v>
      </c>
      <c r="F449" s="106" t="s">
        <v>1781</v>
      </c>
      <c r="G449" s="106" t="s">
        <v>254</v>
      </c>
      <c r="H449" s="106" t="s">
        <v>267</v>
      </c>
      <c r="I449">
        <v>127</v>
      </c>
    </row>
    <row r="450" spans="1:10" x14ac:dyDescent="0.2">
      <c r="A450" s="106" t="s">
        <v>1088</v>
      </c>
      <c r="B450" s="106" t="s">
        <v>251</v>
      </c>
      <c r="C450" s="106" t="s">
        <v>252</v>
      </c>
      <c r="D450" s="106" t="s">
        <v>253</v>
      </c>
      <c r="E450">
        <v>6065</v>
      </c>
      <c r="F450" s="106" t="s">
        <v>289</v>
      </c>
      <c r="G450" s="106" t="s">
        <v>254</v>
      </c>
      <c r="H450" s="106" t="s">
        <v>259</v>
      </c>
      <c r="I450" s="106">
        <v>92</v>
      </c>
      <c r="J450" s="106"/>
    </row>
    <row r="451" spans="1:10" x14ac:dyDescent="0.2">
      <c r="A451" s="106" t="s">
        <v>1088</v>
      </c>
      <c r="B451" s="106" t="s">
        <v>251</v>
      </c>
      <c r="C451" s="106" t="s">
        <v>256</v>
      </c>
      <c r="D451" s="106" t="s">
        <v>257</v>
      </c>
      <c r="E451">
        <v>7804</v>
      </c>
      <c r="F451" s="106" t="s">
        <v>2316</v>
      </c>
      <c r="G451" s="106" t="s">
        <v>266</v>
      </c>
      <c r="H451" s="106" t="s">
        <v>276</v>
      </c>
      <c r="I451" s="106">
        <v>37</v>
      </c>
      <c r="J451" s="106"/>
    </row>
    <row r="452" spans="1:10" x14ac:dyDescent="0.2">
      <c r="A452" s="106" t="s">
        <v>1088</v>
      </c>
      <c r="B452" s="106" t="s">
        <v>251</v>
      </c>
      <c r="C452" s="106" t="s">
        <v>256</v>
      </c>
      <c r="D452" s="106" t="s">
        <v>253</v>
      </c>
      <c r="E452">
        <v>7856</v>
      </c>
      <c r="F452" s="106" t="s">
        <v>2054</v>
      </c>
      <c r="G452" s="106" t="s">
        <v>254</v>
      </c>
      <c r="H452" s="106" t="s">
        <v>276</v>
      </c>
      <c r="I452" s="106">
        <v>241</v>
      </c>
      <c r="J452" s="106"/>
    </row>
    <row r="453" spans="1:10" x14ac:dyDescent="0.2">
      <c r="A453" s="106" t="s">
        <v>1742</v>
      </c>
      <c r="B453" s="106" t="s">
        <v>251</v>
      </c>
      <c r="C453" s="106" t="s">
        <v>252</v>
      </c>
      <c r="D453" s="106" t="s">
        <v>253</v>
      </c>
      <c r="E453">
        <v>2923</v>
      </c>
      <c r="F453" s="106" t="s">
        <v>2317</v>
      </c>
      <c r="G453" s="106" t="s">
        <v>262</v>
      </c>
      <c r="H453" s="106" t="s">
        <v>255</v>
      </c>
      <c r="I453" s="106">
        <v>192</v>
      </c>
      <c r="J453" s="106"/>
    </row>
    <row r="454" spans="1:10" x14ac:dyDescent="0.2">
      <c r="A454" s="106" t="s">
        <v>1742</v>
      </c>
      <c r="B454" s="106" t="s">
        <v>251</v>
      </c>
      <c r="C454" s="106" t="s">
        <v>256</v>
      </c>
      <c r="D454" s="106" t="s">
        <v>253</v>
      </c>
      <c r="E454">
        <v>3475</v>
      </c>
      <c r="F454" s="106" t="s">
        <v>1824</v>
      </c>
      <c r="G454" s="106" t="s">
        <v>254</v>
      </c>
      <c r="H454" s="106" t="s">
        <v>280</v>
      </c>
      <c r="I454">
        <v>153</v>
      </c>
    </row>
    <row r="455" spans="1:10" x14ac:dyDescent="0.2">
      <c r="A455" s="106" t="s">
        <v>1742</v>
      </c>
      <c r="B455" s="106" t="s">
        <v>251</v>
      </c>
      <c r="C455" s="106" t="s">
        <v>252</v>
      </c>
      <c r="D455" s="106" t="s">
        <v>253</v>
      </c>
      <c r="E455">
        <v>3524</v>
      </c>
      <c r="F455" s="106" t="s">
        <v>2318</v>
      </c>
      <c r="G455" s="106" t="s">
        <v>254</v>
      </c>
      <c r="H455" s="106" t="s">
        <v>287</v>
      </c>
      <c r="I455">
        <v>44</v>
      </c>
    </row>
    <row r="456" spans="1:10" x14ac:dyDescent="0.2">
      <c r="A456" s="106" t="s">
        <v>1742</v>
      </c>
      <c r="B456" s="106" t="s">
        <v>251</v>
      </c>
      <c r="C456" s="106" t="s">
        <v>263</v>
      </c>
      <c r="D456" s="106" t="s">
        <v>253</v>
      </c>
      <c r="E456">
        <v>3988</v>
      </c>
      <c r="F456" s="106" t="s">
        <v>2319</v>
      </c>
      <c r="G456" s="106" t="s">
        <v>258</v>
      </c>
      <c r="H456" s="106" t="s">
        <v>265</v>
      </c>
      <c r="I456">
        <v>41</v>
      </c>
    </row>
    <row r="457" spans="1:10" x14ac:dyDescent="0.2">
      <c r="A457" s="106" t="s">
        <v>1742</v>
      </c>
      <c r="B457" s="106" t="s">
        <v>251</v>
      </c>
      <c r="C457" s="106" t="s">
        <v>256</v>
      </c>
      <c r="D457" s="106" t="s">
        <v>257</v>
      </c>
      <c r="E457">
        <v>4441</v>
      </c>
      <c r="F457" s="106" t="s">
        <v>293</v>
      </c>
      <c r="G457" s="106" t="s">
        <v>266</v>
      </c>
      <c r="H457" s="106" t="s">
        <v>265</v>
      </c>
      <c r="I457" s="106">
        <v>199</v>
      </c>
      <c r="J457" s="106"/>
    </row>
    <row r="458" spans="1:10" x14ac:dyDescent="0.2">
      <c r="A458" s="106" t="s">
        <v>1742</v>
      </c>
      <c r="B458" s="106" t="s">
        <v>251</v>
      </c>
      <c r="C458" s="106" t="s">
        <v>261</v>
      </c>
      <c r="D458" s="106" t="s">
        <v>257</v>
      </c>
      <c r="E458">
        <v>6654</v>
      </c>
      <c r="F458" s="106" t="s">
        <v>2320</v>
      </c>
      <c r="G458" s="106" t="s">
        <v>254</v>
      </c>
      <c r="H458" s="106" t="s">
        <v>279</v>
      </c>
      <c r="I458" s="106">
        <v>83</v>
      </c>
      <c r="J458" s="106"/>
    </row>
    <row r="459" spans="1:10" x14ac:dyDescent="0.2">
      <c r="A459" s="106" t="s">
        <v>1742</v>
      </c>
      <c r="B459" s="106" t="s">
        <v>251</v>
      </c>
      <c r="C459" s="106" t="s">
        <v>261</v>
      </c>
      <c r="D459" s="106" t="s">
        <v>253</v>
      </c>
      <c r="E459">
        <v>7196</v>
      </c>
      <c r="F459" s="106" t="s">
        <v>1782</v>
      </c>
      <c r="G459" s="106" t="s">
        <v>254</v>
      </c>
      <c r="H459" s="106" t="s">
        <v>290</v>
      </c>
      <c r="I459" s="106">
        <v>176</v>
      </c>
      <c r="J459" s="106"/>
    </row>
    <row r="460" spans="1:10" x14ac:dyDescent="0.2">
      <c r="A460" s="106" t="s">
        <v>1742</v>
      </c>
      <c r="B460" s="106" t="s">
        <v>251</v>
      </c>
      <c r="C460" s="106" t="s">
        <v>263</v>
      </c>
      <c r="D460" s="106" t="s">
        <v>257</v>
      </c>
      <c r="E460">
        <v>7682</v>
      </c>
      <c r="F460" s="106" t="s">
        <v>310</v>
      </c>
      <c r="G460" s="106" t="s">
        <v>258</v>
      </c>
      <c r="H460" s="106" t="s">
        <v>264</v>
      </c>
      <c r="I460" s="106">
        <v>24</v>
      </c>
      <c r="J460" s="106"/>
    </row>
    <row r="461" spans="1:10" x14ac:dyDescent="0.2">
      <c r="A461" s="106" t="s">
        <v>1742</v>
      </c>
      <c r="B461" s="106" t="s">
        <v>251</v>
      </c>
      <c r="C461" s="106" t="s">
        <v>256</v>
      </c>
      <c r="D461" s="106" t="s">
        <v>253</v>
      </c>
      <c r="E461">
        <v>7983</v>
      </c>
      <c r="F461" s="106" t="s">
        <v>2321</v>
      </c>
      <c r="G461" s="106" t="s">
        <v>262</v>
      </c>
      <c r="H461" s="106" t="s">
        <v>276</v>
      </c>
      <c r="I461" s="106">
        <v>65</v>
      </c>
      <c r="J461" s="106"/>
    </row>
    <row r="462" spans="1:10" x14ac:dyDescent="0.2">
      <c r="A462" s="106" t="s">
        <v>1742</v>
      </c>
      <c r="B462" s="106" t="s">
        <v>251</v>
      </c>
      <c r="C462" s="106" t="s">
        <v>261</v>
      </c>
      <c r="D462" s="106" t="s">
        <v>253</v>
      </c>
      <c r="E462">
        <v>8068</v>
      </c>
      <c r="F462" s="106" t="s">
        <v>1743</v>
      </c>
      <c r="G462" s="106" t="s">
        <v>254</v>
      </c>
      <c r="H462" s="106" t="s">
        <v>260</v>
      </c>
      <c r="I462">
        <v>505</v>
      </c>
    </row>
    <row r="463" spans="1:10" x14ac:dyDescent="0.2">
      <c r="A463" s="106" t="s">
        <v>1742</v>
      </c>
      <c r="B463" s="106" t="s">
        <v>251</v>
      </c>
      <c r="C463" s="106" t="s">
        <v>261</v>
      </c>
      <c r="D463" s="106" t="s">
        <v>257</v>
      </c>
      <c r="E463">
        <v>9283</v>
      </c>
      <c r="F463" s="106" t="s">
        <v>2322</v>
      </c>
      <c r="G463" s="106" t="s">
        <v>291</v>
      </c>
      <c r="H463" s="106" t="s">
        <v>292</v>
      </c>
      <c r="I463" s="106">
        <v>166</v>
      </c>
      <c r="J463" s="106"/>
    </row>
    <row r="464" spans="1:10" x14ac:dyDescent="0.2">
      <c r="A464" s="106" t="s">
        <v>1089</v>
      </c>
      <c r="B464" s="106" t="s">
        <v>251</v>
      </c>
      <c r="C464" s="106" t="s">
        <v>263</v>
      </c>
      <c r="D464" s="106" t="s">
        <v>253</v>
      </c>
      <c r="E464">
        <v>1844</v>
      </c>
      <c r="F464" s="106" t="s">
        <v>2323</v>
      </c>
      <c r="G464" s="106" t="s">
        <v>262</v>
      </c>
      <c r="H464" s="106" t="s">
        <v>281</v>
      </c>
      <c r="I464" s="106">
        <v>37</v>
      </c>
      <c r="J464" s="106"/>
    </row>
    <row r="465" spans="1:10" x14ac:dyDescent="0.2">
      <c r="A465" s="106" t="s">
        <v>1089</v>
      </c>
      <c r="B465" s="106" t="s">
        <v>251</v>
      </c>
      <c r="C465" s="106" t="s">
        <v>256</v>
      </c>
      <c r="D465" s="106" t="s">
        <v>253</v>
      </c>
      <c r="E465">
        <v>2345</v>
      </c>
      <c r="F465" s="106" t="s">
        <v>1715</v>
      </c>
      <c r="G465" s="106" t="s">
        <v>262</v>
      </c>
      <c r="H465" s="106" t="s">
        <v>265</v>
      </c>
      <c r="I465" s="106">
        <v>31</v>
      </c>
      <c r="J465" s="106"/>
    </row>
    <row r="466" spans="1:10" x14ac:dyDescent="0.2">
      <c r="A466" s="106" t="s">
        <v>1089</v>
      </c>
      <c r="B466" s="106" t="s">
        <v>251</v>
      </c>
      <c r="C466" s="106" t="s">
        <v>252</v>
      </c>
      <c r="D466" s="106" t="s">
        <v>253</v>
      </c>
      <c r="E466">
        <v>2751</v>
      </c>
      <c r="F466" s="106" t="s">
        <v>2324</v>
      </c>
      <c r="G466" s="106" t="s">
        <v>258</v>
      </c>
      <c r="H466" s="106" t="s">
        <v>260</v>
      </c>
      <c r="I466">
        <v>354</v>
      </c>
    </row>
    <row r="467" spans="1:10" x14ac:dyDescent="0.2">
      <c r="A467" s="106" t="s">
        <v>1089</v>
      </c>
      <c r="B467" s="106" t="s">
        <v>251</v>
      </c>
      <c r="C467" s="106" t="s">
        <v>252</v>
      </c>
      <c r="D467" s="106" t="s">
        <v>253</v>
      </c>
      <c r="E467">
        <v>3134</v>
      </c>
      <c r="F467" s="106" t="s">
        <v>2325</v>
      </c>
      <c r="G467" s="106" t="s">
        <v>254</v>
      </c>
      <c r="H467" s="106" t="s">
        <v>264</v>
      </c>
      <c r="I467">
        <v>285</v>
      </c>
    </row>
    <row r="468" spans="1:10" x14ac:dyDescent="0.2">
      <c r="A468" s="106" t="s">
        <v>1089</v>
      </c>
      <c r="B468" s="106" t="s">
        <v>251</v>
      </c>
      <c r="C468" s="106" t="s">
        <v>252</v>
      </c>
      <c r="D468" s="106" t="s">
        <v>253</v>
      </c>
      <c r="E468">
        <v>3161</v>
      </c>
      <c r="F468" s="106" t="s">
        <v>1228</v>
      </c>
      <c r="G468" s="106" t="s">
        <v>262</v>
      </c>
      <c r="H468" s="106" t="s">
        <v>260</v>
      </c>
      <c r="I468" s="106">
        <v>77</v>
      </c>
      <c r="J468" s="106"/>
    </row>
    <row r="469" spans="1:10" x14ac:dyDescent="0.2">
      <c r="A469" s="106" t="s">
        <v>1089</v>
      </c>
      <c r="B469" s="106" t="s">
        <v>251</v>
      </c>
      <c r="C469" s="106" t="s">
        <v>261</v>
      </c>
      <c r="D469" s="106" t="s">
        <v>257</v>
      </c>
      <c r="E469">
        <v>3269</v>
      </c>
      <c r="F469" s="106" t="s">
        <v>1825</v>
      </c>
      <c r="G469" s="106" t="s">
        <v>291</v>
      </c>
      <c r="H469" s="106" t="s">
        <v>292</v>
      </c>
      <c r="I469" s="106" t="s">
        <v>304</v>
      </c>
      <c r="J469" s="106" t="s">
        <v>2559</v>
      </c>
    </row>
    <row r="470" spans="1:10" x14ac:dyDescent="0.2">
      <c r="A470" s="106" t="s">
        <v>1089</v>
      </c>
      <c r="B470" s="106" t="s">
        <v>251</v>
      </c>
      <c r="C470" s="106" t="s">
        <v>252</v>
      </c>
      <c r="D470" s="106" t="s">
        <v>253</v>
      </c>
      <c r="E470">
        <v>3444</v>
      </c>
      <c r="F470" s="106" t="s">
        <v>2326</v>
      </c>
      <c r="G470" s="106" t="s">
        <v>258</v>
      </c>
      <c r="H470" s="106" t="s">
        <v>269</v>
      </c>
      <c r="I470" s="106">
        <v>124</v>
      </c>
      <c r="J470" s="106"/>
    </row>
    <row r="471" spans="1:10" x14ac:dyDescent="0.2">
      <c r="A471" s="106" t="s">
        <v>1089</v>
      </c>
      <c r="B471" s="106" t="s">
        <v>251</v>
      </c>
      <c r="C471" s="106" t="s">
        <v>261</v>
      </c>
      <c r="D471" s="106" t="s">
        <v>257</v>
      </c>
      <c r="E471">
        <v>3565</v>
      </c>
      <c r="F471" s="106" t="s">
        <v>2011</v>
      </c>
      <c r="G471" s="106" t="s">
        <v>254</v>
      </c>
      <c r="H471" s="106" t="s">
        <v>260</v>
      </c>
      <c r="I471" s="106">
        <v>179</v>
      </c>
      <c r="J471" s="106"/>
    </row>
    <row r="472" spans="1:10" x14ac:dyDescent="0.2">
      <c r="A472" s="106" t="s">
        <v>1089</v>
      </c>
      <c r="B472" s="106" t="s">
        <v>251</v>
      </c>
      <c r="C472" s="106" t="s">
        <v>252</v>
      </c>
      <c r="D472" s="106" t="s">
        <v>257</v>
      </c>
      <c r="E472">
        <v>4026</v>
      </c>
      <c r="F472" s="106" t="s">
        <v>1826</v>
      </c>
      <c r="G472" s="106" t="s">
        <v>262</v>
      </c>
      <c r="H472" s="106" t="s">
        <v>296</v>
      </c>
      <c r="I472" s="106">
        <v>105</v>
      </c>
      <c r="J472" s="106"/>
    </row>
    <row r="473" spans="1:10" x14ac:dyDescent="0.2">
      <c r="A473" s="106" t="s">
        <v>1089</v>
      </c>
      <c r="B473" s="106" t="s">
        <v>251</v>
      </c>
      <c r="C473" s="106" t="s">
        <v>263</v>
      </c>
      <c r="D473" s="106" t="s">
        <v>257</v>
      </c>
      <c r="E473">
        <v>4599</v>
      </c>
      <c r="F473" s="106" t="s">
        <v>2327</v>
      </c>
      <c r="G473" s="106" t="s">
        <v>266</v>
      </c>
      <c r="H473" s="106" t="s">
        <v>299</v>
      </c>
      <c r="I473">
        <v>404</v>
      </c>
    </row>
    <row r="474" spans="1:10" x14ac:dyDescent="0.2">
      <c r="A474" s="106" t="s">
        <v>1089</v>
      </c>
      <c r="B474" s="106" t="s">
        <v>251</v>
      </c>
      <c r="C474" s="106" t="s">
        <v>263</v>
      </c>
      <c r="D474" s="106" t="s">
        <v>253</v>
      </c>
      <c r="E474">
        <v>6577</v>
      </c>
      <c r="F474" s="106" t="s">
        <v>2328</v>
      </c>
      <c r="G474" s="106" t="s">
        <v>266</v>
      </c>
      <c r="H474" s="106" t="s">
        <v>259</v>
      </c>
      <c r="I474">
        <v>41</v>
      </c>
    </row>
    <row r="475" spans="1:10" x14ac:dyDescent="0.2">
      <c r="A475" s="106" t="s">
        <v>1089</v>
      </c>
      <c r="B475" s="106" t="s">
        <v>251</v>
      </c>
      <c r="C475" s="106" t="s">
        <v>261</v>
      </c>
      <c r="D475" s="106" t="s">
        <v>257</v>
      </c>
      <c r="E475">
        <v>7064</v>
      </c>
      <c r="F475" s="106" t="s">
        <v>297</v>
      </c>
      <c r="G475" s="106" t="s">
        <v>266</v>
      </c>
      <c r="H475" s="106" t="s">
        <v>259</v>
      </c>
      <c r="I475">
        <v>26</v>
      </c>
    </row>
    <row r="476" spans="1:10" x14ac:dyDescent="0.2">
      <c r="A476" s="106" t="s">
        <v>1089</v>
      </c>
      <c r="B476" s="106" t="s">
        <v>251</v>
      </c>
      <c r="C476" s="106" t="s">
        <v>261</v>
      </c>
      <c r="D476" s="106" t="s">
        <v>253</v>
      </c>
      <c r="E476">
        <v>8142</v>
      </c>
      <c r="F476" s="106" t="s">
        <v>1744</v>
      </c>
      <c r="G476" s="106" t="s">
        <v>254</v>
      </c>
      <c r="H476" s="106" t="s">
        <v>260</v>
      </c>
      <c r="I476" s="106">
        <v>197</v>
      </c>
      <c r="J476" s="106"/>
    </row>
    <row r="477" spans="1:10" x14ac:dyDescent="0.2">
      <c r="A477" s="106" t="s">
        <v>1089</v>
      </c>
      <c r="B477" s="106" t="s">
        <v>251</v>
      </c>
      <c r="C477" s="106" t="s">
        <v>261</v>
      </c>
      <c r="D477" s="106" t="s">
        <v>253</v>
      </c>
      <c r="E477">
        <v>8842</v>
      </c>
      <c r="F477" s="106" t="s">
        <v>2329</v>
      </c>
      <c r="G477" s="106" t="s">
        <v>254</v>
      </c>
      <c r="H477" s="106" t="s">
        <v>280</v>
      </c>
      <c r="I477">
        <v>389</v>
      </c>
    </row>
    <row r="478" spans="1:10" x14ac:dyDescent="0.2">
      <c r="A478" s="106" t="s">
        <v>1089</v>
      </c>
      <c r="B478" s="106" t="s">
        <v>251</v>
      </c>
      <c r="C478" s="106" t="s">
        <v>263</v>
      </c>
      <c r="D478" s="106" t="s">
        <v>257</v>
      </c>
      <c r="E478">
        <v>9262</v>
      </c>
      <c r="F478" s="106" t="s">
        <v>295</v>
      </c>
      <c r="G478" s="106" t="s">
        <v>254</v>
      </c>
      <c r="H478" s="106" t="s">
        <v>264</v>
      </c>
      <c r="I478" s="106">
        <v>271</v>
      </c>
      <c r="J478" s="106"/>
    </row>
    <row r="479" spans="1:10" x14ac:dyDescent="0.2">
      <c r="A479" s="106" t="s">
        <v>1090</v>
      </c>
      <c r="B479" s="106" t="s">
        <v>278</v>
      </c>
      <c r="C479" s="106" t="s">
        <v>263</v>
      </c>
      <c r="D479" s="106" t="s">
        <v>257</v>
      </c>
      <c r="E479">
        <v>6387</v>
      </c>
      <c r="F479" s="106" t="s">
        <v>1229</v>
      </c>
      <c r="G479" s="106" t="s">
        <v>254</v>
      </c>
      <c r="H479" s="106" t="s">
        <v>275</v>
      </c>
      <c r="I479" s="106">
        <v>166</v>
      </c>
      <c r="J479" s="106"/>
    </row>
    <row r="480" spans="1:10" x14ac:dyDescent="0.2">
      <c r="A480" s="106" t="s">
        <v>1090</v>
      </c>
      <c r="B480" s="106" t="s">
        <v>251</v>
      </c>
      <c r="C480" s="106" t="s">
        <v>263</v>
      </c>
      <c r="D480" s="106" t="s">
        <v>257</v>
      </c>
      <c r="E480">
        <v>2978</v>
      </c>
      <c r="F480" s="106" t="s">
        <v>2330</v>
      </c>
      <c r="G480" s="106" t="s">
        <v>266</v>
      </c>
      <c r="H480" s="106" t="s">
        <v>280</v>
      </c>
      <c r="I480">
        <v>133</v>
      </c>
    </row>
    <row r="481" spans="1:10" x14ac:dyDescent="0.2">
      <c r="A481" s="106" t="s">
        <v>1090</v>
      </c>
      <c r="B481" s="106" t="s">
        <v>251</v>
      </c>
      <c r="C481" s="106" t="s">
        <v>256</v>
      </c>
      <c r="D481" s="106" t="s">
        <v>253</v>
      </c>
      <c r="E481">
        <v>3038</v>
      </c>
      <c r="F481" s="106" t="s">
        <v>2331</v>
      </c>
      <c r="G481" s="106" t="s">
        <v>254</v>
      </c>
      <c r="H481" s="106" t="s">
        <v>260</v>
      </c>
      <c r="I481" s="106" t="s">
        <v>313</v>
      </c>
      <c r="J481" s="106" t="s">
        <v>2560</v>
      </c>
    </row>
    <row r="482" spans="1:10" x14ac:dyDescent="0.2">
      <c r="A482" s="106" t="s">
        <v>1090</v>
      </c>
      <c r="B482" s="106" t="s">
        <v>251</v>
      </c>
      <c r="C482" s="106" t="s">
        <v>252</v>
      </c>
      <c r="D482" s="106" t="s">
        <v>257</v>
      </c>
      <c r="E482">
        <v>3075</v>
      </c>
      <c r="F482" s="106" t="s">
        <v>1827</v>
      </c>
      <c r="G482" s="106" t="s">
        <v>258</v>
      </c>
      <c r="H482" s="106" t="s">
        <v>264</v>
      </c>
      <c r="I482" s="106">
        <v>196</v>
      </c>
      <c r="J482" s="106"/>
    </row>
    <row r="483" spans="1:10" x14ac:dyDescent="0.2">
      <c r="A483" s="106" t="s">
        <v>1090</v>
      </c>
      <c r="B483" s="106" t="s">
        <v>251</v>
      </c>
      <c r="C483" s="106" t="s">
        <v>261</v>
      </c>
      <c r="D483" s="106" t="s">
        <v>253</v>
      </c>
      <c r="E483">
        <v>3246</v>
      </c>
      <c r="F483" s="106" t="s">
        <v>2332</v>
      </c>
      <c r="G483" s="106" t="s">
        <v>254</v>
      </c>
      <c r="H483" s="106" t="s">
        <v>280</v>
      </c>
      <c r="I483">
        <v>65</v>
      </c>
    </row>
    <row r="484" spans="1:10" x14ac:dyDescent="0.2">
      <c r="A484" s="106" t="s">
        <v>1090</v>
      </c>
      <c r="B484" s="106" t="s">
        <v>251</v>
      </c>
      <c r="C484" s="106" t="s">
        <v>252</v>
      </c>
      <c r="D484" s="106" t="s">
        <v>253</v>
      </c>
      <c r="E484">
        <v>3361</v>
      </c>
      <c r="F484" s="106" t="s">
        <v>1604</v>
      </c>
      <c r="G484" s="106" t="s">
        <v>254</v>
      </c>
      <c r="H484" s="106" t="s">
        <v>264</v>
      </c>
      <c r="I484">
        <v>176</v>
      </c>
    </row>
    <row r="485" spans="1:10" x14ac:dyDescent="0.2">
      <c r="A485" s="106" t="s">
        <v>1090</v>
      </c>
      <c r="B485" s="106" t="s">
        <v>251</v>
      </c>
      <c r="C485" s="106" t="s">
        <v>263</v>
      </c>
      <c r="D485" s="106" t="s">
        <v>253</v>
      </c>
      <c r="E485">
        <v>3418</v>
      </c>
      <c r="F485" s="106" t="s">
        <v>2223</v>
      </c>
      <c r="G485" s="106" t="s">
        <v>266</v>
      </c>
      <c r="H485" s="106" t="s">
        <v>264</v>
      </c>
      <c r="I485" s="106">
        <v>105</v>
      </c>
      <c r="J485" s="106"/>
    </row>
    <row r="486" spans="1:10" x14ac:dyDescent="0.2">
      <c r="A486" s="106" t="s">
        <v>1090</v>
      </c>
      <c r="B486" s="106" t="s">
        <v>251</v>
      </c>
      <c r="C486" s="106" t="s">
        <v>263</v>
      </c>
      <c r="D486" s="106" t="s">
        <v>253</v>
      </c>
      <c r="E486">
        <v>3458</v>
      </c>
      <c r="F486" s="106" t="s">
        <v>2224</v>
      </c>
      <c r="G486" s="106" t="s">
        <v>254</v>
      </c>
      <c r="H486" s="106" t="s">
        <v>280</v>
      </c>
      <c r="I486" s="106">
        <v>310</v>
      </c>
      <c r="J486" s="106"/>
    </row>
    <row r="487" spans="1:10" x14ac:dyDescent="0.2">
      <c r="A487" s="106" t="s">
        <v>1090</v>
      </c>
      <c r="B487" s="106" t="s">
        <v>251</v>
      </c>
      <c r="C487" s="106" t="s">
        <v>256</v>
      </c>
      <c r="D487" s="106" t="s">
        <v>253</v>
      </c>
      <c r="E487">
        <v>3491</v>
      </c>
      <c r="F487" s="106" t="s">
        <v>2333</v>
      </c>
      <c r="G487" s="106" t="s">
        <v>266</v>
      </c>
      <c r="H487" s="106" t="s">
        <v>280</v>
      </c>
      <c r="I487" s="106">
        <v>332</v>
      </c>
      <c r="J487" s="106"/>
    </row>
    <row r="488" spans="1:10" x14ac:dyDescent="0.2">
      <c r="A488" s="106" t="s">
        <v>1090</v>
      </c>
      <c r="B488" s="106" t="s">
        <v>251</v>
      </c>
      <c r="C488" s="106" t="s">
        <v>263</v>
      </c>
      <c r="D488" s="106" t="s">
        <v>253</v>
      </c>
      <c r="E488">
        <v>3539</v>
      </c>
      <c r="F488" s="106" t="s">
        <v>2057</v>
      </c>
      <c r="G488" s="106" t="s">
        <v>254</v>
      </c>
      <c r="H488" s="106" t="s">
        <v>264</v>
      </c>
      <c r="I488" s="106">
        <v>631</v>
      </c>
      <c r="J488" s="106"/>
    </row>
    <row r="489" spans="1:10" x14ac:dyDescent="0.2">
      <c r="A489" s="106" t="s">
        <v>1090</v>
      </c>
      <c r="B489" s="106" t="s">
        <v>251</v>
      </c>
      <c r="C489" s="106" t="s">
        <v>261</v>
      </c>
      <c r="D489" s="106" t="s">
        <v>253</v>
      </c>
      <c r="E489">
        <v>3657</v>
      </c>
      <c r="F489" s="106" t="s">
        <v>2012</v>
      </c>
      <c r="G489" s="106" t="s">
        <v>254</v>
      </c>
      <c r="H489" s="106" t="s">
        <v>265</v>
      </c>
      <c r="I489">
        <v>374</v>
      </c>
    </row>
    <row r="490" spans="1:10" x14ac:dyDescent="0.2">
      <c r="A490" s="106" t="s">
        <v>1090</v>
      </c>
      <c r="B490" s="106" t="s">
        <v>251</v>
      </c>
      <c r="C490" s="106" t="s">
        <v>256</v>
      </c>
      <c r="D490" s="106" t="s">
        <v>253</v>
      </c>
      <c r="E490">
        <v>3976</v>
      </c>
      <c r="F490" s="106" t="s">
        <v>1253</v>
      </c>
      <c r="G490" s="106" t="s">
        <v>266</v>
      </c>
      <c r="H490" s="106" t="s">
        <v>265</v>
      </c>
      <c r="I490" s="106">
        <v>24</v>
      </c>
      <c r="J490" s="106"/>
    </row>
    <row r="491" spans="1:10" x14ac:dyDescent="0.2">
      <c r="A491" s="106" t="s">
        <v>1090</v>
      </c>
      <c r="B491" s="106" t="s">
        <v>251</v>
      </c>
      <c r="C491" s="106" t="s">
        <v>263</v>
      </c>
      <c r="D491" s="106" t="s">
        <v>257</v>
      </c>
      <c r="E491">
        <v>4384</v>
      </c>
      <c r="F491" s="106" t="s">
        <v>1745</v>
      </c>
      <c r="G491" s="106" t="s">
        <v>254</v>
      </c>
      <c r="H491" s="106" t="s">
        <v>265</v>
      </c>
      <c r="I491" t="s">
        <v>285</v>
      </c>
      <c r="J491" t="s">
        <v>2461</v>
      </c>
    </row>
    <row r="492" spans="1:10" x14ac:dyDescent="0.2">
      <c r="A492" s="106" t="s">
        <v>1090</v>
      </c>
      <c r="B492" s="106" t="s">
        <v>251</v>
      </c>
      <c r="C492" s="106" t="s">
        <v>263</v>
      </c>
      <c r="D492" s="106" t="s">
        <v>253</v>
      </c>
      <c r="E492">
        <v>4422</v>
      </c>
      <c r="F492" s="106" t="s">
        <v>298</v>
      </c>
      <c r="G492" s="106" t="s">
        <v>266</v>
      </c>
      <c r="H492" s="106" t="s">
        <v>265</v>
      </c>
      <c r="I492" s="106">
        <v>45</v>
      </c>
      <c r="J492" s="106"/>
    </row>
    <row r="493" spans="1:10" x14ac:dyDescent="0.2">
      <c r="A493" s="106" t="s">
        <v>1090</v>
      </c>
      <c r="B493" s="106" t="s">
        <v>251</v>
      </c>
      <c r="C493" s="106" t="s">
        <v>256</v>
      </c>
      <c r="D493" s="106" t="s">
        <v>253</v>
      </c>
      <c r="E493">
        <v>5218</v>
      </c>
      <c r="F493" s="106" t="s">
        <v>1624</v>
      </c>
      <c r="G493" s="106" t="s">
        <v>254</v>
      </c>
      <c r="H493" s="106" t="s">
        <v>296</v>
      </c>
      <c r="I493" s="106">
        <v>333</v>
      </c>
      <c r="J493" s="106"/>
    </row>
    <row r="494" spans="1:10" x14ac:dyDescent="0.2">
      <c r="A494" s="106" t="s">
        <v>1090</v>
      </c>
      <c r="B494" s="106" t="s">
        <v>251</v>
      </c>
      <c r="C494" s="106" t="s">
        <v>261</v>
      </c>
      <c r="D494" s="106" t="s">
        <v>253</v>
      </c>
      <c r="E494">
        <v>6184</v>
      </c>
      <c r="F494" s="106" t="s">
        <v>2334</v>
      </c>
      <c r="G494" s="106" t="s">
        <v>254</v>
      </c>
      <c r="H494" s="106" t="s">
        <v>259</v>
      </c>
      <c r="I494" s="106">
        <v>645</v>
      </c>
      <c r="J494" s="106"/>
    </row>
    <row r="495" spans="1:10" x14ac:dyDescent="0.2">
      <c r="A495" s="106" t="s">
        <v>1090</v>
      </c>
      <c r="B495" s="106" t="s">
        <v>251</v>
      </c>
      <c r="C495" s="106" t="s">
        <v>263</v>
      </c>
      <c r="D495" s="106" t="s">
        <v>253</v>
      </c>
      <c r="E495">
        <v>6535</v>
      </c>
      <c r="F495" s="106" t="s">
        <v>2335</v>
      </c>
      <c r="G495" s="106" t="s">
        <v>254</v>
      </c>
      <c r="H495" s="106" t="s">
        <v>259</v>
      </c>
      <c r="I495">
        <v>193</v>
      </c>
    </row>
    <row r="496" spans="1:10" x14ac:dyDescent="0.2">
      <c r="A496" s="106" t="s">
        <v>1090</v>
      </c>
      <c r="B496" s="106" t="s">
        <v>251</v>
      </c>
      <c r="C496" s="106" t="s">
        <v>256</v>
      </c>
      <c r="D496" s="106" t="s">
        <v>257</v>
      </c>
      <c r="E496">
        <v>7034</v>
      </c>
      <c r="F496" s="106" t="s">
        <v>2336</v>
      </c>
      <c r="G496" s="106" t="s">
        <v>266</v>
      </c>
      <c r="H496" s="106" t="s">
        <v>259</v>
      </c>
      <c r="I496" s="106">
        <v>427</v>
      </c>
      <c r="J496" s="106"/>
    </row>
    <row r="497" spans="1:10" x14ac:dyDescent="0.2">
      <c r="A497" s="106" t="s">
        <v>1090</v>
      </c>
      <c r="B497" s="106" t="s">
        <v>251</v>
      </c>
      <c r="C497" s="106" t="s">
        <v>252</v>
      </c>
      <c r="D497" s="106" t="s">
        <v>253</v>
      </c>
      <c r="E497">
        <v>7050</v>
      </c>
      <c r="F497" s="106" t="s">
        <v>2337</v>
      </c>
      <c r="G497" s="106" t="s">
        <v>266</v>
      </c>
      <c r="H497" s="106" t="s">
        <v>259</v>
      </c>
      <c r="I497">
        <v>132</v>
      </c>
    </row>
    <row r="498" spans="1:10" x14ac:dyDescent="0.2">
      <c r="A498" s="106" t="s">
        <v>1090</v>
      </c>
      <c r="B498" s="106" t="s">
        <v>251</v>
      </c>
      <c r="C498" s="106" t="s">
        <v>261</v>
      </c>
      <c r="D498" s="106" t="s">
        <v>253</v>
      </c>
      <c r="E498">
        <v>7614</v>
      </c>
      <c r="F498" s="106" t="s">
        <v>2338</v>
      </c>
      <c r="G498" s="106" t="s">
        <v>258</v>
      </c>
      <c r="H498" s="106" t="s">
        <v>264</v>
      </c>
      <c r="I498" s="106">
        <v>97</v>
      </c>
      <c r="J498" s="106"/>
    </row>
    <row r="499" spans="1:10" x14ac:dyDescent="0.2">
      <c r="A499" s="106" t="s">
        <v>1090</v>
      </c>
      <c r="B499" s="106" t="s">
        <v>251</v>
      </c>
      <c r="C499" s="106" t="s">
        <v>252</v>
      </c>
      <c r="D499" s="106" t="s">
        <v>253</v>
      </c>
      <c r="E499">
        <v>7623</v>
      </c>
      <c r="F499" s="106" t="s">
        <v>2339</v>
      </c>
      <c r="G499" s="106" t="s">
        <v>258</v>
      </c>
      <c r="H499" s="106" t="s">
        <v>264</v>
      </c>
      <c r="I499" s="106">
        <v>10</v>
      </c>
      <c r="J499" s="106"/>
    </row>
    <row r="500" spans="1:10" x14ac:dyDescent="0.2">
      <c r="A500" s="106" t="s">
        <v>1090</v>
      </c>
      <c r="B500" s="106" t="s">
        <v>251</v>
      </c>
      <c r="C500" s="106" t="s">
        <v>256</v>
      </c>
      <c r="D500" s="106" t="s">
        <v>257</v>
      </c>
      <c r="E500">
        <v>8894</v>
      </c>
      <c r="F500" s="106" t="s">
        <v>1586</v>
      </c>
      <c r="G500" s="106" t="s">
        <v>262</v>
      </c>
      <c r="H500" s="106" t="s">
        <v>280</v>
      </c>
      <c r="I500">
        <v>72</v>
      </c>
    </row>
    <row r="501" spans="1:10" x14ac:dyDescent="0.2">
      <c r="A501" s="106" t="s">
        <v>1090</v>
      </c>
      <c r="B501" s="106" t="s">
        <v>251</v>
      </c>
      <c r="C501" s="106" t="s">
        <v>252</v>
      </c>
      <c r="D501" s="106" t="s">
        <v>257</v>
      </c>
      <c r="E501">
        <v>9425</v>
      </c>
      <c r="F501" s="106" t="s">
        <v>2340</v>
      </c>
      <c r="G501" s="106" t="s">
        <v>258</v>
      </c>
      <c r="H501" s="106" t="s">
        <v>265</v>
      </c>
      <c r="I501">
        <v>15</v>
      </c>
    </row>
    <row r="502" spans="1:10" x14ac:dyDescent="0.2">
      <c r="A502" s="106" t="s">
        <v>1090</v>
      </c>
      <c r="B502" s="106" t="s">
        <v>251</v>
      </c>
      <c r="C502" s="106" t="s">
        <v>261</v>
      </c>
      <c r="D502" s="106" t="s">
        <v>253</v>
      </c>
      <c r="E502">
        <v>9632</v>
      </c>
      <c r="F502" s="106" t="s">
        <v>2225</v>
      </c>
      <c r="G502" s="106" t="s">
        <v>254</v>
      </c>
      <c r="H502" s="106" t="s">
        <v>259</v>
      </c>
      <c r="I502">
        <v>238</v>
      </c>
    </row>
    <row r="503" spans="1:10" x14ac:dyDescent="0.2">
      <c r="A503" s="106" t="s">
        <v>1090</v>
      </c>
      <c r="B503" s="106" t="s">
        <v>251</v>
      </c>
      <c r="C503" s="106" t="s">
        <v>261</v>
      </c>
      <c r="D503" s="106" t="s">
        <v>253</v>
      </c>
      <c r="E503">
        <v>9681</v>
      </c>
      <c r="F503" s="106" t="s">
        <v>2119</v>
      </c>
      <c r="G503" s="106" t="s">
        <v>254</v>
      </c>
      <c r="H503" s="106" t="s">
        <v>259</v>
      </c>
      <c r="I503" s="106">
        <v>984</v>
      </c>
      <c r="J503" s="106"/>
    </row>
    <row r="504" spans="1:10" x14ac:dyDescent="0.2">
      <c r="A504" s="106" t="s">
        <v>1090</v>
      </c>
      <c r="B504" s="106" t="s">
        <v>251</v>
      </c>
      <c r="C504" s="106" t="s">
        <v>261</v>
      </c>
      <c r="D504" s="106" t="s">
        <v>253</v>
      </c>
      <c r="E504">
        <v>9692</v>
      </c>
      <c r="F504" s="106" t="s">
        <v>2226</v>
      </c>
      <c r="G504" s="106" t="s">
        <v>254</v>
      </c>
      <c r="H504" s="106" t="s">
        <v>265</v>
      </c>
      <c r="I504" s="106">
        <v>793</v>
      </c>
      <c r="J504" s="106"/>
    </row>
    <row r="505" spans="1:10" x14ac:dyDescent="0.2">
      <c r="A505" s="106" t="s">
        <v>1090</v>
      </c>
      <c r="B505" s="106" t="s">
        <v>251</v>
      </c>
      <c r="C505" s="106" t="s">
        <v>261</v>
      </c>
      <c r="D505" s="106" t="s">
        <v>253</v>
      </c>
      <c r="E505">
        <v>9743</v>
      </c>
      <c r="F505" s="106" t="s">
        <v>2341</v>
      </c>
      <c r="G505" s="106" t="s">
        <v>254</v>
      </c>
      <c r="H505" s="106" t="s">
        <v>259</v>
      </c>
      <c r="I505">
        <v>602</v>
      </c>
    </row>
    <row r="506" spans="1:10" x14ac:dyDescent="0.2">
      <c r="A506" s="106" t="s">
        <v>1091</v>
      </c>
      <c r="B506" s="106" t="s">
        <v>315</v>
      </c>
      <c r="C506" s="106" t="s">
        <v>263</v>
      </c>
      <c r="D506" s="106" t="s">
        <v>253</v>
      </c>
      <c r="E506">
        <v>3662</v>
      </c>
      <c r="F506" s="106" t="s">
        <v>2055</v>
      </c>
      <c r="G506" s="106" t="s">
        <v>254</v>
      </c>
      <c r="H506" s="106" t="s">
        <v>265</v>
      </c>
      <c r="I506">
        <v>187</v>
      </c>
    </row>
    <row r="507" spans="1:10" x14ac:dyDescent="0.2">
      <c r="A507" s="106" t="s">
        <v>1091</v>
      </c>
      <c r="B507" s="106" t="s">
        <v>1196</v>
      </c>
      <c r="C507" s="106" t="s">
        <v>261</v>
      </c>
      <c r="D507" s="106" t="s">
        <v>257</v>
      </c>
      <c r="E507">
        <v>2163</v>
      </c>
      <c r="F507" s="106" t="s">
        <v>286</v>
      </c>
      <c r="G507" s="106" t="s">
        <v>254</v>
      </c>
      <c r="H507" s="106" t="s">
        <v>259</v>
      </c>
      <c r="I507">
        <v>96</v>
      </c>
    </row>
    <row r="508" spans="1:10" x14ac:dyDescent="0.2">
      <c r="A508" s="106" t="s">
        <v>1091</v>
      </c>
      <c r="B508" s="106" t="s">
        <v>251</v>
      </c>
      <c r="C508" s="106" t="s">
        <v>261</v>
      </c>
      <c r="D508" s="106" t="s">
        <v>253</v>
      </c>
      <c r="E508">
        <v>1433</v>
      </c>
      <c r="F508" s="106" t="s">
        <v>2342</v>
      </c>
      <c r="G508" s="106" t="s">
        <v>254</v>
      </c>
      <c r="H508" s="106" t="s">
        <v>281</v>
      </c>
      <c r="I508" s="106">
        <v>98</v>
      </c>
      <c r="J508" s="106"/>
    </row>
    <row r="509" spans="1:10" x14ac:dyDescent="0.2">
      <c r="A509" s="106" t="s">
        <v>1091</v>
      </c>
      <c r="B509" s="106" t="s">
        <v>251</v>
      </c>
      <c r="C509" s="106" t="s">
        <v>252</v>
      </c>
      <c r="D509" s="106" t="s">
        <v>257</v>
      </c>
      <c r="E509">
        <v>1436</v>
      </c>
      <c r="F509" s="106" t="s">
        <v>2343</v>
      </c>
      <c r="G509" s="106" t="s">
        <v>266</v>
      </c>
      <c r="H509" s="106" t="s">
        <v>281</v>
      </c>
      <c r="I509" s="106">
        <v>29</v>
      </c>
      <c r="J509" s="106"/>
    </row>
    <row r="510" spans="1:10" x14ac:dyDescent="0.2">
      <c r="A510" s="106" t="s">
        <v>1091</v>
      </c>
      <c r="B510" s="106" t="s">
        <v>251</v>
      </c>
      <c r="C510" s="106" t="s">
        <v>261</v>
      </c>
      <c r="D510" s="106" t="s">
        <v>257</v>
      </c>
      <c r="E510">
        <v>1758</v>
      </c>
      <c r="F510" s="106" t="s">
        <v>2344</v>
      </c>
      <c r="G510" s="106" t="s">
        <v>258</v>
      </c>
      <c r="H510" s="106" t="s">
        <v>281</v>
      </c>
      <c r="I510" s="106">
        <v>64</v>
      </c>
      <c r="J510" s="106"/>
    </row>
    <row r="511" spans="1:10" x14ac:dyDescent="0.2">
      <c r="A511" s="106" t="s">
        <v>1091</v>
      </c>
      <c r="B511" s="106" t="s">
        <v>251</v>
      </c>
      <c r="C511" s="106" t="s">
        <v>256</v>
      </c>
      <c r="D511" s="106" t="s">
        <v>253</v>
      </c>
      <c r="E511">
        <v>1840</v>
      </c>
      <c r="F511" s="106" t="s">
        <v>2345</v>
      </c>
      <c r="G511" s="106" t="s">
        <v>262</v>
      </c>
      <c r="H511" s="106" t="s">
        <v>281</v>
      </c>
      <c r="I511" s="106">
        <v>53</v>
      </c>
      <c r="J511" s="106"/>
    </row>
    <row r="512" spans="1:10" x14ac:dyDescent="0.2">
      <c r="A512" s="106" t="s">
        <v>1091</v>
      </c>
      <c r="B512" s="106" t="s">
        <v>251</v>
      </c>
      <c r="C512" s="106" t="s">
        <v>252</v>
      </c>
      <c r="D512" s="106" t="s">
        <v>253</v>
      </c>
      <c r="E512">
        <v>2159</v>
      </c>
      <c r="F512" s="106" t="s">
        <v>1828</v>
      </c>
      <c r="G512" s="106" t="s">
        <v>262</v>
      </c>
      <c r="H512" s="106" t="s">
        <v>259</v>
      </c>
      <c r="I512">
        <v>77</v>
      </c>
    </row>
    <row r="513" spans="1:10" x14ac:dyDescent="0.2">
      <c r="A513" s="106" t="s">
        <v>1091</v>
      </c>
      <c r="B513" s="106" t="s">
        <v>251</v>
      </c>
      <c r="C513" s="106" t="s">
        <v>256</v>
      </c>
      <c r="D513" s="106" t="s">
        <v>253</v>
      </c>
      <c r="E513">
        <v>2315</v>
      </c>
      <c r="F513" s="106" t="s">
        <v>1829</v>
      </c>
      <c r="G513" s="106" t="s">
        <v>258</v>
      </c>
      <c r="H513" s="106" t="s">
        <v>265</v>
      </c>
      <c r="I513" s="106">
        <v>97</v>
      </c>
      <c r="J513" s="106"/>
    </row>
    <row r="514" spans="1:10" x14ac:dyDescent="0.2">
      <c r="A514" s="106" t="s">
        <v>1091</v>
      </c>
      <c r="B514" s="106" t="s">
        <v>251</v>
      </c>
      <c r="C514" s="106" t="s">
        <v>263</v>
      </c>
      <c r="D514" s="106" t="s">
        <v>257</v>
      </c>
      <c r="E514">
        <v>2424</v>
      </c>
      <c r="F514" s="106" t="s">
        <v>303</v>
      </c>
      <c r="G514" s="106" t="s">
        <v>254</v>
      </c>
      <c r="H514" s="106" t="s">
        <v>259</v>
      </c>
      <c r="I514" s="106">
        <v>44</v>
      </c>
      <c r="J514" s="106"/>
    </row>
    <row r="515" spans="1:10" x14ac:dyDescent="0.2">
      <c r="A515" s="106" t="s">
        <v>1091</v>
      </c>
      <c r="B515" s="106" t="s">
        <v>251</v>
      </c>
      <c r="C515" s="106" t="s">
        <v>261</v>
      </c>
      <c r="D515" s="106" t="s">
        <v>253</v>
      </c>
      <c r="E515">
        <v>3071</v>
      </c>
      <c r="F515" s="106" t="s">
        <v>1830</v>
      </c>
      <c r="G515" s="106" t="s">
        <v>262</v>
      </c>
      <c r="H515" s="106" t="s">
        <v>264</v>
      </c>
      <c r="I515" s="106">
        <v>23</v>
      </c>
      <c r="J515" s="106"/>
    </row>
    <row r="516" spans="1:10" x14ac:dyDescent="0.2">
      <c r="A516" s="106" t="s">
        <v>1091</v>
      </c>
      <c r="B516" s="106" t="s">
        <v>251</v>
      </c>
      <c r="C516" s="106" t="s">
        <v>261</v>
      </c>
      <c r="D516" s="106" t="s">
        <v>253</v>
      </c>
      <c r="E516">
        <v>3159</v>
      </c>
      <c r="F516" s="106" t="s">
        <v>1837</v>
      </c>
      <c r="G516" s="106" t="s">
        <v>254</v>
      </c>
      <c r="H516" s="106" t="s">
        <v>264</v>
      </c>
      <c r="I516">
        <v>340</v>
      </c>
    </row>
    <row r="517" spans="1:10" x14ac:dyDescent="0.2">
      <c r="A517" s="106" t="s">
        <v>1091</v>
      </c>
      <c r="B517" s="106" t="s">
        <v>251</v>
      </c>
      <c r="C517" s="106" t="s">
        <v>256</v>
      </c>
      <c r="D517" s="106" t="s">
        <v>253</v>
      </c>
      <c r="E517">
        <v>3195</v>
      </c>
      <c r="F517" s="106" t="s">
        <v>2346</v>
      </c>
      <c r="G517" s="106" t="s">
        <v>266</v>
      </c>
      <c r="H517" s="106" t="s">
        <v>264</v>
      </c>
      <c r="I517">
        <v>45</v>
      </c>
    </row>
    <row r="518" spans="1:10" x14ac:dyDescent="0.2">
      <c r="A518" s="106" t="s">
        <v>1091</v>
      </c>
      <c r="B518" s="106" t="s">
        <v>251</v>
      </c>
      <c r="C518" s="106" t="s">
        <v>261</v>
      </c>
      <c r="D518" s="106" t="s">
        <v>257</v>
      </c>
      <c r="E518">
        <v>3234</v>
      </c>
      <c r="F518" s="106" t="s">
        <v>2347</v>
      </c>
      <c r="G518" s="106" t="s">
        <v>291</v>
      </c>
      <c r="H518" s="106" t="s">
        <v>292</v>
      </c>
      <c r="I518" t="s">
        <v>321</v>
      </c>
      <c r="J518" t="s">
        <v>2278</v>
      </c>
    </row>
    <row r="519" spans="1:10" x14ac:dyDescent="0.2">
      <c r="A519" s="106" t="s">
        <v>1091</v>
      </c>
      <c r="B519" s="106" t="s">
        <v>251</v>
      </c>
      <c r="C519" s="106" t="s">
        <v>261</v>
      </c>
      <c r="D519" s="106" t="s">
        <v>257</v>
      </c>
      <c r="E519">
        <v>3292</v>
      </c>
      <c r="F519" s="106" t="s">
        <v>2227</v>
      </c>
      <c r="G519" s="106" t="s">
        <v>291</v>
      </c>
      <c r="H519" s="106" t="s">
        <v>292</v>
      </c>
      <c r="I519" s="106" t="s">
        <v>277</v>
      </c>
      <c r="J519" s="106" t="s">
        <v>2561</v>
      </c>
    </row>
    <row r="520" spans="1:10" x14ac:dyDescent="0.2">
      <c r="A520" s="106" t="s">
        <v>1091</v>
      </c>
      <c r="B520" s="106" t="s">
        <v>251</v>
      </c>
      <c r="C520" s="106" t="s">
        <v>261</v>
      </c>
      <c r="D520" s="106" t="s">
        <v>253</v>
      </c>
      <c r="E520">
        <v>3320</v>
      </c>
      <c r="F520" s="106" t="s">
        <v>2348</v>
      </c>
      <c r="G520" s="106" t="s">
        <v>262</v>
      </c>
      <c r="H520" s="106" t="s">
        <v>260</v>
      </c>
      <c r="I520" s="106">
        <v>58</v>
      </c>
      <c r="J520" s="106"/>
    </row>
    <row r="521" spans="1:10" x14ac:dyDescent="0.2">
      <c r="A521" s="106" t="s">
        <v>1091</v>
      </c>
      <c r="B521" s="106" t="s">
        <v>251</v>
      </c>
      <c r="C521" s="106" t="s">
        <v>261</v>
      </c>
      <c r="D521" s="106" t="s">
        <v>257</v>
      </c>
      <c r="E521">
        <v>3459</v>
      </c>
      <c r="F521" s="106" t="s">
        <v>2349</v>
      </c>
      <c r="G521" s="106" t="s">
        <v>291</v>
      </c>
      <c r="H521" s="106" t="s">
        <v>292</v>
      </c>
      <c r="I521" s="106">
        <v>657</v>
      </c>
      <c r="J521" s="106"/>
    </row>
    <row r="522" spans="1:10" x14ac:dyDescent="0.2">
      <c r="A522" s="106" t="s">
        <v>1091</v>
      </c>
      <c r="B522" s="106" t="s">
        <v>251</v>
      </c>
      <c r="C522" s="106" t="s">
        <v>261</v>
      </c>
      <c r="D522" s="106" t="s">
        <v>257</v>
      </c>
      <c r="E522">
        <v>3468</v>
      </c>
      <c r="F522" s="106" t="s">
        <v>2350</v>
      </c>
      <c r="G522" s="106" t="s">
        <v>291</v>
      </c>
      <c r="H522" s="106" t="s">
        <v>292</v>
      </c>
      <c r="I522" s="106">
        <v>612</v>
      </c>
      <c r="J522" s="106"/>
    </row>
    <row r="523" spans="1:10" x14ac:dyDescent="0.2">
      <c r="A523" s="106" t="s">
        <v>1091</v>
      </c>
      <c r="B523" s="106" t="s">
        <v>251</v>
      </c>
      <c r="C523" s="106" t="s">
        <v>261</v>
      </c>
      <c r="D523" s="106" t="s">
        <v>257</v>
      </c>
      <c r="E523">
        <v>3471</v>
      </c>
      <c r="F523" s="106" t="s">
        <v>2351</v>
      </c>
      <c r="G523" s="106" t="s">
        <v>291</v>
      </c>
      <c r="H523" s="106" t="s">
        <v>292</v>
      </c>
      <c r="I523" s="106" t="s">
        <v>277</v>
      </c>
      <c r="J523" s="106" t="s">
        <v>2562</v>
      </c>
    </row>
    <row r="524" spans="1:10" x14ac:dyDescent="0.2">
      <c r="A524" s="106" t="s">
        <v>1091</v>
      </c>
      <c r="B524" s="106" t="s">
        <v>251</v>
      </c>
      <c r="C524" s="106" t="s">
        <v>256</v>
      </c>
      <c r="D524" s="106" t="s">
        <v>253</v>
      </c>
      <c r="E524">
        <v>3480</v>
      </c>
      <c r="F524" s="106" t="s">
        <v>2352</v>
      </c>
      <c r="G524" s="106" t="s">
        <v>254</v>
      </c>
      <c r="H524" s="106" t="s">
        <v>280</v>
      </c>
      <c r="I524" s="106">
        <v>262</v>
      </c>
      <c r="J524" s="106"/>
    </row>
    <row r="525" spans="1:10" x14ac:dyDescent="0.2">
      <c r="A525" s="106" t="s">
        <v>1091</v>
      </c>
      <c r="B525" s="106" t="s">
        <v>251</v>
      </c>
      <c r="C525" s="106" t="s">
        <v>263</v>
      </c>
      <c r="D525" s="106" t="s">
        <v>257</v>
      </c>
      <c r="E525">
        <v>3497</v>
      </c>
      <c r="F525" s="106" t="s">
        <v>305</v>
      </c>
      <c r="G525" s="106" t="s">
        <v>266</v>
      </c>
      <c r="H525" s="106" t="s">
        <v>280</v>
      </c>
      <c r="I525">
        <v>36</v>
      </c>
    </row>
    <row r="526" spans="1:10" x14ac:dyDescent="0.2">
      <c r="A526" s="106" t="s">
        <v>1091</v>
      </c>
      <c r="B526" s="106" t="s">
        <v>251</v>
      </c>
      <c r="C526" s="106" t="s">
        <v>256</v>
      </c>
      <c r="D526" s="106" t="s">
        <v>253</v>
      </c>
      <c r="E526">
        <v>3653</v>
      </c>
      <c r="F526" s="106" t="s">
        <v>1711</v>
      </c>
      <c r="G526" s="106" t="s">
        <v>266</v>
      </c>
      <c r="H526" s="106" t="s">
        <v>265</v>
      </c>
      <c r="I526" s="106">
        <v>155</v>
      </c>
      <c r="J526" s="106"/>
    </row>
    <row r="527" spans="1:10" x14ac:dyDescent="0.2">
      <c r="A527" s="106" t="s">
        <v>1091</v>
      </c>
      <c r="B527" s="106" t="s">
        <v>251</v>
      </c>
      <c r="C527" s="106" t="s">
        <v>252</v>
      </c>
      <c r="D527" s="106" t="s">
        <v>253</v>
      </c>
      <c r="E527">
        <v>3843</v>
      </c>
      <c r="F527" s="106" t="s">
        <v>1605</v>
      </c>
      <c r="G527" s="106" t="s">
        <v>254</v>
      </c>
      <c r="H527" s="106" t="s">
        <v>265</v>
      </c>
      <c r="I527" s="106">
        <v>204</v>
      </c>
      <c r="J527" s="106"/>
    </row>
    <row r="528" spans="1:10" x14ac:dyDescent="0.2">
      <c r="A528" s="106" t="s">
        <v>1091</v>
      </c>
      <c r="B528" s="106" t="s">
        <v>251</v>
      </c>
      <c r="C528" s="106" t="s">
        <v>261</v>
      </c>
      <c r="D528" s="106" t="s">
        <v>253</v>
      </c>
      <c r="E528">
        <v>3921</v>
      </c>
      <c r="F528" s="106" t="s">
        <v>2353</v>
      </c>
      <c r="G528" s="106" t="s">
        <v>254</v>
      </c>
      <c r="H528" s="106" t="s">
        <v>265</v>
      </c>
      <c r="I528" s="106">
        <v>189</v>
      </c>
      <c r="J528" s="106"/>
    </row>
    <row r="529" spans="1:10" x14ac:dyDescent="0.2">
      <c r="A529" s="106" t="s">
        <v>1091</v>
      </c>
      <c r="B529" s="106" t="s">
        <v>251</v>
      </c>
      <c r="C529" s="106" t="s">
        <v>261</v>
      </c>
      <c r="D529" s="106" t="s">
        <v>253</v>
      </c>
      <c r="E529">
        <v>3931</v>
      </c>
      <c r="F529" s="106" t="s">
        <v>2354</v>
      </c>
      <c r="G529" s="106" t="s">
        <v>266</v>
      </c>
      <c r="H529" s="106" t="s">
        <v>265</v>
      </c>
      <c r="I529" s="106">
        <v>18</v>
      </c>
      <c r="J529" s="106"/>
    </row>
    <row r="530" spans="1:10" x14ac:dyDescent="0.2">
      <c r="A530" s="106" t="s">
        <v>1091</v>
      </c>
      <c r="B530" s="106" t="s">
        <v>251</v>
      </c>
      <c r="C530" s="106" t="s">
        <v>261</v>
      </c>
      <c r="D530" s="106" t="s">
        <v>253</v>
      </c>
      <c r="E530">
        <v>3955</v>
      </c>
      <c r="F530" s="106" t="s">
        <v>2355</v>
      </c>
      <c r="G530" s="106" t="s">
        <v>262</v>
      </c>
      <c r="H530" s="106" t="s">
        <v>288</v>
      </c>
      <c r="I530" s="106">
        <v>64</v>
      </c>
      <c r="J530" s="106"/>
    </row>
    <row r="531" spans="1:10" x14ac:dyDescent="0.2">
      <c r="A531" s="106" t="s">
        <v>1091</v>
      </c>
      <c r="B531" s="106" t="s">
        <v>251</v>
      </c>
      <c r="C531" s="106" t="s">
        <v>256</v>
      </c>
      <c r="D531" s="106" t="s">
        <v>253</v>
      </c>
      <c r="E531">
        <v>3974</v>
      </c>
      <c r="F531" s="106" t="s">
        <v>2356</v>
      </c>
      <c r="G531" s="106" t="s">
        <v>258</v>
      </c>
      <c r="H531" s="106" t="s">
        <v>265</v>
      </c>
      <c r="I531">
        <v>24</v>
      </c>
    </row>
    <row r="532" spans="1:10" x14ac:dyDescent="0.2">
      <c r="A532" s="106" t="s">
        <v>1091</v>
      </c>
      <c r="B532" s="106" t="s">
        <v>251</v>
      </c>
      <c r="C532" s="106" t="s">
        <v>261</v>
      </c>
      <c r="D532" s="106" t="s">
        <v>253</v>
      </c>
      <c r="E532">
        <v>3995</v>
      </c>
      <c r="F532" s="106" t="s">
        <v>306</v>
      </c>
      <c r="G532" s="106" t="s">
        <v>266</v>
      </c>
      <c r="H532" s="106" t="s">
        <v>265</v>
      </c>
      <c r="I532">
        <v>55</v>
      </c>
    </row>
    <row r="533" spans="1:10" x14ac:dyDescent="0.2">
      <c r="A533" s="106" t="s">
        <v>1091</v>
      </c>
      <c r="B533" s="106" t="s">
        <v>251</v>
      </c>
      <c r="C533" s="106" t="s">
        <v>261</v>
      </c>
      <c r="D533" s="106" t="s">
        <v>253</v>
      </c>
      <c r="E533">
        <v>4369</v>
      </c>
      <c r="F533" s="106" t="s">
        <v>2357</v>
      </c>
      <c r="G533" s="106" t="s">
        <v>254</v>
      </c>
      <c r="H533" s="106" t="s">
        <v>267</v>
      </c>
      <c r="I533">
        <v>890</v>
      </c>
    </row>
    <row r="534" spans="1:10" x14ac:dyDescent="0.2">
      <c r="A534" s="106" t="s">
        <v>1091</v>
      </c>
      <c r="B534" s="106" t="s">
        <v>251</v>
      </c>
      <c r="C534" s="106" t="s">
        <v>261</v>
      </c>
      <c r="D534" s="106" t="s">
        <v>253</v>
      </c>
      <c r="E534">
        <v>4813</v>
      </c>
      <c r="F534" s="106" t="s">
        <v>2358</v>
      </c>
      <c r="G534" s="106" t="s">
        <v>266</v>
      </c>
      <c r="H534" s="106" t="s">
        <v>265</v>
      </c>
      <c r="I534">
        <v>356</v>
      </c>
    </row>
    <row r="535" spans="1:10" x14ac:dyDescent="0.2">
      <c r="A535" s="106" t="s">
        <v>1091</v>
      </c>
      <c r="B535" s="106" t="s">
        <v>251</v>
      </c>
      <c r="C535" s="106" t="s">
        <v>263</v>
      </c>
      <c r="D535" s="106" t="s">
        <v>257</v>
      </c>
      <c r="E535">
        <v>6037</v>
      </c>
      <c r="F535" s="106" t="s">
        <v>2359</v>
      </c>
      <c r="G535" s="106" t="s">
        <v>254</v>
      </c>
      <c r="H535" s="106" t="s">
        <v>259</v>
      </c>
      <c r="I535">
        <v>70</v>
      </c>
    </row>
    <row r="536" spans="1:10" x14ac:dyDescent="0.2">
      <c r="A536" s="106" t="s">
        <v>1091</v>
      </c>
      <c r="B536" s="106" t="s">
        <v>251</v>
      </c>
      <c r="C536" s="106" t="s">
        <v>256</v>
      </c>
      <c r="D536" s="106" t="s">
        <v>253</v>
      </c>
      <c r="E536">
        <v>6049</v>
      </c>
      <c r="F536" s="106" t="s">
        <v>2360</v>
      </c>
      <c r="G536" s="106" t="s">
        <v>266</v>
      </c>
      <c r="H536" s="106" t="s">
        <v>259</v>
      </c>
      <c r="I536" s="106">
        <v>329</v>
      </c>
      <c r="J536" s="106"/>
    </row>
    <row r="537" spans="1:10" x14ac:dyDescent="0.2">
      <c r="A537" s="106" t="s">
        <v>1091</v>
      </c>
      <c r="B537" s="106" t="s">
        <v>251</v>
      </c>
      <c r="C537" s="106" t="s">
        <v>263</v>
      </c>
      <c r="D537" s="106" t="s">
        <v>253</v>
      </c>
      <c r="E537">
        <v>6091</v>
      </c>
      <c r="F537" s="106" t="s">
        <v>2361</v>
      </c>
      <c r="G537" s="106" t="s">
        <v>262</v>
      </c>
      <c r="H537" s="106" t="s">
        <v>259</v>
      </c>
      <c r="I537" s="106">
        <v>85</v>
      </c>
      <c r="J537" s="106"/>
    </row>
    <row r="538" spans="1:10" x14ac:dyDescent="0.2">
      <c r="A538" s="106" t="s">
        <v>1091</v>
      </c>
      <c r="B538" s="106" t="s">
        <v>251</v>
      </c>
      <c r="C538" s="106" t="s">
        <v>252</v>
      </c>
      <c r="D538" s="106" t="s">
        <v>253</v>
      </c>
      <c r="E538">
        <v>6630</v>
      </c>
      <c r="F538" s="106" t="s">
        <v>2013</v>
      </c>
      <c r="G538" s="106" t="s">
        <v>254</v>
      </c>
      <c r="H538" s="106" t="s">
        <v>279</v>
      </c>
      <c r="I538">
        <v>403</v>
      </c>
    </row>
    <row r="539" spans="1:10" x14ac:dyDescent="0.2">
      <c r="A539" s="106" t="s">
        <v>1091</v>
      </c>
      <c r="B539" s="106" t="s">
        <v>251</v>
      </c>
      <c r="C539" s="106" t="s">
        <v>261</v>
      </c>
      <c r="D539" s="106" t="s">
        <v>253</v>
      </c>
      <c r="E539">
        <v>6696</v>
      </c>
      <c r="F539" s="106" t="s">
        <v>294</v>
      </c>
      <c r="G539" s="106" t="s">
        <v>266</v>
      </c>
      <c r="H539" s="106" t="s">
        <v>279</v>
      </c>
      <c r="I539">
        <v>42</v>
      </c>
    </row>
    <row r="540" spans="1:10" x14ac:dyDescent="0.2">
      <c r="A540" s="106" t="s">
        <v>1091</v>
      </c>
      <c r="B540" s="106" t="s">
        <v>251</v>
      </c>
      <c r="C540" s="106" t="s">
        <v>263</v>
      </c>
      <c r="D540" s="106" t="s">
        <v>253</v>
      </c>
      <c r="E540">
        <v>6721</v>
      </c>
      <c r="F540" s="106" t="s">
        <v>1746</v>
      </c>
      <c r="G540" s="106" t="s">
        <v>262</v>
      </c>
      <c r="H540" s="106" t="s">
        <v>279</v>
      </c>
      <c r="I540">
        <v>67</v>
      </c>
    </row>
    <row r="541" spans="1:10" x14ac:dyDescent="0.2">
      <c r="A541" s="106" t="s">
        <v>1091</v>
      </c>
      <c r="B541" s="106" t="s">
        <v>251</v>
      </c>
      <c r="C541" s="106" t="s">
        <v>261</v>
      </c>
      <c r="D541" s="106" t="s">
        <v>253</v>
      </c>
      <c r="E541">
        <v>6898</v>
      </c>
      <c r="F541" s="106" t="s">
        <v>2362</v>
      </c>
      <c r="G541" s="106" t="s">
        <v>258</v>
      </c>
      <c r="H541" s="106" t="s">
        <v>279</v>
      </c>
      <c r="I541">
        <v>9</v>
      </c>
    </row>
    <row r="542" spans="1:10" x14ac:dyDescent="0.2">
      <c r="A542" s="106" t="s">
        <v>1091</v>
      </c>
      <c r="B542" s="106" t="s">
        <v>251</v>
      </c>
      <c r="C542" s="106" t="s">
        <v>261</v>
      </c>
      <c r="D542" s="106" t="s">
        <v>253</v>
      </c>
      <c r="E542">
        <v>6966</v>
      </c>
      <c r="F542" s="106" t="s">
        <v>2363</v>
      </c>
      <c r="G542" s="106" t="s">
        <v>254</v>
      </c>
      <c r="H542" s="106" t="s">
        <v>279</v>
      </c>
      <c r="I542">
        <v>657</v>
      </c>
    </row>
    <row r="543" spans="1:10" x14ac:dyDescent="0.2">
      <c r="A543" s="106" t="s">
        <v>1091</v>
      </c>
      <c r="B543" s="106" t="s">
        <v>251</v>
      </c>
      <c r="C543" s="106" t="s">
        <v>256</v>
      </c>
      <c r="D543" s="106" t="s">
        <v>253</v>
      </c>
      <c r="E543">
        <v>7033</v>
      </c>
      <c r="F543" s="106" t="s">
        <v>2364</v>
      </c>
      <c r="G543" s="106" t="s">
        <v>254</v>
      </c>
      <c r="H543" s="106" t="s">
        <v>259</v>
      </c>
      <c r="I543">
        <v>200</v>
      </c>
    </row>
    <row r="544" spans="1:10" x14ac:dyDescent="0.2">
      <c r="A544" s="106" t="s">
        <v>1091</v>
      </c>
      <c r="B544" s="106" t="s">
        <v>251</v>
      </c>
      <c r="C544" s="106" t="s">
        <v>261</v>
      </c>
      <c r="D544" s="106" t="s">
        <v>253</v>
      </c>
      <c r="E544">
        <v>7073</v>
      </c>
      <c r="F544" s="106" t="s">
        <v>309</v>
      </c>
      <c r="G544" s="106" t="s">
        <v>266</v>
      </c>
      <c r="H544" s="106" t="s">
        <v>259</v>
      </c>
      <c r="I544">
        <v>61</v>
      </c>
    </row>
    <row r="545" spans="1:10" x14ac:dyDescent="0.2">
      <c r="A545" s="106" t="s">
        <v>1091</v>
      </c>
      <c r="B545" s="106" t="s">
        <v>251</v>
      </c>
      <c r="C545" s="106" t="s">
        <v>252</v>
      </c>
      <c r="D545" s="106" t="s">
        <v>253</v>
      </c>
      <c r="E545">
        <v>7604</v>
      </c>
      <c r="F545" s="106" t="s">
        <v>2365</v>
      </c>
      <c r="G545" s="106" t="s">
        <v>262</v>
      </c>
      <c r="H545" s="106" t="s">
        <v>264</v>
      </c>
      <c r="I545">
        <v>209</v>
      </c>
    </row>
    <row r="546" spans="1:10" x14ac:dyDescent="0.2">
      <c r="A546" s="106" t="s">
        <v>1091</v>
      </c>
      <c r="B546" s="106" t="s">
        <v>251</v>
      </c>
      <c r="C546" s="106" t="s">
        <v>256</v>
      </c>
      <c r="D546" s="106" t="s">
        <v>257</v>
      </c>
      <c r="E546">
        <v>7805</v>
      </c>
      <c r="F546" s="106" t="s">
        <v>1254</v>
      </c>
      <c r="G546" s="106" t="s">
        <v>258</v>
      </c>
      <c r="H546" s="106" t="s">
        <v>276</v>
      </c>
      <c r="I546">
        <v>31</v>
      </c>
    </row>
    <row r="547" spans="1:10" x14ac:dyDescent="0.2">
      <c r="A547" s="106" t="s">
        <v>1091</v>
      </c>
      <c r="B547" s="106" t="s">
        <v>251</v>
      </c>
      <c r="C547" s="106" t="s">
        <v>263</v>
      </c>
      <c r="D547" s="106" t="s">
        <v>253</v>
      </c>
      <c r="E547">
        <v>7810</v>
      </c>
      <c r="F547" s="106" t="s">
        <v>2366</v>
      </c>
      <c r="G547" s="106" t="s">
        <v>258</v>
      </c>
      <c r="H547" s="106" t="s">
        <v>276</v>
      </c>
      <c r="I547">
        <v>59</v>
      </c>
    </row>
    <row r="548" spans="1:10" x14ac:dyDescent="0.2">
      <c r="A548" s="106" t="s">
        <v>1091</v>
      </c>
      <c r="B548" s="106" t="s">
        <v>251</v>
      </c>
      <c r="C548" s="106" t="s">
        <v>256</v>
      </c>
      <c r="D548" s="106" t="s">
        <v>257</v>
      </c>
      <c r="E548">
        <v>7827</v>
      </c>
      <c r="F548" s="106" t="s">
        <v>2014</v>
      </c>
      <c r="G548" s="106" t="s">
        <v>258</v>
      </c>
      <c r="H548" s="106" t="s">
        <v>276</v>
      </c>
      <c r="I548">
        <v>18</v>
      </c>
    </row>
    <row r="549" spans="1:10" x14ac:dyDescent="0.2">
      <c r="A549" s="106" t="s">
        <v>1091</v>
      </c>
      <c r="B549" s="106" t="s">
        <v>251</v>
      </c>
      <c r="C549" s="106" t="s">
        <v>263</v>
      </c>
      <c r="D549" s="106" t="s">
        <v>253</v>
      </c>
      <c r="E549">
        <v>7850</v>
      </c>
      <c r="F549" s="106" t="s">
        <v>2367</v>
      </c>
      <c r="G549" s="106" t="s">
        <v>258</v>
      </c>
      <c r="H549" s="106" t="s">
        <v>276</v>
      </c>
      <c r="I549">
        <v>24</v>
      </c>
    </row>
    <row r="550" spans="1:10" x14ac:dyDescent="0.2">
      <c r="A550" s="106" t="s">
        <v>1091</v>
      </c>
      <c r="B550" s="106" t="s">
        <v>251</v>
      </c>
      <c r="C550" s="106" t="s">
        <v>261</v>
      </c>
      <c r="D550" s="106" t="s">
        <v>257</v>
      </c>
      <c r="E550">
        <v>7878</v>
      </c>
      <c r="F550" s="106" t="s">
        <v>2368</v>
      </c>
      <c r="G550" s="106" t="s">
        <v>258</v>
      </c>
      <c r="H550" s="106" t="s">
        <v>276</v>
      </c>
      <c r="I550">
        <v>10</v>
      </c>
    </row>
    <row r="551" spans="1:10" x14ac:dyDescent="0.2">
      <c r="A551" s="106" t="s">
        <v>1091</v>
      </c>
      <c r="B551" s="106" t="s">
        <v>251</v>
      </c>
      <c r="C551" s="106" t="s">
        <v>252</v>
      </c>
      <c r="D551" s="106" t="s">
        <v>253</v>
      </c>
      <c r="E551">
        <v>7899</v>
      </c>
      <c r="F551" s="106" t="s">
        <v>2369</v>
      </c>
      <c r="G551" s="106" t="s">
        <v>258</v>
      </c>
      <c r="H551" s="106" t="s">
        <v>267</v>
      </c>
      <c r="I551">
        <v>26</v>
      </c>
    </row>
    <row r="552" spans="1:10" x14ac:dyDescent="0.2">
      <c r="A552" s="106" t="s">
        <v>1091</v>
      </c>
      <c r="B552" s="106" t="s">
        <v>251</v>
      </c>
      <c r="C552" s="106" t="s">
        <v>261</v>
      </c>
      <c r="D552" s="106" t="s">
        <v>253</v>
      </c>
      <c r="E552">
        <v>8013</v>
      </c>
      <c r="F552" s="106" t="s">
        <v>2370</v>
      </c>
      <c r="G552" s="106" t="s">
        <v>254</v>
      </c>
      <c r="H552" s="106" t="s">
        <v>287</v>
      </c>
      <c r="I552">
        <v>36</v>
      </c>
    </row>
    <row r="553" spans="1:10" x14ac:dyDescent="0.2">
      <c r="A553" s="106" t="s">
        <v>1091</v>
      </c>
      <c r="B553" s="106" t="s">
        <v>251</v>
      </c>
      <c r="C553" s="106" t="s">
        <v>256</v>
      </c>
      <c r="D553" s="106" t="s">
        <v>253</v>
      </c>
      <c r="E553">
        <v>8077</v>
      </c>
      <c r="F553" s="106" t="s">
        <v>2056</v>
      </c>
      <c r="G553" s="106" t="s">
        <v>254</v>
      </c>
      <c r="H553" s="106" t="s">
        <v>260</v>
      </c>
      <c r="I553">
        <v>79</v>
      </c>
    </row>
    <row r="554" spans="1:10" x14ac:dyDescent="0.2">
      <c r="A554" s="106" t="s">
        <v>1091</v>
      </c>
      <c r="B554" s="106" t="s">
        <v>251</v>
      </c>
      <c r="C554" s="106" t="s">
        <v>256</v>
      </c>
      <c r="D554" s="106" t="s">
        <v>253</v>
      </c>
      <c r="E554">
        <v>8079</v>
      </c>
      <c r="F554" s="106" t="s">
        <v>2371</v>
      </c>
      <c r="G554" s="106" t="s">
        <v>254</v>
      </c>
      <c r="H554" s="106" t="s">
        <v>260</v>
      </c>
      <c r="I554">
        <v>657</v>
      </c>
    </row>
    <row r="555" spans="1:10" x14ac:dyDescent="0.2">
      <c r="A555" s="106" t="s">
        <v>1091</v>
      </c>
      <c r="B555" s="106" t="s">
        <v>251</v>
      </c>
      <c r="C555" s="106" t="s">
        <v>263</v>
      </c>
      <c r="D555" s="106" t="s">
        <v>253</v>
      </c>
      <c r="E555">
        <v>8925</v>
      </c>
      <c r="F555" s="106" t="s">
        <v>2372</v>
      </c>
      <c r="G555" s="106" t="s">
        <v>262</v>
      </c>
      <c r="H555" s="106" t="s">
        <v>280</v>
      </c>
      <c r="I555">
        <v>162</v>
      </c>
    </row>
    <row r="556" spans="1:10" x14ac:dyDescent="0.2">
      <c r="A556" s="106" t="s">
        <v>1091</v>
      </c>
      <c r="B556" s="106" t="s">
        <v>251</v>
      </c>
      <c r="C556" s="106" t="s">
        <v>263</v>
      </c>
      <c r="D556" s="106" t="s">
        <v>253</v>
      </c>
      <c r="E556">
        <v>8927</v>
      </c>
      <c r="F556" s="106" t="s">
        <v>2373</v>
      </c>
      <c r="G556" s="106" t="s">
        <v>258</v>
      </c>
      <c r="H556" s="106" t="s">
        <v>280</v>
      </c>
      <c r="I556" s="106">
        <v>54</v>
      </c>
      <c r="J556" s="106"/>
    </row>
    <row r="557" spans="1:10" x14ac:dyDescent="0.2">
      <c r="A557" s="106" t="s">
        <v>1091</v>
      </c>
      <c r="B557" s="106" t="s">
        <v>251</v>
      </c>
      <c r="C557" s="106" t="s">
        <v>261</v>
      </c>
      <c r="D557" s="106" t="s">
        <v>257</v>
      </c>
      <c r="E557">
        <v>8967</v>
      </c>
      <c r="F557" s="106" t="s">
        <v>1747</v>
      </c>
      <c r="G557" s="106" t="s">
        <v>291</v>
      </c>
      <c r="H557" s="106" t="s">
        <v>292</v>
      </c>
      <c r="I557" s="106" t="s">
        <v>277</v>
      </c>
      <c r="J557" s="106" t="s">
        <v>2563</v>
      </c>
    </row>
    <row r="558" spans="1:10" x14ac:dyDescent="0.2">
      <c r="A558" s="106" t="s">
        <v>1091</v>
      </c>
      <c r="B558" s="106" t="s">
        <v>251</v>
      </c>
      <c r="C558" s="106" t="s">
        <v>261</v>
      </c>
      <c r="D558" s="106" t="s">
        <v>257</v>
      </c>
      <c r="E558">
        <v>9636</v>
      </c>
      <c r="F558" s="106" t="s">
        <v>2374</v>
      </c>
      <c r="G558" s="106" t="s">
        <v>262</v>
      </c>
      <c r="H558" s="106" t="s">
        <v>259</v>
      </c>
      <c r="I558" s="106">
        <v>95</v>
      </c>
      <c r="J558" s="106"/>
    </row>
    <row r="559" spans="1:10" x14ac:dyDescent="0.2">
      <c r="A559" s="106" t="s">
        <v>1091</v>
      </c>
      <c r="B559" s="106" t="s">
        <v>251</v>
      </c>
      <c r="C559" s="106" t="s">
        <v>261</v>
      </c>
      <c r="D559" s="106" t="s">
        <v>253</v>
      </c>
      <c r="E559">
        <v>9637</v>
      </c>
      <c r="F559" s="106" t="s">
        <v>2375</v>
      </c>
      <c r="G559" s="106" t="s">
        <v>262</v>
      </c>
      <c r="H559" s="106" t="s">
        <v>259</v>
      </c>
      <c r="I559">
        <v>112</v>
      </c>
    </row>
    <row r="560" spans="1:10" x14ac:dyDescent="0.2">
      <c r="A560" s="106" t="s">
        <v>1091</v>
      </c>
      <c r="B560" s="106" t="s">
        <v>251</v>
      </c>
      <c r="C560" s="106" t="s">
        <v>261</v>
      </c>
      <c r="D560" s="106" t="s">
        <v>257</v>
      </c>
      <c r="E560">
        <v>9734</v>
      </c>
      <c r="F560" s="106" t="s">
        <v>2376</v>
      </c>
      <c r="G560" s="106" t="s">
        <v>258</v>
      </c>
      <c r="H560" s="106" t="s">
        <v>259</v>
      </c>
      <c r="I560">
        <v>31</v>
      </c>
    </row>
    <row r="561" spans="1:10" x14ac:dyDescent="0.2">
      <c r="A561" s="106" t="s">
        <v>1230</v>
      </c>
      <c r="B561" s="106" t="s">
        <v>278</v>
      </c>
      <c r="C561" s="106" t="s">
        <v>261</v>
      </c>
      <c r="D561" s="106" t="s">
        <v>257</v>
      </c>
      <c r="E561">
        <v>4380</v>
      </c>
      <c r="F561" s="106" t="s">
        <v>300</v>
      </c>
      <c r="G561" s="106" t="s">
        <v>266</v>
      </c>
      <c r="H561" s="106" t="s">
        <v>265</v>
      </c>
      <c r="I561">
        <v>35</v>
      </c>
    </row>
    <row r="562" spans="1:10" x14ac:dyDescent="0.2">
      <c r="A562" s="106" t="s">
        <v>1230</v>
      </c>
      <c r="B562" s="106" t="s">
        <v>278</v>
      </c>
      <c r="C562" s="106" t="s">
        <v>263</v>
      </c>
      <c r="D562" s="106" t="s">
        <v>253</v>
      </c>
      <c r="E562">
        <v>7803</v>
      </c>
      <c r="F562" s="106" t="s">
        <v>1831</v>
      </c>
      <c r="G562" s="106" t="s">
        <v>266</v>
      </c>
      <c r="H562" s="106" t="s">
        <v>276</v>
      </c>
      <c r="I562">
        <v>491</v>
      </c>
    </row>
    <row r="563" spans="1:10" x14ac:dyDescent="0.2">
      <c r="A563" s="106" t="s">
        <v>1230</v>
      </c>
      <c r="B563" s="106" t="s">
        <v>251</v>
      </c>
      <c r="C563" s="106" t="s">
        <v>261</v>
      </c>
      <c r="D563" s="106" t="s">
        <v>257</v>
      </c>
      <c r="E563">
        <v>2217</v>
      </c>
      <c r="F563" s="106" t="s">
        <v>2228</v>
      </c>
      <c r="G563" s="106" t="s">
        <v>254</v>
      </c>
      <c r="H563" s="106" t="s">
        <v>255</v>
      </c>
      <c r="I563">
        <v>183</v>
      </c>
    </row>
    <row r="564" spans="1:10" x14ac:dyDescent="0.2">
      <c r="A564" s="106" t="s">
        <v>1230</v>
      </c>
      <c r="B564" s="106" t="s">
        <v>251</v>
      </c>
      <c r="C564" s="106" t="s">
        <v>261</v>
      </c>
      <c r="D564" s="106" t="s">
        <v>253</v>
      </c>
      <c r="E564">
        <v>2776</v>
      </c>
      <c r="F564" s="106" t="s">
        <v>2377</v>
      </c>
      <c r="G564" s="106" t="s">
        <v>258</v>
      </c>
      <c r="H564" s="106" t="s">
        <v>260</v>
      </c>
      <c r="I564">
        <v>24</v>
      </c>
    </row>
    <row r="565" spans="1:10" x14ac:dyDescent="0.2">
      <c r="A565" s="106" t="s">
        <v>1230</v>
      </c>
      <c r="B565" s="106" t="s">
        <v>251</v>
      </c>
      <c r="C565" s="106" t="s">
        <v>261</v>
      </c>
      <c r="D565" s="106" t="s">
        <v>257</v>
      </c>
      <c r="E565">
        <v>2971</v>
      </c>
      <c r="F565" s="106" t="s">
        <v>2120</v>
      </c>
      <c r="G565" s="106" t="s">
        <v>291</v>
      </c>
      <c r="H565" s="106" t="s">
        <v>292</v>
      </c>
      <c r="I565">
        <v>370</v>
      </c>
    </row>
    <row r="566" spans="1:10" x14ac:dyDescent="0.2">
      <c r="A566" s="106" t="s">
        <v>1230</v>
      </c>
      <c r="B566" s="106" t="s">
        <v>251</v>
      </c>
      <c r="C566" s="106" t="s">
        <v>261</v>
      </c>
      <c r="D566" s="106" t="s">
        <v>253</v>
      </c>
      <c r="E566">
        <v>3169</v>
      </c>
      <c r="F566" s="106" t="s">
        <v>1231</v>
      </c>
      <c r="G566" s="106" t="s">
        <v>254</v>
      </c>
      <c r="H566" s="106" t="s">
        <v>264</v>
      </c>
      <c r="I566">
        <v>49</v>
      </c>
    </row>
    <row r="567" spans="1:10" x14ac:dyDescent="0.2">
      <c r="A567" s="106" t="s">
        <v>1230</v>
      </c>
      <c r="B567" s="106" t="s">
        <v>251</v>
      </c>
      <c r="C567" s="106" t="s">
        <v>261</v>
      </c>
      <c r="D567" s="106" t="s">
        <v>257</v>
      </c>
      <c r="E567">
        <v>3278</v>
      </c>
      <c r="F567" s="106" t="s">
        <v>2378</v>
      </c>
      <c r="G567" s="106" t="s">
        <v>291</v>
      </c>
      <c r="H567" s="106" t="s">
        <v>292</v>
      </c>
      <c r="I567" t="s">
        <v>285</v>
      </c>
      <c r="J567" t="s">
        <v>2564</v>
      </c>
    </row>
    <row r="568" spans="1:10" x14ac:dyDescent="0.2">
      <c r="A568" s="106" t="s">
        <v>1230</v>
      </c>
      <c r="B568" s="106" t="s">
        <v>251</v>
      </c>
      <c r="C568" s="106" t="s">
        <v>261</v>
      </c>
      <c r="D568" s="106" t="s">
        <v>257</v>
      </c>
      <c r="E568">
        <v>3282</v>
      </c>
      <c r="F568" s="106" t="s">
        <v>454</v>
      </c>
      <c r="G568" s="106" t="s">
        <v>291</v>
      </c>
      <c r="H568" s="106" t="s">
        <v>292</v>
      </c>
      <c r="I568" t="s">
        <v>277</v>
      </c>
      <c r="J568" t="s">
        <v>2565</v>
      </c>
    </row>
    <row r="569" spans="1:10" x14ac:dyDescent="0.2">
      <c r="A569" s="106" t="s">
        <v>1230</v>
      </c>
      <c r="B569" s="106" t="s">
        <v>251</v>
      </c>
      <c r="C569" s="106" t="s">
        <v>252</v>
      </c>
      <c r="D569" s="106" t="s">
        <v>253</v>
      </c>
      <c r="E569">
        <v>3391</v>
      </c>
      <c r="F569" s="106" t="s">
        <v>1748</v>
      </c>
      <c r="G569" s="106" t="s">
        <v>254</v>
      </c>
      <c r="H569" s="106" t="s">
        <v>264</v>
      </c>
      <c r="I569" s="106" t="s">
        <v>313</v>
      </c>
      <c r="J569" s="106" t="s">
        <v>2566</v>
      </c>
    </row>
    <row r="570" spans="1:10" x14ac:dyDescent="0.2">
      <c r="A570" s="106" t="s">
        <v>1230</v>
      </c>
      <c r="B570" s="106" t="s">
        <v>251</v>
      </c>
      <c r="C570" s="106" t="s">
        <v>263</v>
      </c>
      <c r="D570" s="106" t="s">
        <v>253</v>
      </c>
      <c r="E570">
        <v>3421</v>
      </c>
      <c r="F570" s="106" t="s">
        <v>2379</v>
      </c>
      <c r="G570" s="106" t="s">
        <v>254</v>
      </c>
      <c r="H570" s="106" t="s">
        <v>269</v>
      </c>
      <c r="I570" s="106">
        <v>245</v>
      </c>
      <c r="J570" s="106"/>
    </row>
    <row r="571" spans="1:10" x14ac:dyDescent="0.2">
      <c r="A571" s="106" t="s">
        <v>1230</v>
      </c>
      <c r="B571" s="106" t="s">
        <v>251</v>
      </c>
      <c r="C571" s="106" t="s">
        <v>261</v>
      </c>
      <c r="D571" s="106" t="s">
        <v>257</v>
      </c>
      <c r="E571">
        <v>3493</v>
      </c>
      <c r="F571" s="106" t="s">
        <v>2380</v>
      </c>
      <c r="G571" s="106" t="s">
        <v>291</v>
      </c>
      <c r="H571" s="106" t="s">
        <v>292</v>
      </c>
      <c r="I571">
        <v>607</v>
      </c>
    </row>
    <row r="572" spans="1:10" x14ac:dyDescent="0.2">
      <c r="A572" s="106" t="s">
        <v>1230</v>
      </c>
      <c r="B572" s="106" t="s">
        <v>251</v>
      </c>
      <c r="C572" s="106" t="s">
        <v>261</v>
      </c>
      <c r="D572" s="106" t="s">
        <v>257</v>
      </c>
      <c r="E572">
        <v>3665</v>
      </c>
      <c r="F572" s="106" t="s">
        <v>1634</v>
      </c>
      <c r="G572" s="106" t="s">
        <v>254</v>
      </c>
      <c r="H572" s="106" t="s">
        <v>265</v>
      </c>
      <c r="I572" s="106">
        <v>384</v>
      </c>
      <c r="J572" s="106"/>
    </row>
    <row r="573" spans="1:10" x14ac:dyDescent="0.2">
      <c r="A573" s="106" t="s">
        <v>1230</v>
      </c>
      <c r="B573" s="106" t="s">
        <v>251</v>
      </c>
      <c r="C573" s="106" t="s">
        <v>256</v>
      </c>
      <c r="D573" s="106" t="s">
        <v>253</v>
      </c>
      <c r="E573">
        <v>3804</v>
      </c>
      <c r="F573" s="106" t="s">
        <v>2381</v>
      </c>
      <c r="G573" s="106" t="s">
        <v>258</v>
      </c>
      <c r="H573" s="106" t="s">
        <v>265</v>
      </c>
      <c r="I573">
        <v>73</v>
      </c>
    </row>
    <row r="574" spans="1:10" x14ac:dyDescent="0.2">
      <c r="A574" s="106" t="s">
        <v>1230</v>
      </c>
      <c r="B574" s="106" t="s">
        <v>251</v>
      </c>
      <c r="C574" s="106" t="s">
        <v>261</v>
      </c>
      <c r="D574" s="106" t="s">
        <v>253</v>
      </c>
      <c r="E574">
        <v>4592</v>
      </c>
      <c r="F574" s="106" t="s">
        <v>1749</v>
      </c>
      <c r="G574" s="106" t="s">
        <v>266</v>
      </c>
      <c r="H574" s="106" t="s">
        <v>299</v>
      </c>
      <c r="I574" s="106" t="s">
        <v>285</v>
      </c>
      <c r="J574" s="106" t="s">
        <v>2438</v>
      </c>
    </row>
    <row r="575" spans="1:10" x14ac:dyDescent="0.2">
      <c r="A575" s="106" t="s">
        <v>1230</v>
      </c>
      <c r="B575" s="106" t="s">
        <v>251</v>
      </c>
      <c r="C575" s="106" t="s">
        <v>256</v>
      </c>
      <c r="D575" s="106" t="s">
        <v>257</v>
      </c>
      <c r="E575">
        <v>4880</v>
      </c>
      <c r="F575" s="106" t="s">
        <v>2382</v>
      </c>
      <c r="G575" s="106" t="s">
        <v>266</v>
      </c>
      <c r="H575" s="106" t="s">
        <v>299</v>
      </c>
      <c r="I575">
        <v>231</v>
      </c>
    </row>
    <row r="576" spans="1:10" x14ac:dyDescent="0.2">
      <c r="A576" s="106" t="s">
        <v>1230</v>
      </c>
      <c r="B576" s="106" t="s">
        <v>251</v>
      </c>
      <c r="C576" s="106" t="s">
        <v>252</v>
      </c>
      <c r="D576" s="106" t="s">
        <v>253</v>
      </c>
      <c r="E576">
        <v>6192</v>
      </c>
      <c r="F576" s="106" t="s">
        <v>2383</v>
      </c>
      <c r="G576" s="106" t="s">
        <v>266</v>
      </c>
      <c r="H576" s="106" t="s">
        <v>259</v>
      </c>
      <c r="I576">
        <v>63</v>
      </c>
    </row>
    <row r="577" spans="1:10" x14ac:dyDescent="0.2">
      <c r="A577" s="106" t="s">
        <v>1230</v>
      </c>
      <c r="B577" s="106" t="s">
        <v>251</v>
      </c>
      <c r="C577" s="106" t="s">
        <v>261</v>
      </c>
      <c r="D577" s="106" t="s">
        <v>253</v>
      </c>
      <c r="E577">
        <v>7683</v>
      </c>
      <c r="F577" s="106" t="s">
        <v>311</v>
      </c>
      <c r="G577" s="106" t="s">
        <v>266</v>
      </c>
      <c r="H577" s="106" t="s">
        <v>264</v>
      </c>
      <c r="I577">
        <v>147</v>
      </c>
    </row>
    <row r="578" spans="1:10" x14ac:dyDescent="0.2">
      <c r="A578" s="106" t="s">
        <v>1230</v>
      </c>
      <c r="B578" s="106" t="s">
        <v>251</v>
      </c>
      <c r="C578" s="106" t="s">
        <v>261</v>
      </c>
      <c r="D578" s="106" t="s">
        <v>257</v>
      </c>
      <c r="E578">
        <v>8957</v>
      </c>
      <c r="F578" s="106" t="s">
        <v>1750</v>
      </c>
      <c r="G578" s="106" t="s">
        <v>291</v>
      </c>
      <c r="H578" s="106" t="s">
        <v>292</v>
      </c>
      <c r="I578" t="s">
        <v>277</v>
      </c>
      <c r="J578" t="s">
        <v>2219</v>
      </c>
    </row>
    <row r="579" spans="1:10" x14ac:dyDescent="0.2">
      <c r="A579" s="106" t="s">
        <v>1230</v>
      </c>
      <c r="B579" s="106" t="s">
        <v>251</v>
      </c>
      <c r="C579" s="106" t="s">
        <v>256</v>
      </c>
      <c r="D579" s="106" t="s">
        <v>253</v>
      </c>
      <c r="E579">
        <v>9279</v>
      </c>
      <c r="F579" s="106" t="s">
        <v>2384</v>
      </c>
      <c r="G579" s="106" t="s">
        <v>266</v>
      </c>
      <c r="H579" s="106" t="s">
        <v>264</v>
      </c>
      <c r="I579">
        <v>168</v>
      </c>
    </row>
    <row r="580" spans="1:10" x14ac:dyDescent="0.2">
      <c r="A580" s="106" t="s">
        <v>1230</v>
      </c>
      <c r="B580" s="106" t="s">
        <v>251</v>
      </c>
      <c r="C580" s="106" t="s">
        <v>261</v>
      </c>
      <c r="D580" s="106" t="s">
        <v>253</v>
      </c>
      <c r="E580">
        <v>9829</v>
      </c>
      <c r="F580" s="106" t="s">
        <v>2385</v>
      </c>
      <c r="G580" s="106" t="s">
        <v>258</v>
      </c>
      <c r="H580" s="106" t="s">
        <v>264</v>
      </c>
      <c r="I580">
        <v>16</v>
      </c>
    </row>
    <row r="581" spans="1:10" x14ac:dyDescent="0.2">
      <c r="A581" s="106" t="s">
        <v>1232</v>
      </c>
      <c r="B581" s="106" t="s">
        <v>251</v>
      </c>
      <c r="C581" s="106" t="s">
        <v>252</v>
      </c>
      <c r="D581" s="106" t="s">
        <v>253</v>
      </c>
      <c r="E581">
        <v>2678</v>
      </c>
      <c r="F581" s="106" t="s">
        <v>1233</v>
      </c>
      <c r="G581" s="106" t="s">
        <v>254</v>
      </c>
      <c r="H581" s="106" t="s">
        <v>264</v>
      </c>
      <c r="I581" t="s">
        <v>285</v>
      </c>
      <c r="J581" t="s">
        <v>2450</v>
      </c>
    </row>
    <row r="582" spans="1:10" x14ac:dyDescent="0.2">
      <c r="A582" s="106" t="s">
        <v>1232</v>
      </c>
      <c r="B582" s="106" t="s">
        <v>251</v>
      </c>
      <c r="C582" s="106" t="s">
        <v>261</v>
      </c>
      <c r="D582" s="106" t="s">
        <v>257</v>
      </c>
      <c r="E582">
        <v>3455</v>
      </c>
      <c r="F582" s="106" t="s">
        <v>2386</v>
      </c>
      <c r="G582" s="106" t="s">
        <v>291</v>
      </c>
      <c r="H582" s="106" t="s">
        <v>292</v>
      </c>
      <c r="I582">
        <v>424</v>
      </c>
    </row>
    <row r="583" spans="1:10" x14ac:dyDescent="0.2">
      <c r="A583" s="106" t="s">
        <v>1232</v>
      </c>
      <c r="B583" s="106" t="s">
        <v>251</v>
      </c>
      <c r="C583" s="106" t="s">
        <v>252</v>
      </c>
      <c r="D583" s="106" t="s">
        <v>253</v>
      </c>
      <c r="E583">
        <v>3549</v>
      </c>
      <c r="F583" s="106" t="s">
        <v>2389</v>
      </c>
      <c r="G583" s="106" t="s">
        <v>254</v>
      </c>
      <c r="H583" s="106" t="s">
        <v>264</v>
      </c>
      <c r="I583" t="s">
        <v>277</v>
      </c>
      <c r="J583" t="s">
        <v>2567</v>
      </c>
    </row>
    <row r="584" spans="1:10" x14ac:dyDescent="0.2">
      <c r="A584" s="106" t="s">
        <v>2387</v>
      </c>
      <c r="B584" s="106" t="s">
        <v>251</v>
      </c>
      <c r="C584" s="106" t="s">
        <v>261</v>
      </c>
      <c r="D584" s="106" t="s">
        <v>257</v>
      </c>
      <c r="E584">
        <v>3249</v>
      </c>
      <c r="F584" s="106" t="s">
        <v>2388</v>
      </c>
      <c r="G584" s="106" t="s">
        <v>291</v>
      </c>
      <c r="H584" s="106" t="s">
        <v>292</v>
      </c>
      <c r="I584" t="s">
        <v>321</v>
      </c>
      <c r="J584" t="s">
        <v>2568</v>
      </c>
    </row>
    <row r="585" spans="1:10" x14ac:dyDescent="0.2">
      <c r="A585" s="106" t="s">
        <v>1583</v>
      </c>
      <c r="B585" s="106" t="s">
        <v>251</v>
      </c>
      <c r="C585" s="106" t="s">
        <v>261</v>
      </c>
      <c r="D585" s="106" t="s">
        <v>253</v>
      </c>
      <c r="E585">
        <v>6336</v>
      </c>
      <c r="F585" s="106" t="s">
        <v>1584</v>
      </c>
      <c r="G585" s="106" t="s">
        <v>262</v>
      </c>
      <c r="H585" s="106" t="s">
        <v>275</v>
      </c>
      <c r="I585">
        <v>54</v>
      </c>
    </row>
    <row r="586" spans="1:10" x14ac:dyDescent="0.2">
      <c r="A586" s="106" t="s">
        <v>1783</v>
      </c>
      <c r="B586" s="106" t="s">
        <v>251</v>
      </c>
      <c r="C586" s="106" t="s">
        <v>256</v>
      </c>
      <c r="D586" s="106" t="s">
        <v>253</v>
      </c>
      <c r="E586">
        <v>6664</v>
      </c>
      <c r="F586" s="106" t="s">
        <v>1784</v>
      </c>
      <c r="G586" s="106" t="s">
        <v>258</v>
      </c>
      <c r="H586" s="106" t="s">
        <v>279</v>
      </c>
      <c r="I586" s="106">
        <v>40</v>
      </c>
      <c r="J586" s="106"/>
    </row>
    <row r="587" spans="1:10" x14ac:dyDescent="0.2">
      <c r="A587" s="106" t="s">
        <v>1234</v>
      </c>
      <c r="B587" s="106" t="s">
        <v>251</v>
      </c>
      <c r="C587" s="106" t="s">
        <v>252</v>
      </c>
      <c r="D587" s="106" t="s">
        <v>253</v>
      </c>
      <c r="E587">
        <v>2792</v>
      </c>
      <c r="F587" s="106" t="s">
        <v>318</v>
      </c>
      <c r="G587" s="106" t="s">
        <v>254</v>
      </c>
      <c r="H587" s="106" t="s">
        <v>264</v>
      </c>
      <c r="I587">
        <v>381</v>
      </c>
    </row>
    <row r="588" spans="1:10" x14ac:dyDescent="0.2">
      <c r="A588" s="106" t="s">
        <v>1234</v>
      </c>
      <c r="B588" s="106" t="s">
        <v>251</v>
      </c>
      <c r="C588" s="106" t="s">
        <v>263</v>
      </c>
      <c r="D588" s="106" t="s">
        <v>253</v>
      </c>
      <c r="E588">
        <v>7514</v>
      </c>
      <c r="F588" s="106" t="s">
        <v>2390</v>
      </c>
      <c r="G588" s="106" t="s">
        <v>254</v>
      </c>
      <c r="H588" s="106" t="s">
        <v>264</v>
      </c>
      <c r="I588" s="106">
        <v>103</v>
      </c>
      <c r="J588" s="106"/>
    </row>
    <row r="589" spans="1:10" x14ac:dyDescent="0.2">
      <c r="A589" s="106" t="s">
        <v>2121</v>
      </c>
      <c r="B589" s="106" t="s">
        <v>251</v>
      </c>
      <c r="C589" s="106" t="s">
        <v>263</v>
      </c>
      <c r="D589" s="106" t="s">
        <v>257</v>
      </c>
      <c r="E589">
        <v>6196</v>
      </c>
      <c r="F589" s="106" t="s">
        <v>2122</v>
      </c>
      <c r="G589" s="106" t="s">
        <v>254</v>
      </c>
      <c r="H589" s="106" t="s">
        <v>259</v>
      </c>
      <c r="I589" s="106" t="s">
        <v>285</v>
      </c>
      <c r="J589" s="106" t="s">
        <v>2569</v>
      </c>
    </row>
    <row r="590" spans="1:10" x14ac:dyDescent="0.2">
      <c r="A590" s="106" t="s">
        <v>1235</v>
      </c>
      <c r="B590" s="106" t="s">
        <v>251</v>
      </c>
      <c r="C590" s="106" t="s">
        <v>252</v>
      </c>
      <c r="D590" s="106" t="s">
        <v>253</v>
      </c>
      <c r="E590">
        <v>4829</v>
      </c>
      <c r="F590" s="106" t="s">
        <v>324</v>
      </c>
      <c r="G590" s="106" t="s">
        <v>254</v>
      </c>
      <c r="H590" s="106" t="s">
        <v>265</v>
      </c>
      <c r="I590" s="106">
        <v>106</v>
      </c>
      <c r="J590" s="106"/>
    </row>
    <row r="591" spans="1:10" x14ac:dyDescent="0.2">
      <c r="A591" s="106" t="s">
        <v>1235</v>
      </c>
      <c r="B591" s="106" t="s">
        <v>251</v>
      </c>
      <c r="C591" s="106" t="s">
        <v>252</v>
      </c>
      <c r="D591" s="106" t="s">
        <v>253</v>
      </c>
      <c r="E591">
        <v>9651</v>
      </c>
      <c r="F591" s="106" t="s">
        <v>317</v>
      </c>
      <c r="G591" s="106" t="s">
        <v>258</v>
      </c>
      <c r="H591" s="106" t="s">
        <v>265</v>
      </c>
      <c r="I591" s="106">
        <v>92</v>
      </c>
      <c r="J591" s="106"/>
    </row>
    <row r="592" spans="1:10" x14ac:dyDescent="0.2">
      <c r="A592" s="106" t="s">
        <v>2451</v>
      </c>
      <c r="B592" s="106" t="s">
        <v>251</v>
      </c>
      <c r="C592" s="106" t="s">
        <v>256</v>
      </c>
      <c r="D592" s="106" t="s">
        <v>253</v>
      </c>
      <c r="E592">
        <v>5942</v>
      </c>
      <c r="F592" s="106" t="s">
        <v>2452</v>
      </c>
      <c r="G592" s="106" t="s">
        <v>254</v>
      </c>
      <c r="H592" s="106" t="s">
        <v>269</v>
      </c>
      <c r="I592" s="106">
        <v>116</v>
      </c>
      <c r="J592" s="106"/>
    </row>
    <row r="593" spans="1:10" x14ac:dyDescent="0.2">
      <c r="A593" s="106" t="s">
        <v>2229</v>
      </c>
      <c r="B593" s="106" t="s">
        <v>251</v>
      </c>
      <c r="C593" s="106" t="s">
        <v>256</v>
      </c>
      <c r="D593" s="106" t="s">
        <v>253</v>
      </c>
      <c r="E593">
        <v>2809</v>
      </c>
      <c r="F593" s="106" t="s">
        <v>320</v>
      </c>
      <c r="G593" s="106" t="s">
        <v>254</v>
      </c>
      <c r="H593" s="106" t="s">
        <v>255</v>
      </c>
      <c r="I593" s="106" t="s">
        <v>321</v>
      </c>
      <c r="J593" s="106" t="s">
        <v>2570</v>
      </c>
    </row>
    <row r="594" spans="1:10" x14ac:dyDescent="0.2">
      <c r="A594" s="106" t="s">
        <v>2229</v>
      </c>
      <c r="B594" s="106" t="s">
        <v>251</v>
      </c>
      <c r="C594" s="106" t="s">
        <v>252</v>
      </c>
      <c r="D594" s="106" t="s">
        <v>253</v>
      </c>
      <c r="E594">
        <v>8908</v>
      </c>
      <c r="F594" s="106" t="s">
        <v>2230</v>
      </c>
      <c r="G594" s="106" t="s">
        <v>254</v>
      </c>
      <c r="H594" s="106" t="s">
        <v>280</v>
      </c>
      <c r="I594" s="106">
        <v>171</v>
      </c>
      <c r="J594" s="106"/>
    </row>
    <row r="595" spans="1:10" x14ac:dyDescent="0.2">
      <c r="A595" s="106" t="s">
        <v>1236</v>
      </c>
      <c r="B595" s="106" t="s">
        <v>251</v>
      </c>
      <c r="C595" s="106" t="s">
        <v>263</v>
      </c>
      <c r="D595" s="106" t="s">
        <v>253</v>
      </c>
      <c r="E595">
        <v>3035</v>
      </c>
      <c r="F595" s="106" t="s">
        <v>314</v>
      </c>
      <c r="G595" s="106" t="s">
        <v>258</v>
      </c>
      <c r="H595" s="106" t="s">
        <v>260</v>
      </c>
      <c r="I595" s="106">
        <v>24</v>
      </c>
      <c r="J595" s="106"/>
    </row>
    <row r="596" spans="1:10" x14ac:dyDescent="0.2">
      <c r="A596" s="106" t="s">
        <v>1236</v>
      </c>
      <c r="B596" s="106" t="s">
        <v>251</v>
      </c>
      <c r="C596" s="106" t="s">
        <v>256</v>
      </c>
      <c r="D596" s="106" t="s">
        <v>253</v>
      </c>
      <c r="E596">
        <v>4187</v>
      </c>
      <c r="F596" s="106" t="s">
        <v>1055</v>
      </c>
      <c r="G596" s="106" t="s">
        <v>254</v>
      </c>
      <c r="H596" s="106" t="s">
        <v>267</v>
      </c>
      <c r="I596">
        <v>406</v>
      </c>
    </row>
    <row r="597" spans="1:10" x14ac:dyDescent="0.2">
      <c r="A597" s="106" t="s">
        <v>1236</v>
      </c>
      <c r="B597" s="106" t="s">
        <v>251</v>
      </c>
      <c r="C597" s="106" t="s">
        <v>261</v>
      </c>
      <c r="D597" s="106" t="s">
        <v>253</v>
      </c>
      <c r="E597">
        <v>6279</v>
      </c>
      <c r="F597" s="106" t="s">
        <v>1785</v>
      </c>
      <c r="G597" s="106" t="s">
        <v>262</v>
      </c>
      <c r="H597" s="106" t="s">
        <v>275</v>
      </c>
      <c r="I597">
        <v>326</v>
      </c>
    </row>
    <row r="598" spans="1:10" x14ac:dyDescent="0.2">
      <c r="A598" s="106" t="s">
        <v>1236</v>
      </c>
      <c r="B598" s="106" t="s">
        <v>251</v>
      </c>
      <c r="C598" s="106" t="s">
        <v>256</v>
      </c>
      <c r="D598" s="106" t="s">
        <v>253</v>
      </c>
      <c r="E598">
        <v>7594</v>
      </c>
      <c r="F598" s="106" t="s">
        <v>2571</v>
      </c>
      <c r="G598" s="106" t="s">
        <v>254</v>
      </c>
      <c r="H598" s="106" t="s">
        <v>260</v>
      </c>
      <c r="I598">
        <v>201</v>
      </c>
    </row>
    <row r="599" spans="1:10" x14ac:dyDescent="0.2">
      <c r="A599" s="106" t="s">
        <v>1236</v>
      </c>
      <c r="B599" s="106" t="s">
        <v>251</v>
      </c>
      <c r="C599" s="106" t="s">
        <v>261</v>
      </c>
      <c r="D599" s="106" t="s">
        <v>253</v>
      </c>
      <c r="E599">
        <v>9793</v>
      </c>
      <c r="F599" s="106" t="s">
        <v>2391</v>
      </c>
      <c r="G599" s="106" t="s">
        <v>254</v>
      </c>
      <c r="H599" s="106" t="s">
        <v>259</v>
      </c>
      <c r="I599" t="s">
        <v>285</v>
      </c>
      <c r="J599" t="s">
        <v>2117</v>
      </c>
    </row>
    <row r="600" spans="1:10" x14ac:dyDescent="0.2">
      <c r="A600" s="106" t="s">
        <v>1751</v>
      </c>
      <c r="B600" s="106" t="s">
        <v>251</v>
      </c>
      <c r="C600" s="106" t="s">
        <v>256</v>
      </c>
      <c r="D600" s="106" t="s">
        <v>253</v>
      </c>
      <c r="E600">
        <v>8923</v>
      </c>
      <c r="F600" s="106" t="s">
        <v>1752</v>
      </c>
      <c r="G600" s="106" t="s">
        <v>254</v>
      </c>
      <c r="H600" s="106" t="s">
        <v>280</v>
      </c>
      <c r="I600">
        <v>681</v>
      </c>
    </row>
    <row r="601" spans="1:10" x14ac:dyDescent="0.2">
      <c r="A601" s="106" t="s">
        <v>1237</v>
      </c>
      <c r="B601" s="106" t="s">
        <v>251</v>
      </c>
      <c r="C601" s="106" t="s">
        <v>261</v>
      </c>
      <c r="D601" s="106" t="s">
        <v>253</v>
      </c>
      <c r="E601">
        <v>4714</v>
      </c>
      <c r="F601" s="106" t="s">
        <v>319</v>
      </c>
      <c r="G601" s="106" t="s">
        <v>254</v>
      </c>
      <c r="H601" s="106" t="s">
        <v>259</v>
      </c>
      <c r="I601">
        <v>612</v>
      </c>
    </row>
    <row r="602" spans="1:10" x14ac:dyDescent="0.2">
      <c r="A602" s="106" t="s">
        <v>1237</v>
      </c>
      <c r="B602" s="106" t="s">
        <v>251</v>
      </c>
      <c r="C602" s="106" t="s">
        <v>252</v>
      </c>
      <c r="D602" s="106" t="s">
        <v>257</v>
      </c>
      <c r="E602">
        <v>7673</v>
      </c>
      <c r="F602" s="106" t="s">
        <v>399</v>
      </c>
      <c r="G602" s="106" t="s">
        <v>262</v>
      </c>
      <c r="H602" s="106" t="s">
        <v>260</v>
      </c>
      <c r="I602">
        <v>74</v>
      </c>
    </row>
    <row r="603" spans="1:10" x14ac:dyDescent="0.2">
      <c r="A603" s="106" t="s">
        <v>1237</v>
      </c>
      <c r="B603" s="106" t="s">
        <v>251</v>
      </c>
      <c r="C603" s="106" t="s">
        <v>263</v>
      </c>
      <c r="D603" s="106" t="s">
        <v>253</v>
      </c>
      <c r="E603">
        <v>7730</v>
      </c>
      <c r="F603" s="106" t="s">
        <v>1832</v>
      </c>
      <c r="G603" s="106" t="s">
        <v>254</v>
      </c>
      <c r="H603" s="106" t="s">
        <v>330</v>
      </c>
      <c r="I603" t="s">
        <v>321</v>
      </c>
      <c r="J603" t="s">
        <v>2527</v>
      </c>
    </row>
    <row r="604" spans="1:10" x14ac:dyDescent="0.2">
      <c r="A604" s="106" t="s">
        <v>1753</v>
      </c>
      <c r="B604" s="106" t="s">
        <v>251</v>
      </c>
      <c r="C604" s="106" t="s">
        <v>261</v>
      </c>
      <c r="D604" s="106" t="s">
        <v>253</v>
      </c>
      <c r="E604">
        <v>3396</v>
      </c>
      <c r="F604" s="106" t="s">
        <v>1754</v>
      </c>
      <c r="G604" s="106" t="s">
        <v>254</v>
      </c>
      <c r="H604" s="106" t="s">
        <v>264</v>
      </c>
      <c r="I604" s="106">
        <v>99</v>
      </c>
      <c r="J604" s="106"/>
    </row>
    <row r="605" spans="1:10" x14ac:dyDescent="0.2">
      <c r="A605" s="106" t="s">
        <v>1238</v>
      </c>
      <c r="B605" s="106" t="s">
        <v>251</v>
      </c>
      <c r="C605" s="106" t="s">
        <v>252</v>
      </c>
      <c r="D605" s="106" t="s">
        <v>257</v>
      </c>
      <c r="E605">
        <v>2303</v>
      </c>
      <c r="F605" s="106" t="s">
        <v>1712</v>
      </c>
      <c r="G605" s="106" t="s">
        <v>258</v>
      </c>
      <c r="H605" s="106" t="s">
        <v>265</v>
      </c>
      <c r="I605" s="106">
        <v>77</v>
      </c>
      <c r="J605" s="106"/>
    </row>
    <row r="606" spans="1:10" x14ac:dyDescent="0.2">
      <c r="A606" s="106" t="s">
        <v>1238</v>
      </c>
      <c r="B606" s="106" t="s">
        <v>251</v>
      </c>
      <c r="C606" s="106" t="s">
        <v>263</v>
      </c>
      <c r="D606" s="106" t="s">
        <v>253</v>
      </c>
      <c r="E606">
        <v>2735</v>
      </c>
      <c r="F606" s="106" t="s">
        <v>1713</v>
      </c>
      <c r="G606" s="106" t="s">
        <v>254</v>
      </c>
      <c r="H606" s="106" t="s">
        <v>264</v>
      </c>
      <c r="I606">
        <v>87</v>
      </c>
    </row>
    <row r="607" spans="1:10" x14ac:dyDescent="0.2">
      <c r="A607" s="106" t="s">
        <v>1238</v>
      </c>
      <c r="B607" s="106" t="s">
        <v>251</v>
      </c>
      <c r="C607" s="106" t="s">
        <v>263</v>
      </c>
      <c r="D607" s="106" t="s">
        <v>257</v>
      </c>
      <c r="E607">
        <v>3560</v>
      </c>
      <c r="F607" s="106" t="s">
        <v>2453</v>
      </c>
      <c r="G607" s="106" t="s">
        <v>258</v>
      </c>
      <c r="H607" s="106" t="s">
        <v>264</v>
      </c>
      <c r="I607">
        <v>117</v>
      </c>
    </row>
    <row r="608" spans="1:10" x14ac:dyDescent="0.2">
      <c r="A608" s="106" t="s">
        <v>1238</v>
      </c>
      <c r="B608" s="106" t="s">
        <v>251</v>
      </c>
      <c r="C608" s="106" t="s">
        <v>263</v>
      </c>
      <c r="D608" s="106" t="s">
        <v>253</v>
      </c>
      <c r="E608">
        <v>3697</v>
      </c>
      <c r="F608" s="106" t="s">
        <v>1714</v>
      </c>
      <c r="G608" s="106" t="s">
        <v>254</v>
      </c>
      <c r="H608" s="106" t="s">
        <v>265</v>
      </c>
      <c r="I608" t="s">
        <v>285</v>
      </c>
      <c r="J608" t="s">
        <v>2572</v>
      </c>
    </row>
    <row r="609" spans="1:10" x14ac:dyDescent="0.2">
      <c r="A609" s="106" t="s">
        <v>1238</v>
      </c>
      <c r="B609" s="106" t="s">
        <v>251</v>
      </c>
      <c r="C609" s="106" t="s">
        <v>263</v>
      </c>
      <c r="D609" s="106" t="s">
        <v>257</v>
      </c>
      <c r="E609">
        <v>8184</v>
      </c>
      <c r="F609" s="106" t="s">
        <v>2573</v>
      </c>
      <c r="G609" s="106" t="s">
        <v>254</v>
      </c>
      <c r="H609" s="106" t="s">
        <v>264</v>
      </c>
      <c r="I609" s="106" t="s">
        <v>285</v>
      </c>
      <c r="J609" s="106" t="s">
        <v>2574</v>
      </c>
    </row>
    <row r="610" spans="1:10" x14ac:dyDescent="0.2">
      <c r="A610" s="106" t="s">
        <v>1238</v>
      </c>
      <c r="B610" s="106" t="s">
        <v>251</v>
      </c>
      <c r="C610" s="106" t="s">
        <v>263</v>
      </c>
      <c r="D610" s="106" t="s">
        <v>253</v>
      </c>
      <c r="E610">
        <v>9983</v>
      </c>
      <c r="F610" s="106" t="s">
        <v>322</v>
      </c>
      <c r="G610" s="106" t="s">
        <v>254</v>
      </c>
      <c r="H610" s="106" t="s">
        <v>264</v>
      </c>
      <c r="I610" s="106" t="s">
        <v>2575</v>
      </c>
      <c r="J610" s="106" t="s">
        <v>2437</v>
      </c>
    </row>
    <row r="611" spans="1:10" x14ac:dyDescent="0.2">
      <c r="A611" s="106" t="s">
        <v>1577</v>
      </c>
      <c r="B611" s="106" t="s">
        <v>315</v>
      </c>
      <c r="C611" s="106" t="s">
        <v>252</v>
      </c>
      <c r="D611" s="106" t="s">
        <v>253</v>
      </c>
      <c r="E611">
        <v>6567</v>
      </c>
      <c r="F611" s="106" t="s">
        <v>323</v>
      </c>
      <c r="G611" s="106" t="s">
        <v>266</v>
      </c>
      <c r="H611" s="106" t="s">
        <v>259</v>
      </c>
      <c r="I611">
        <v>28</v>
      </c>
    </row>
    <row r="612" spans="1:10" x14ac:dyDescent="0.2">
      <c r="A612" s="106" t="s">
        <v>1577</v>
      </c>
      <c r="B612" s="106" t="s">
        <v>315</v>
      </c>
      <c r="C612" s="106" t="s">
        <v>263</v>
      </c>
      <c r="D612" s="106" t="s">
        <v>253</v>
      </c>
      <c r="E612">
        <v>6668</v>
      </c>
      <c r="F612" s="106" t="s">
        <v>2231</v>
      </c>
      <c r="G612" s="106" t="s">
        <v>262</v>
      </c>
      <c r="H612" s="106" t="s">
        <v>279</v>
      </c>
      <c r="I612" s="106">
        <v>160</v>
      </c>
      <c r="J612" s="106"/>
    </row>
    <row r="613" spans="1:10" x14ac:dyDescent="0.2">
      <c r="A613" s="106" t="s">
        <v>1577</v>
      </c>
      <c r="B613" s="106" t="s">
        <v>251</v>
      </c>
      <c r="C613" s="106" t="s">
        <v>252</v>
      </c>
      <c r="D613" s="106" t="s">
        <v>257</v>
      </c>
      <c r="E613">
        <v>1430</v>
      </c>
      <c r="F613" s="106" t="s">
        <v>381</v>
      </c>
      <c r="G613" s="106" t="s">
        <v>254</v>
      </c>
      <c r="H613" s="106" t="s">
        <v>281</v>
      </c>
      <c r="I613">
        <v>80</v>
      </c>
    </row>
    <row r="614" spans="1:10" x14ac:dyDescent="0.2">
      <c r="A614" s="106" t="s">
        <v>1577</v>
      </c>
      <c r="B614" s="106" t="s">
        <v>251</v>
      </c>
      <c r="C614" s="106" t="s">
        <v>261</v>
      </c>
      <c r="D614" s="106" t="s">
        <v>253</v>
      </c>
      <c r="E614">
        <v>2186</v>
      </c>
      <c r="F614" s="106" t="s">
        <v>2576</v>
      </c>
      <c r="G614" s="106" t="s">
        <v>258</v>
      </c>
      <c r="H614" s="106" t="s">
        <v>259</v>
      </c>
      <c r="I614">
        <v>103</v>
      </c>
    </row>
    <row r="615" spans="1:10" x14ac:dyDescent="0.2">
      <c r="A615" s="106" t="s">
        <v>1577</v>
      </c>
      <c r="B615" s="106" t="s">
        <v>251</v>
      </c>
      <c r="C615" s="106" t="s">
        <v>261</v>
      </c>
      <c r="D615" s="106" t="s">
        <v>253</v>
      </c>
      <c r="E615">
        <v>2338</v>
      </c>
      <c r="F615" s="106" t="s">
        <v>1833</v>
      </c>
      <c r="G615" s="106" t="s">
        <v>262</v>
      </c>
      <c r="H615" s="106" t="s">
        <v>265</v>
      </c>
      <c r="I615">
        <v>29</v>
      </c>
    </row>
    <row r="616" spans="1:10" x14ac:dyDescent="0.2">
      <c r="A616" s="106" t="s">
        <v>1577</v>
      </c>
      <c r="B616" s="106" t="s">
        <v>251</v>
      </c>
      <c r="C616" s="106" t="s">
        <v>261</v>
      </c>
      <c r="D616" s="106" t="s">
        <v>253</v>
      </c>
      <c r="E616">
        <v>3919</v>
      </c>
      <c r="F616" s="106" t="s">
        <v>2454</v>
      </c>
      <c r="G616" s="106" t="s">
        <v>254</v>
      </c>
      <c r="H616" s="106" t="s">
        <v>265</v>
      </c>
      <c r="I616">
        <v>148</v>
      </c>
    </row>
    <row r="617" spans="1:10" x14ac:dyDescent="0.2">
      <c r="A617" s="106" t="s">
        <v>1577</v>
      </c>
      <c r="B617" s="106" t="s">
        <v>251</v>
      </c>
      <c r="C617" s="106" t="s">
        <v>263</v>
      </c>
      <c r="D617" s="106" t="s">
        <v>253</v>
      </c>
      <c r="E617">
        <v>4668</v>
      </c>
      <c r="F617" s="106" t="s">
        <v>328</v>
      </c>
      <c r="G617" s="106" t="s">
        <v>254</v>
      </c>
      <c r="H617" s="106" t="s">
        <v>259</v>
      </c>
      <c r="I617">
        <v>261</v>
      </c>
    </row>
    <row r="618" spans="1:10" x14ac:dyDescent="0.2">
      <c r="A618" s="106" t="s">
        <v>1577</v>
      </c>
      <c r="B618" s="106" t="s">
        <v>251</v>
      </c>
      <c r="C618" s="106" t="s">
        <v>261</v>
      </c>
      <c r="D618" s="106" t="s">
        <v>253</v>
      </c>
      <c r="E618">
        <v>6070</v>
      </c>
      <c r="F618" s="106" t="s">
        <v>2232</v>
      </c>
      <c r="G618" s="106" t="s">
        <v>254</v>
      </c>
      <c r="H618" s="106" t="s">
        <v>259</v>
      </c>
      <c r="I618">
        <v>71</v>
      </c>
    </row>
    <row r="619" spans="1:10" x14ac:dyDescent="0.2">
      <c r="A619" s="106" t="s">
        <v>1577</v>
      </c>
      <c r="B619" s="106" t="s">
        <v>251</v>
      </c>
      <c r="C619" s="106" t="s">
        <v>256</v>
      </c>
      <c r="D619" s="106" t="s">
        <v>257</v>
      </c>
      <c r="E619">
        <v>7501</v>
      </c>
      <c r="F619" s="106" t="s">
        <v>334</v>
      </c>
      <c r="G619" s="106" t="s">
        <v>258</v>
      </c>
      <c r="H619" s="106" t="s">
        <v>260</v>
      </c>
      <c r="I619" s="106">
        <v>20</v>
      </c>
      <c r="J619" s="106"/>
    </row>
    <row r="620" spans="1:10" x14ac:dyDescent="0.2">
      <c r="A620" s="106" t="s">
        <v>1577</v>
      </c>
      <c r="B620" s="106" t="s">
        <v>251</v>
      </c>
      <c r="C620" s="106" t="s">
        <v>252</v>
      </c>
      <c r="D620" s="106" t="s">
        <v>253</v>
      </c>
      <c r="E620">
        <v>7725</v>
      </c>
      <c r="F620" s="106" t="s">
        <v>1056</v>
      </c>
      <c r="G620" s="106" t="s">
        <v>254</v>
      </c>
      <c r="H620" s="106" t="s">
        <v>330</v>
      </c>
      <c r="I620" s="106">
        <v>324</v>
      </c>
      <c r="J620" s="106"/>
    </row>
    <row r="621" spans="1:10" x14ac:dyDescent="0.2">
      <c r="A621" s="106" t="s">
        <v>1577</v>
      </c>
      <c r="B621" s="106" t="s">
        <v>251</v>
      </c>
      <c r="C621" s="106" t="s">
        <v>261</v>
      </c>
      <c r="D621" s="106" t="s">
        <v>253</v>
      </c>
      <c r="E621">
        <v>9740</v>
      </c>
      <c r="F621" s="106" t="s">
        <v>1058</v>
      </c>
      <c r="G621" s="106" t="s">
        <v>254</v>
      </c>
      <c r="H621" s="106" t="s">
        <v>259</v>
      </c>
      <c r="I621">
        <v>868</v>
      </c>
    </row>
    <row r="622" spans="1:10" x14ac:dyDescent="0.2">
      <c r="A622" s="106" t="s">
        <v>1578</v>
      </c>
      <c r="B622" s="106" t="s">
        <v>251</v>
      </c>
      <c r="C622" s="106" t="s">
        <v>263</v>
      </c>
      <c r="D622" s="106" t="s">
        <v>253</v>
      </c>
      <c r="E622">
        <v>2404</v>
      </c>
      <c r="F622" s="106" t="s">
        <v>2455</v>
      </c>
      <c r="G622" s="106" t="s">
        <v>262</v>
      </c>
      <c r="H622" s="106" t="s">
        <v>259</v>
      </c>
      <c r="I622" s="106">
        <v>30</v>
      </c>
      <c r="J622" s="106"/>
    </row>
    <row r="623" spans="1:10" x14ac:dyDescent="0.2">
      <c r="A623" s="106" t="s">
        <v>1578</v>
      </c>
      <c r="B623" s="106" t="s">
        <v>251</v>
      </c>
      <c r="C623" s="106" t="s">
        <v>261</v>
      </c>
      <c r="D623" s="106" t="s">
        <v>253</v>
      </c>
      <c r="E623">
        <v>3479</v>
      </c>
      <c r="F623" s="106" t="s">
        <v>326</v>
      </c>
      <c r="G623" s="106" t="s">
        <v>266</v>
      </c>
      <c r="H623" s="106" t="s">
        <v>280</v>
      </c>
      <c r="I623" s="106" t="s">
        <v>285</v>
      </c>
      <c r="J623" s="106" t="s">
        <v>2577</v>
      </c>
    </row>
    <row r="624" spans="1:10" x14ac:dyDescent="0.2">
      <c r="A624" s="106" t="s">
        <v>1578</v>
      </c>
      <c r="B624" s="106" t="s">
        <v>251</v>
      </c>
      <c r="C624" s="106" t="s">
        <v>256</v>
      </c>
      <c r="D624" s="106" t="s">
        <v>253</v>
      </c>
      <c r="E624">
        <v>6634</v>
      </c>
      <c r="F624" s="106" t="s">
        <v>2015</v>
      </c>
      <c r="G624" s="106" t="s">
        <v>258</v>
      </c>
      <c r="H624" s="106" t="s">
        <v>279</v>
      </c>
      <c r="I624" s="106">
        <v>28</v>
      </c>
      <c r="J624" s="106"/>
    </row>
    <row r="625" spans="1:10" x14ac:dyDescent="0.2">
      <c r="A625" s="106" t="s">
        <v>1578</v>
      </c>
      <c r="B625" s="106" t="s">
        <v>251</v>
      </c>
      <c r="C625" s="106" t="s">
        <v>261</v>
      </c>
      <c r="D625" s="106" t="s">
        <v>253</v>
      </c>
      <c r="E625">
        <v>7049</v>
      </c>
      <c r="F625" s="106" t="s">
        <v>397</v>
      </c>
      <c r="G625" s="106" t="s">
        <v>266</v>
      </c>
      <c r="H625" s="106" t="s">
        <v>259</v>
      </c>
      <c r="I625" s="106">
        <v>105</v>
      </c>
      <c r="J625" s="106"/>
    </row>
    <row r="626" spans="1:10" x14ac:dyDescent="0.2">
      <c r="A626" s="106" t="s">
        <v>1578</v>
      </c>
      <c r="B626" s="106" t="s">
        <v>251</v>
      </c>
      <c r="C626" s="106" t="s">
        <v>263</v>
      </c>
      <c r="D626" s="106" t="s">
        <v>253</v>
      </c>
      <c r="E626">
        <v>7818</v>
      </c>
      <c r="F626" s="106" t="s">
        <v>1057</v>
      </c>
      <c r="G626" s="106" t="s">
        <v>254</v>
      </c>
      <c r="H626" s="106" t="s">
        <v>276</v>
      </c>
      <c r="I626">
        <v>333</v>
      </c>
    </row>
    <row r="627" spans="1:10" x14ac:dyDescent="0.2">
      <c r="A627" s="106" t="s">
        <v>1585</v>
      </c>
      <c r="B627" s="106" t="s">
        <v>251</v>
      </c>
      <c r="C627" s="106" t="s">
        <v>252</v>
      </c>
      <c r="D627" s="106" t="s">
        <v>253</v>
      </c>
      <c r="E627">
        <v>2769</v>
      </c>
      <c r="F627" s="106" t="s">
        <v>2392</v>
      </c>
      <c r="G627" s="106" t="s">
        <v>258</v>
      </c>
      <c r="H627" s="106" t="s">
        <v>264</v>
      </c>
      <c r="I627" s="106">
        <v>79</v>
      </c>
      <c r="J627" s="106"/>
    </row>
    <row r="628" spans="1:10" x14ac:dyDescent="0.2">
      <c r="A628" s="106" t="s">
        <v>1585</v>
      </c>
      <c r="B628" s="106" t="s">
        <v>251</v>
      </c>
      <c r="C628" s="106" t="s">
        <v>261</v>
      </c>
      <c r="D628" s="106" t="s">
        <v>253</v>
      </c>
      <c r="E628">
        <v>3548</v>
      </c>
      <c r="F628" s="106" t="s">
        <v>391</v>
      </c>
      <c r="G628" s="106" t="s">
        <v>254</v>
      </c>
      <c r="H628" s="106" t="s">
        <v>264</v>
      </c>
      <c r="I628">
        <v>375</v>
      </c>
    </row>
    <row r="629" spans="1:10" x14ac:dyDescent="0.2">
      <c r="A629" s="106" t="s">
        <v>1585</v>
      </c>
      <c r="B629" s="106" t="s">
        <v>251</v>
      </c>
      <c r="C629" s="106" t="s">
        <v>261</v>
      </c>
      <c r="D629" s="106" t="s">
        <v>253</v>
      </c>
      <c r="E629">
        <v>3678</v>
      </c>
      <c r="F629" s="106" t="s">
        <v>327</v>
      </c>
      <c r="G629" s="106" t="s">
        <v>254</v>
      </c>
      <c r="H629" s="106" t="s">
        <v>265</v>
      </c>
      <c r="I629">
        <v>472</v>
      </c>
    </row>
    <row r="630" spans="1:10" x14ac:dyDescent="0.2">
      <c r="A630" s="106" t="s">
        <v>1585</v>
      </c>
      <c r="B630" s="106" t="s">
        <v>251</v>
      </c>
      <c r="C630" s="106" t="s">
        <v>263</v>
      </c>
      <c r="D630" s="106" t="s">
        <v>253</v>
      </c>
      <c r="E630">
        <v>3823</v>
      </c>
      <c r="F630" s="106" t="s">
        <v>2080</v>
      </c>
      <c r="G630" s="106" t="s">
        <v>262</v>
      </c>
      <c r="H630" s="106" t="s">
        <v>265</v>
      </c>
      <c r="I630">
        <v>61</v>
      </c>
    </row>
    <row r="631" spans="1:10" x14ac:dyDescent="0.2">
      <c r="A631" s="106" t="s">
        <v>1585</v>
      </c>
      <c r="B631" s="106" t="s">
        <v>251</v>
      </c>
      <c r="C631" s="106" t="s">
        <v>252</v>
      </c>
      <c r="D631" s="106" t="s">
        <v>253</v>
      </c>
      <c r="E631">
        <v>3990</v>
      </c>
      <c r="F631" s="106" t="s">
        <v>1755</v>
      </c>
      <c r="G631" s="106" t="s">
        <v>266</v>
      </c>
      <c r="H631" s="106" t="s">
        <v>265</v>
      </c>
      <c r="I631" s="106">
        <v>592</v>
      </c>
      <c r="J631" s="106"/>
    </row>
    <row r="632" spans="1:10" x14ac:dyDescent="0.2">
      <c r="A632" s="106" t="s">
        <v>1585</v>
      </c>
      <c r="B632" s="106" t="s">
        <v>251</v>
      </c>
      <c r="C632" s="106" t="s">
        <v>263</v>
      </c>
      <c r="D632" s="106" t="s">
        <v>253</v>
      </c>
      <c r="E632">
        <v>3991</v>
      </c>
      <c r="F632" s="106" t="s">
        <v>1060</v>
      </c>
      <c r="G632" s="106" t="s">
        <v>266</v>
      </c>
      <c r="H632" s="106" t="s">
        <v>265</v>
      </c>
      <c r="I632" s="106">
        <v>134</v>
      </c>
      <c r="J632" s="106"/>
    </row>
    <row r="633" spans="1:10" x14ac:dyDescent="0.2">
      <c r="A633" s="106" t="s">
        <v>1585</v>
      </c>
      <c r="B633" s="106" t="s">
        <v>251</v>
      </c>
      <c r="C633" s="106" t="s">
        <v>261</v>
      </c>
      <c r="D633" s="106" t="s">
        <v>253</v>
      </c>
      <c r="E633">
        <v>6058</v>
      </c>
      <c r="F633" s="106" t="s">
        <v>1786</v>
      </c>
      <c r="G633" s="106" t="s">
        <v>254</v>
      </c>
      <c r="H633" s="106" t="s">
        <v>259</v>
      </c>
      <c r="I633" s="106">
        <v>606</v>
      </c>
      <c r="J633" s="106"/>
    </row>
    <row r="634" spans="1:10" x14ac:dyDescent="0.2">
      <c r="A634" s="106" t="s">
        <v>1585</v>
      </c>
      <c r="B634" s="106" t="s">
        <v>251</v>
      </c>
      <c r="C634" s="106" t="s">
        <v>261</v>
      </c>
      <c r="D634" s="106" t="s">
        <v>253</v>
      </c>
      <c r="E634">
        <v>6814</v>
      </c>
      <c r="F634" s="106" t="s">
        <v>329</v>
      </c>
      <c r="G634" s="106" t="s">
        <v>254</v>
      </c>
      <c r="H634" s="106" t="s">
        <v>279</v>
      </c>
      <c r="I634">
        <v>343</v>
      </c>
    </row>
    <row r="635" spans="1:10" x14ac:dyDescent="0.2">
      <c r="A635" s="106" t="s">
        <v>1585</v>
      </c>
      <c r="B635" s="106" t="s">
        <v>251</v>
      </c>
      <c r="C635" s="106" t="s">
        <v>261</v>
      </c>
      <c r="D635" s="106" t="s">
        <v>257</v>
      </c>
      <c r="E635">
        <v>7610</v>
      </c>
      <c r="F635" s="106" t="s">
        <v>333</v>
      </c>
      <c r="G635" s="106" t="s">
        <v>258</v>
      </c>
      <c r="H635" s="106" t="s">
        <v>264</v>
      </c>
      <c r="I635" s="106">
        <v>23</v>
      </c>
      <c r="J635" s="106"/>
    </row>
    <row r="636" spans="1:10" x14ac:dyDescent="0.2">
      <c r="A636" s="106" t="s">
        <v>1606</v>
      </c>
      <c r="B636" s="106" t="s">
        <v>251</v>
      </c>
      <c r="C636" s="106" t="s">
        <v>261</v>
      </c>
      <c r="D636" s="106" t="s">
        <v>257</v>
      </c>
      <c r="E636">
        <v>3466</v>
      </c>
      <c r="F636" s="106" t="s">
        <v>458</v>
      </c>
      <c r="G636" s="106" t="s">
        <v>291</v>
      </c>
      <c r="H636" s="106" t="s">
        <v>292</v>
      </c>
      <c r="I636" s="106" t="s">
        <v>277</v>
      </c>
      <c r="J636" s="106" t="s">
        <v>2578</v>
      </c>
    </row>
    <row r="637" spans="1:10" x14ac:dyDescent="0.2">
      <c r="A637" s="106" t="s">
        <v>1787</v>
      </c>
      <c r="B637" s="106" t="s">
        <v>315</v>
      </c>
      <c r="C637" s="106" t="s">
        <v>261</v>
      </c>
      <c r="D637" s="106" t="s">
        <v>257</v>
      </c>
      <c r="E637">
        <v>4973</v>
      </c>
      <c r="F637" s="106" t="s">
        <v>335</v>
      </c>
      <c r="G637" s="106" t="s">
        <v>254</v>
      </c>
      <c r="H637" s="106" t="s">
        <v>267</v>
      </c>
      <c r="I637" s="106">
        <v>172</v>
      </c>
      <c r="J637" s="106"/>
    </row>
    <row r="638" spans="1:10" x14ac:dyDescent="0.2">
      <c r="A638" s="106" t="s">
        <v>2081</v>
      </c>
      <c r="B638" s="106" t="s">
        <v>251</v>
      </c>
      <c r="C638" s="106" t="s">
        <v>256</v>
      </c>
      <c r="D638" s="106" t="s">
        <v>257</v>
      </c>
      <c r="E638">
        <v>2268</v>
      </c>
      <c r="F638" s="106" t="s">
        <v>346</v>
      </c>
      <c r="G638" s="106" t="s">
        <v>258</v>
      </c>
      <c r="H638" s="106" t="s">
        <v>255</v>
      </c>
      <c r="I638" s="106">
        <v>386</v>
      </c>
      <c r="J638" s="106"/>
    </row>
    <row r="639" spans="1:10" x14ac:dyDescent="0.2">
      <c r="A639" s="106" t="s">
        <v>2082</v>
      </c>
      <c r="B639" s="106" t="s">
        <v>251</v>
      </c>
      <c r="C639" s="106" t="s">
        <v>261</v>
      </c>
      <c r="D639" s="106" t="s">
        <v>253</v>
      </c>
      <c r="E639">
        <v>2801</v>
      </c>
      <c r="F639" s="106" t="s">
        <v>1067</v>
      </c>
      <c r="G639" s="106" t="s">
        <v>254</v>
      </c>
      <c r="H639" s="106" t="s">
        <v>255</v>
      </c>
      <c r="I639" s="106" t="s">
        <v>379</v>
      </c>
      <c r="J639" s="106" t="s">
        <v>2457</v>
      </c>
    </row>
    <row r="640" spans="1:10" x14ac:dyDescent="0.2">
      <c r="A640" s="106" t="s">
        <v>2016</v>
      </c>
      <c r="B640" s="106" t="s">
        <v>251</v>
      </c>
      <c r="C640" s="106" t="s">
        <v>252</v>
      </c>
      <c r="D640" s="106" t="s">
        <v>253</v>
      </c>
      <c r="E640">
        <v>6920</v>
      </c>
      <c r="F640" s="106" t="s">
        <v>472</v>
      </c>
      <c r="G640" s="106" t="s">
        <v>254</v>
      </c>
      <c r="H640" s="106" t="s">
        <v>279</v>
      </c>
      <c r="I640" s="106" t="s">
        <v>271</v>
      </c>
      <c r="J640" s="106" t="s">
        <v>2579</v>
      </c>
    </row>
    <row r="641" spans="1:10" x14ac:dyDescent="0.2">
      <c r="A641" s="106" t="s">
        <v>2016</v>
      </c>
      <c r="B641" s="106" t="s">
        <v>251</v>
      </c>
      <c r="C641" s="106" t="s">
        <v>261</v>
      </c>
      <c r="D641" s="106" t="s">
        <v>253</v>
      </c>
      <c r="E641">
        <v>7282</v>
      </c>
      <c r="F641" s="106" t="s">
        <v>343</v>
      </c>
      <c r="G641" s="106" t="s">
        <v>254</v>
      </c>
      <c r="H641" s="106" t="s">
        <v>284</v>
      </c>
      <c r="I641" s="106" t="s">
        <v>321</v>
      </c>
      <c r="J641" s="106" t="s">
        <v>2580</v>
      </c>
    </row>
    <row r="642" spans="1:10" x14ac:dyDescent="0.2">
      <c r="A642" s="106" t="s">
        <v>1834</v>
      </c>
      <c r="B642" s="106" t="s">
        <v>315</v>
      </c>
      <c r="C642" s="106" t="s">
        <v>256</v>
      </c>
      <c r="D642" s="106" t="s">
        <v>253</v>
      </c>
      <c r="E642">
        <v>2914</v>
      </c>
      <c r="F642" s="106" t="s">
        <v>474</v>
      </c>
      <c r="G642" s="106" t="s">
        <v>254</v>
      </c>
      <c r="H642" s="106" t="s">
        <v>255</v>
      </c>
      <c r="I642" t="s">
        <v>2444</v>
      </c>
      <c r="J642" t="s">
        <v>2581</v>
      </c>
    </row>
    <row r="643" spans="1:10" x14ac:dyDescent="0.2">
      <c r="A643" s="106" t="s">
        <v>1834</v>
      </c>
      <c r="B643" s="106" t="s">
        <v>251</v>
      </c>
      <c r="C643" s="106" t="s">
        <v>261</v>
      </c>
      <c r="D643" s="106" t="s">
        <v>257</v>
      </c>
      <c r="E643">
        <v>2892</v>
      </c>
      <c r="F643" s="106" t="s">
        <v>339</v>
      </c>
      <c r="G643" s="106" t="s">
        <v>262</v>
      </c>
      <c r="H643" s="106" t="s">
        <v>255</v>
      </c>
      <c r="I643">
        <v>90</v>
      </c>
    </row>
    <row r="644" spans="1:10" x14ac:dyDescent="0.2">
      <c r="A644" s="106" t="s">
        <v>1834</v>
      </c>
      <c r="B644" s="106" t="s">
        <v>251</v>
      </c>
      <c r="C644" s="106" t="s">
        <v>261</v>
      </c>
      <c r="D644" s="106" t="s">
        <v>257</v>
      </c>
      <c r="E644">
        <v>3137</v>
      </c>
      <c r="F644" s="106" t="s">
        <v>504</v>
      </c>
      <c r="G644" s="106" t="s">
        <v>266</v>
      </c>
      <c r="H644" s="106" t="s">
        <v>264</v>
      </c>
      <c r="I644">
        <v>68</v>
      </c>
    </row>
    <row r="645" spans="1:10" x14ac:dyDescent="0.2">
      <c r="A645" s="106" t="s">
        <v>1834</v>
      </c>
      <c r="B645" s="106" t="s">
        <v>251</v>
      </c>
      <c r="C645" s="106" t="s">
        <v>256</v>
      </c>
      <c r="D645" s="106" t="s">
        <v>257</v>
      </c>
      <c r="E645">
        <v>4551</v>
      </c>
      <c r="F645" s="106" t="s">
        <v>1199</v>
      </c>
      <c r="G645" s="106" t="s">
        <v>254</v>
      </c>
      <c r="H645" s="106" t="s">
        <v>299</v>
      </c>
      <c r="I645" t="s">
        <v>285</v>
      </c>
      <c r="J645" t="s">
        <v>2582</v>
      </c>
    </row>
    <row r="646" spans="1:10" x14ac:dyDescent="0.2">
      <c r="A646" s="106" t="s">
        <v>1834</v>
      </c>
      <c r="B646" s="106" t="s">
        <v>251</v>
      </c>
      <c r="C646" s="106" t="s">
        <v>261</v>
      </c>
      <c r="D646" s="106" t="s">
        <v>253</v>
      </c>
      <c r="E646">
        <v>4956</v>
      </c>
      <c r="F646" s="106" t="s">
        <v>1166</v>
      </c>
      <c r="G646" s="106" t="s">
        <v>254</v>
      </c>
      <c r="H646" s="106" t="s">
        <v>267</v>
      </c>
      <c r="I646">
        <v>646</v>
      </c>
    </row>
    <row r="647" spans="1:10" x14ac:dyDescent="0.2">
      <c r="A647" s="106" t="s">
        <v>1834</v>
      </c>
      <c r="B647" s="106" t="s">
        <v>251</v>
      </c>
      <c r="C647" s="106" t="s">
        <v>261</v>
      </c>
      <c r="D647" s="106" t="s">
        <v>253</v>
      </c>
      <c r="E647">
        <v>7600</v>
      </c>
      <c r="F647" s="106" t="s">
        <v>344</v>
      </c>
      <c r="G647" s="106" t="s">
        <v>254</v>
      </c>
      <c r="H647" s="106" t="s">
        <v>330</v>
      </c>
      <c r="I647" s="106">
        <v>547</v>
      </c>
      <c r="J647" s="106"/>
    </row>
    <row r="648" spans="1:10" x14ac:dyDescent="0.2">
      <c r="A648" s="106" t="s">
        <v>1834</v>
      </c>
      <c r="B648" s="106" t="s">
        <v>251</v>
      </c>
      <c r="C648" s="106" t="s">
        <v>261</v>
      </c>
      <c r="D648" s="106" t="s">
        <v>253</v>
      </c>
      <c r="E648">
        <v>8806</v>
      </c>
      <c r="F648" s="106" t="s">
        <v>345</v>
      </c>
      <c r="G648" s="106" t="s">
        <v>254</v>
      </c>
      <c r="H648" s="106" t="s">
        <v>280</v>
      </c>
      <c r="I648" s="106" t="s">
        <v>285</v>
      </c>
      <c r="J648" s="106" t="s">
        <v>2583</v>
      </c>
    </row>
    <row r="649" spans="1:10" x14ac:dyDescent="0.2">
      <c r="A649" s="106" t="s">
        <v>1835</v>
      </c>
      <c r="B649" s="106" t="s">
        <v>251</v>
      </c>
      <c r="C649" s="106" t="s">
        <v>261</v>
      </c>
      <c r="D649" s="106" t="s">
        <v>253</v>
      </c>
      <c r="E649">
        <v>9039</v>
      </c>
      <c r="F649" s="106" t="s">
        <v>336</v>
      </c>
      <c r="G649" s="106" t="s">
        <v>254</v>
      </c>
      <c r="H649" s="106" t="s">
        <v>337</v>
      </c>
      <c r="I649" s="106" t="s">
        <v>285</v>
      </c>
      <c r="J649" s="106" t="s">
        <v>2584</v>
      </c>
    </row>
    <row r="650" spans="1:10" x14ac:dyDescent="0.2">
      <c r="A650" s="106" t="s">
        <v>2017</v>
      </c>
      <c r="B650" s="106" t="s">
        <v>251</v>
      </c>
      <c r="C650" s="106" t="s">
        <v>256</v>
      </c>
      <c r="D650" s="106" t="s">
        <v>253</v>
      </c>
      <c r="E650">
        <v>2193</v>
      </c>
      <c r="F650" s="106" t="s">
        <v>1167</v>
      </c>
      <c r="G650" s="106" t="s">
        <v>254</v>
      </c>
      <c r="H650" s="106" t="s">
        <v>259</v>
      </c>
      <c r="I650" s="106">
        <v>345</v>
      </c>
      <c r="J650" s="106"/>
    </row>
    <row r="651" spans="1:10" x14ac:dyDescent="0.2">
      <c r="A651" s="106" t="s">
        <v>2017</v>
      </c>
      <c r="B651" s="106" t="s">
        <v>251</v>
      </c>
      <c r="C651" s="106" t="s">
        <v>261</v>
      </c>
      <c r="D651" s="106" t="s">
        <v>253</v>
      </c>
      <c r="E651">
        <v>3762</v>
      </c>
      <c r="F651" s="106" t="s">
        <v>340</v>
      </c>
      <c r="G651" s="106" t="s">
        <v>254</v>
      </c>
      <c r="H651" s="106" t="s">
        <v>265</v>
      </c>
      <c r="I651" s="106">
        <v>653</v>
      </c>
      <c r="J651" s="106"/>
    </row>
    <row r="652" spans="1:10" x14ac:dyDescent="0.2">
      <c r="A652" s="106" t="s">
        <v>2017</v>
      </c>
      <c r="B652" s="106" t="s">
        <v>251</v>
      </c>
      <c r="C652" s="106" t="s">
        <v>256</v>
      </c>
      <c r="D652" s="106" t="s">
        <v>253</v>
      </c>
      <c r="E652">
        <v>3784</v>
      </c>
      <c r="F652" s="106" t="s">
        <v>510</v>
      </c>
      <c r="G652" s="106" t="s">
        <v>254</v>
      </c>
      <c r="H652" s="106" t="s">
        <v>265</v>
      </c>
      <c r="I652">
        <v>192</v>
      </c>
    </row>
    <row r="653" spans="1:10" x14ac:dyDescent="0.2">
      <c r="A653" s="106" t="s">
        <v>2017</v>
      </c>
      <c r="B653" s="106" t="s">
        <v>251</v>
      </c>
      <c r="C653" s="106" t="s">
        <v>256</v>
      </c>
      <c r="D653" s="106" t="s">
        <v>257</v>
      </c>
      <c r="E653">
        <v>4588</v>
      </c>
      <c r="F653" s="106" t="s">
        <v>348</v>
      </c>
      <c r="G653" s="106" t="s">
        <v>266</v>
      </c>
      <c r="H653" s="106" t="s">
        <v>299</v>
      </c>
      <c r="I653">
        <v>260</v>
      </c>
    </row>
    <row r="654" spans="1:10" x14ac:dyDescent="0.2">
      <c r="A654" s="106" t="s">
        <v>2017</v>
      </c>
      <c r="B654" s="106" t="s">
        <v>251</v>
      </c>
      <c r="C654" s="106" t="s">
        <v>261</v>
      </c>
      <c r="D654" s="106" t="s">
        <v>253</v>
      </c>
      <c r="E654">
        <v>6848</v>
      </c>
      <c r="F654" s="106" t="s">
        <v>1198</v>
      </c>
      <c r="G654" s="106" t="s">
        <v>254</v>
      </c>
      <c r="H654" s="106" t="s">
        <v>279</v>
      </c>
      <c r="I654">
        <v>200</v>
      </c>
    </row>
    <row r="655" spans="1:10" x14ac:dyDescent="0.2">
      <c r="A655" s="106" t="s">
        <v>2017</v>
      </c>
      <c r="B655" s="106" t="s">
        <v>251</v>
      </c>
      <c r="C655" s="106" t="s">
        <v>252</v>
      </c>
      <c r="D655" s="106" t="s">
        <v>253</v>
      </c>
      <c r="E655">
        <v>8945</v>
      </c>
      <c r="F655" s="106" t="s">
        <v>473</v>
      </c>
      <c r="G655" s="106" t="s">
        <v>254</v>
      </c>
      <c r="H655" s="106" t="s">
        <v>280</v>
      </c>
      <c r="I655">
        <v>112</v>
      </c>
    </row>
    <row r="656" spans="1:10" x14ac:dyDescent="0.2">
      <c r="A656" s="106" t="s">
        <v>2393</v>
      </c>
      <c r="B656" s="106" t="s">
        <v>251</v>
      </c>
      <c r="C656" s="106" t="s">
        <v>261</v>
      </c>
      <c r="D656" s="106" t="s">
        <v>257</v>
      </c>
      <c r="E656">
        <v>3133</v>
      </c>
      <c r="F656" s="106" t="s">
        <v>1169</v>
      </c>
      <c r="G656" s="106" t="s">
        <v>266</v>
      </c>
      <c r="H656" s="106" t="s">
        <v>264</v>
      </c>
      <c r="I656">
        <v>26</v>
      </c>
    </row>
    <row r="657" spans="1:10" x14ac:dyDescent="0.2">
      <c r="A657" s="106" t="s">
        <v>2393</v>
      </c>
      <c r="B657" s="106" t="s">
        <v>251</v>
      </c>
      <c r="C657" s="106" t="s">
        <v>261</v>
      </c>
      <c r="D657" s="106" t="s">
        <v>253</v>
      </c>
      <c r="E657">
        <v>3934</v>
      </c>
      <c r="F657" s="106" t="s">
        <v>355</v>
      </c>
      <c r="G657" s="106" t="s">
        <v>254</v>
      </c>
      <c r="H657" s="106" t="s">
        <v>265</v>
      </c>
      <c r="I657">
        <v>112</v>
      </c>
    </row>
    <row r="658" spans="1:10" x14ac:dyDescent="0.2">
      <c r="A658" s="106" t="s">
        <v>2393</v>
      </c>
      <c r="B658" s="106" t="s">
        <v>251</v>
      </c>
      <c r="C658" s="106" t="s">
        <v>261</v>
      </c>
      <c r="D658" s="106" t="s">
        <v>257</v>
      </c>
      <c r="E658">
        <v>4960</v>
      </c>
      <c r="F658" s="106" t="s">
        <v>1168</v>
      </c>
      <c r="G658" s="106" t="s">
        <v>262</v>
      </c>
      <c r="H658" s="106" t="s">
        <v>267</v>
      </c>
      <c r="I658">
        <v>44</v>
      </c>
    </row>
    <row r="659" spans="1:10" x14ac:dyDescent="0.2">
      <c r="A659" s="106" t="s">
        <v>2083</v>
      </c>
      <c r="B659" s="106" t="s">
        <v>251</v>
      </c>
      <c r="C659" s="106" t="s">
        <v>263</v>
      </c>
      <c r="D659" s="106" t="s">
        <v>253</v>
      </c>
      <c r="E659">
        <v>2122</v>
      </c>
      <c r="F659" s="106" t="s">
        <v>1072</v>
      </c>
      <c r="G659" s="106" t="s">
        <v>266</v>
      </c>
      <c r="H659" s="106" t="s">
        <v>259</v>
      </c>
      <c r="I659">
        <v>79</v>
      </c>
    </row>
    <row r="660" spans="1:10" x14ac:dyDescent="0.2">
      <c r="A660" s="106" t="s">
        <v>2083</v>
      </c>
      <c r="B660" s="106" t="s">
        <v>251</v>
      </c>
      <c r="C660" s="106" t="s">
        <v>261</v>
      </c>
      <c r="D660" s="106" t="s">
        <v>253</v>
      </c>
      <c r="E660">
        <v>2871</v>
      </c>
      <c r="F660" s="106" t="s">
        <v>507</v>
      </c>
      <c r="G660" s="106" t="s">
        <v>254</v>
      </c>
      <c r="H660" s="106" t="s">
        <v>255</v>
      </c>
      <c r="I660" t="s">
        <v>321</v>
      </c>
      <c r="J660" t="s">
        <v>2585</v>
      </c>
    </row>
    <row r="661" spans="1:10" x14ac:dyDescent="0.2">
      <c r="A661" s="106" t="s">
        <v>2083</v>
      </c>
      <c r="B661" s="106" t="s">
        <v>251</v>
      </c>
      <c r="C661" s="106" t="s">
        <v>261</v>
      </c>
      <c r="D661" s="106" t="s">
        <v>257</v>
      </c>
      <c r="E661">
        <v>3477</v>
      </c>
      <c r="F661" s="106" t="s">
        <v>511</v>
      </c>
      <c r="G661" s="106" t="s">
        <v>266</v>
      </c>
      <c r="H661" s="106" t="s">
        <v>280</v>
      </c>
      <c r="I661" s="106">
        <v>24</v>
      </c>
      <c r="J661" s="106"/>
    </row>
    <row r="662" spans="1:10" x14ac:dyDescent="0.2">
      <c r="A662" s="106" t="s">
        <v>2394</v>
      </c>
      <c r="B662" s="106" t="s">
        <v>251</v>
      </c>
      <c r="C662" s="106" t="s">
        <v>261</v>
      </c>
      <c r="D662" s="106" t="s">
        <v>253</v>
      </c>
      <c r="E662">
        <v>1813</v>
      </c>
      <c r="F662" s="106" t="s">
        <v>347</v>
      </c>
      <c r="G662" s="106" t="s">
        <v>254</v>
      </c>
      <c r="H662" s="106" t="s">
        <v>281</v>
      </c>
      <c r="I662">
        <v>281</v>
      </c>
    </row>
    <row r="663" spans="1:10" x14ac:dyDescent="0.2">
      <c r="A663" s="106" t="s">
        <v>2394</v>
      </c>
      <c r="B663" s="106" t="s">
        <v>251</v>
      </c>
      <c r="C663" s="106" t="s">
        <v>261</v>
      </c>
      <c r="D663" s="106" t="s">
        <v>253</v>
      </c>
      <c r="E663">
        <v>3182</v>
      </c>
      <c r="F663" s="106" t="s">
        <v>354</v>
      </c>
      <c r="G663" s="106" t="s">
        <v>266</v>
      </c>
      <c r="H663" s="106" t="s">
        <v>264</v>
      </c>
      <c r="I663">
        <v>356</v>
      </c>
    </row>
    <row r="664" spans="1:10" x14ac:dyDescent="0.2">
      <c r="A664" s="106" t="s">
        <v>2394</v>
      </c>
      <c r="B664" s="106" t="s">
        <v>251</v>
      </c>
      <c r="C664" s="106" t="s">
        <v>261</v>
      </c>
      <c r="D664" s="106" t="s">
        <v>253</v>
      </c>
      <c r="E664">
        <v>4708</v>
      </c>
      <c r="F664" s="106" t="s">
        <v>1200</v>
      </c>
      <c r="G664" s="106" t="s">
        <v>254</v>
      </c>
      <c r="H664" s="106" t="s">
        <v>259</v>
      </c>
      <c r="I664" t="s">
        <v>285</v>
      </c>
      <c r="J664" t="s">
        <v>2586</v>
      </c>
    </row>
    <row r="665" spans="1:10" x14ac:dyDescent="0.2">
      <c r="A665" s="106" t="s">
        <v>2394</v>
      </c>
      <c r="B665" s="106" t="s">
        <v>251</v>
      </c>
      <c r="C665" s="106" t="s">
        <v>263</v>
      </c>
      <c r="D665" s="106" t="s">
        <v>257</v>
      </c>
      <c r="E665">
        <v>7030</v>
      </c>
      <c r="F665" s="106" t="s">
        <v>1203</v>
      </c>
      <c r="G665" s="106" t="s">
        <v>254</v>
      </c>
      <c r="H665" s="106" t="s">
        <v>259</v>
      </c>
      <c r="I665">
        <v>183</v>
      </c>
    </row>
    <row r="666" spans="1:10" x14ac:dyDescent="0.2">
      <c r="A666" s="106" t="s">
        <v>2394</v>
      </c>
      <c r="B666" s="106" t="s">
        <v>251</v>
      </c>
      <c r="C666" s="106" t="s">
        <v>261</v>
      </c>
      <c r="D666" s="106" t="s">
        <v>253</v>
      </c>
      <c r="E666">
        <v>7561</v>
      </c>
      <c r="F666" s="106" t="s">
        <v>1170</v>
      </c>
      <c r="G666" s="106" t="s">
        <v>254</v>
      </c>
      <c r="H666" s="106" t="s">
        <v>264</v>
      </c>
      <c r="I666">
        <v>138</v>
      </c>
    </row>
    <row r="667" spans="1:10" x14ac:dyDescent="0.2">
      <c r="A667" s="106" t="s">
        <v>2394</v>
      </c>
      <c r="B667" s="106" t="s">
        <v>251</v>
      </c>
      <c r="C667" s="106" t="s">
        <v>252</v>
      </c>
      <c r="D667" s="106" t="s">
        <v>257</v>
      </c>
      <c r="E667">
        <v>9966</v>
      </c>
      <c r="F667" s="106" t="s">
        <v>1202</v>
      </c>
      <c r="G667" s="106" t="s">
        <v>254</v>
      </c>
      <c r="H667" s="106" t="s">
        <v>264</v>
      </c>
      <c r="I667" s="106">
        <v>30</v>
      </c>
      <c r="J667" s="106"/>
    </row>
    <row r="668" spans="1:10" x14ac:dyDescent="0.2">
      <c r="A668" s="106" t="s">
        <v>2458</v>
      </c>
      <c r="B668" s="106" t="s">
        <v>251</v>
      </c>
      <c r="C668" s="106" t="s">
        <v>256</v>
      </c>
      <c r="D668" s="106" t="s">
        <v>253</v>
      </c>
      <c r="E668">
        <v>2170</v>
      </c>
      <c r="F668" s="106" t="s">
        <v>352</v>
      </c>
      <c r="G668" s="106" t="s">
        <v>254</v>
      </c>
      <c r="H668" s="106" t="s">
        <v>259</v>
      </c>
      <c r="I668" s="106">
        <v>640</v>
      </c>
      <c r="J668" s="106"/>
    </row>
    <row r="669" spans="1:10" x14ac:dyDescent="0.2">
      <c r="A669" s="106" t="s">
        <v>2458</v>
      </c>
      <c r="B669" s="106" t="s">
        <v>251</v>
      </c>
      <c r="C669" s="106" t="s">
        <v>256</v>
      </c>
      <c r="D669" s="106" t="s">
        <v>253</v>
      </c>
      <c r="E669">
        <v>2743</v>
      </c>
      <c r="F669" s="106" t="s">
        <v>1074</v>
      </c>
      <c r="G669" s="106" t="s">
        <v>258</v>
      </c>
      <c r="H669" s="106" t="s">
        <v>260</v>
      </c>
      <c r="I669">
        <v>51</v>
      </c>
    </row>
    <row r="670" spans="1:10" x14ac:dyDescent="0.2">
      <c r="A670" s="106" t="s">
        <v>2458</v>
      </c>
      <c r="B670" s="106" t="s">
        <v>251</v>
      </c>
      <c r="C670" s="106" t="s">
        <v>252</v>
      </c>
      <c r="D670" s="106" t="s">
        <v>253</v>
      </c>
      <c r="E670">
        <v>3960</v>
      </c>
      <c r="F670" s="106" t="s">
        <v>356</v>
      </c>
      <c r="G670" s="106" t="s">
        <v>266</v>
      </c>
      <c r="H670" s="106" t="s">
        <v>265</v>
      </c>
      <c r="I670">
        <v>39</v>
      </c>
    </row>
    <row r="671" spans="1:10" x14ac:dyDescent="0.2">
      <c r="A671" s="106" t="s">
        <v>2458</v>
      </c>
      <c r="B671" s="106" t="s">
        <v>251</v>
      </c>
      <c r="C671" s="106" t="s">
        <v>256</v>
      </c>
      <c r="D671" s="106" t="s">
        <v>257</v>
      </c>
      <c r="E671">
        <v>4587</v>
      </c>
      <c r="F671" s="106" t="s">
        <v>1205</v>
      </c>
      <c r="G671" s="106" t="s">
        <v>254</v>
      </c>
      <c r="H671" s="106" t="s">
        <v>299</v>
      </c>
      <c r="I671" t="s">
        <v>313</v>
      </c>
      <c r="J671" t="s">
        <v>2434</v>
      </c>
    </row>
    <row r="672" spans="1:10" x14ac:dyDescent="0.2">
      <c r="A672" s="106" t="s">
        <v>2458</v>
      </c>
      <c r="B672" s="106" t="s">
        <v>251</v>
      </c>
      <c r="C672" s="106" t="s">
        <v>261</v>
      </c>
      <c r="D672" s="106" t="s">
        <v>253</v>
      </c>
      <c r="E672">
        <v>6303</v>
      </c>
      <c r="F672" s="106" t="s">
        <v>512</v>
      </c>
      <c r="G672" s="106" t="s">
        <v>262</v>
      </c>
      <c r="H672" s="106" t="s">
        <v>275</v>
      </c>
      <c r="I672">
        <v>77</v>
      </c>
    </row>
    <row r="673" spans="1:10" x14ac:dyDescent="0.2">
      <c r="A673" s="106" t="s">
        <v>2458</v>
      </c>
      <c r="B673" s="106" t="s">
        <v>251</v>
      </c>
      <c r="C673" s="106" t="s">
        <v>261</v>
      </c>
      <c r="D673" s="106" t="s">
        <v>253</v>
      </c>
      <c r="E673">
        <v>7070</v>
      </c>
      <c r="F673" s="106" t="s">
        <v>358</v>
      </c>
      <c r="G673" s="106" t="s">
        <v>258</v>
      </c>
      <c r="H673" s="106" t="s">
        <v>259</v>
      </c>
      <c r="I673">
        <v>63</v>
      </c>
    </row>
    <row r="674" spans="1:10" x14ac:dyDescent="0.2">
      <c r="A674" s="106" t="s">
        <v>2458</v>
      </c>
      <c r="B674" s="106" t="s">
        <v>251</v>
      </c>
      <c r="C674" s="106" t="s">
        <v>261</v>
      </c>
      <c r="D674" s="106" t="s">
        <v>253</v>
      </c>
      <c r="E674">
        <v>7215</v>
      </c>
      <c r="F674" s="106" t="s">
        <v>1071</v>
      </c>
      <c r="G674" s="106" t="s">
        <v>254</v>
      </c>
      <c r="H674" s="106" t="s">
        <v>284</v>
      </c>
      <c r="I674">
        <v>96</v>
      </c>
    </row>
    <row r="675" spans="1:10" x14ac:dyDescent="0.2">
      <c r="A675" s="106" t="s">
        <v>2458</v>
      </c>
      <c r="B675" s="106" t="s">
        <v>251</v>
      </c>
      <c r="C675" s="106" t="s">
        <v>256</v>
      </c>
      <c r="D675" s="106" t="s">
        <v>253</v>
      </c>
      <c r="E675">
        <v>8113</v>
      </c>
      <c r="F675" s="106" t="s">
        <v>1075</v>
      </c>
      <c r="G675" s="106" t="s">
        <v>254</v>
      </c>
      <c r="H675" s="106" t="s">
        <v>267</v>
      </c>
      <c r="I675" s="106" t="s">
        <v>1076</v>
      </c>
      <c r="J675" s="106" t="s">
        <v>2587</v>
      </c>
    </row>
    <row r="676" spans="1:10" x14ac:dyDescent="0.2">
      <c r="A676" s="106" t="s">
        <v>2018</v>
      </c>
      <c r="B676" s="106" t="s">
        <v>251</v>
      </c>
      <c r="C676" s="106" t="s">
        <v>261</v>
      </c>
      <c r="D676" s="106" t="s">
        <v>257</v>
      </c>
      <c r="E676">
        <v>3841</v>
      </c>
      <c r="F676" s="106" t="s">
        <v>341</v>
      </c>
      <c r="G676" s="106" t="s">
        <v>258</v>
      </c>
      <c r="H676" s="106" t="s">
        <v>265</v>
      </c>
      <c r="I676">
        <v>27</v>
      </c>
    </row>
    <row r="677" spans="1:10" x14ac:dyDescent="0.2">
      <c r="A677" s="106" t="s">
        <v>2018</v>
      </c>
      <c r="B677" s="106" t="s">
        <v>251</v>
      </c>
      <c r="C677" s="106" t="s">
        <v>261</v>
      </c>
      <c r="D677" s="106" t="s">
        <v>253</v>
      </c>
      <c r="E677">
        <v>4777</v>
      </c>
      <c r="F677" s="106" t="s">
        <v>349</v>
      </c>
      <c r="G677" s="106" t="s">
        <v>258</v>
      </c>
      <c r="H677" s="106" t="s">
        <v>265</v>
      </c>
      <c r="I677">
        <v>50</v>
      </c>
    </row>
    <row r="678" spans="1:10" x14ac:dyDescent="0.2">
      <c r="A678" s="106" t="s">
        <v>2233</v>
      </c>
      <c r="B678" s="106" t="s">
        <v>251</v>
      </c>
      <c r="C678" s="106" t="s">
        <v>261</v>
      </c>
      <c r="D678" s="106" t="s">
        <v>253</v>
      </c>
      <c r="E678">
        <v>3244</v>
      </c>
      <c r="F678" s="106" t="s">
        <v>2234</v>
      </c>
      <c r="G678" s="106" t="s">
        <v>254</v>
      </c>
      <c r="H678" s="106" t="s">
        <v>280</v>
      </c>
      <c r="I678">
        <v>784</v>
      </c>
    </row>
    <row r="679" spans="1:10" x14ac:dyDescent="0.2">
      <c r="A679" s="106" t="s">
        <v>418</v>
      </c>
      <c r="B679" s="106" t="s">
        <v>251</v>
      </c>
      <c r="C679" s="106" t="s">
        <v>252</v>
      </c>
      <c r="D679" s="106" t="s">
        <v>253</v>
      </c>
      <c r="E679">
        <v>2976</v>
      </c>
      <c r="F679" s="106" t="s">
        <v>426</v>
      </c>
      <c r="G679" s="106" t="s">
        <v>427</v>
      </c>
      <c r="H679" s="106" t="s">
        <v>280</v>
      </c>
      <c r="I679">
        <v>14</v>
      </c>
    </row>
    <row r="680" spans="1:10" x14ac:dyDescent="0.2">
      <c r="A680" s="106" t="s">
        <v>418</v>
      </c>
      <c r="B680" s="106" t="s">
        <v>251</v>
      </c>
      <c r="C680" s="106" t="s">
        <v>263</v>
      </c>
      <c r="D680" s="106" t="s">
        <v>253</v>
      </c>
      <c r="E680">
        <v>7325</v>
      </c>
      <c r="F680" s="106" t="s">
        <v>482</v>
      </c>
      <c r="G680" s="106" t="s">
        <v>266</v>
      </c>
      <c r="H680" s="106" t="s">
        <v>483</v>
      </c>
      <c r="I680" s="106">
        <v>118</v>
      </c>
      <c r="J680" s="106"/>
    </row>
    <row r="681" spans="1:10" x14ac:dyDescent="0.2">
      <c r="A681" s="106" t="s">
        <v>1183</v>
      </c>
      <c r="B681" s="106" t="s">
        <v>251</v>
      </c>
      <c r="C681" s="106" t="s">
        <v>261</v>
      </c>
      <c r="D681" s="106" t="s">
        <v>253</v>
      </c>
      <c r="E681">
        <v>2354</v>
      </c>
      <c r="F681" s="106" t="s">
        <v>459</v>
      </c>
      <c r="G681" s="106" t="s">
        <v>262</v>
      </c>
      <c r="H681" s="106" t="s">
        <v>265</v>
      </c>
      <c r="I681">
        <v>110</v>
      </c>
    </row>
    <row r="682" spans="1:10" x14ac:dyDescent="0.2">
      <c r="A682" s="106" t="s">
        <v>1183</v>
      </c>
      <c r="B682" s="106" t="s">
        <v>251</v>
      </c>
      <c r="C682" s="106" t="s">
        <v>252</v>
      </c>
      <c r="D682" s="106" t="s">
        <v>253</v>
      </c>
      <c r="E682">
        <v>3160</v>
      </c>
      <c r="F682" s="106" t="s">
        <v>460</v>
      </c>
      <c r="G682" s="106" t="s">
        <v>254</v>
      </c>
      <c r="H682" s="106" t="s">
        <v>260</v>
      </c>
      <c r="I682">
        <v>90</v>
      </c>
    </row>
    <row r="683" spans="1:10" x14ac:dyDescent="0.2">
      <c r="A683" s="106" t="s">
        <v>1183</v>
      </c>
      <c r="B683" s="106" t="s">
        <v>251</v>
      </c>
      <c r="C683" s="106" t="s">
        <v>263</v>
      </c>
      <c r="D683" s="106" t="s">
        <v>257</v>
      </c>
      <c r="E683">
        <v>6264</v>
      </c>
      <c r="F683" s="106" t="s">
        <v>385</v>
      </c>
      <c r="G683" s="106" t="s">
        <v>254</v>
      </c>
      <c r="H683" s="106" t="s">
        <v>275</v>
      </c>
      <c r="I683">
        <v>133</v>
      </c>
    </row>
    <row r="684" spans="1:10" x14ac:dyDescent="0.2">
      <c r="A684" s="106" t="s">
        <v>1183</v>
      </c>
      <c r="B684" s="106" t="s">
        <v>251</v>
      </c>
      <c r="C684" s="106" t="s">
        <v>252</v>
      </c>
      <c r="D684" s="106" t="s">
        <v>257</v>
      </c>
      <c r="E684">
        <v>7068</v>
      </c>
      <c r="F684" s="106" t="s">
        <v>316</v>
      </c>
      <c r="G684" s="106" t="s">
        <v>266</v>
      </c>
      <c r="H684" s="106" t="s">
        <v>259</v>
      </c>
      <c r="I684">
        <v>143</v>
      </c>
    </row>
    <row r="685" spans="1:10" x14ac:dyDescent="0.2">
      <c r="A685" s="106" t="s">
        <v>1183</v>
      </c>
      <c r="B685" s="106" t="s">
        <v>251</v>
      </c>
      <c r="C685" s="106" t="s">
        <v>252</v>
      </c>
      <c r="D685" s="106" t="s">
        <v>257</v>
      </c>
      <c r="E685">
        <v>8155</v>
      </c>
      <c r="F685" s="106" t="s">
        <v>462</v>
      </c>
      <c r="G685" s="106" t="s">
        <v>254</v>
      </c>
      <c r="H685" s="106" t="s">
        <v>269</v>
      </c>
      <c r="I685">
        <v>863</v>
      </c>
    </row>
    <row r="686" spans="1:10" x14ac:dyDescent="0.2">
      <c r="A686" s="106" t="s">
        <v>1183</v>
      </c>
      <c r="B686" s="106" t="s">
        <v>251</v>
      </c>
      <c r="C686" s="106" t="s">
        <v>256</v>
      </c>
      <c r="D686" s="106" t="s">
        <v>257</v>
      </c>
      <c r="E686">
        <v>9717</v>
      </c>
      <c r="F686" s="106" t="s">
        <v>1756</v>
      </c>
      <c r="G686" s="106" t="s">
        <v>254</v>
      </c>
      <c r="H686" s="106" t="s">
        <v>265</v>
      </c>
      <c r="I686">
        <v>200</v>
      </c>
    </row>
    <row r="687" spans="1:10" x14ac:dyDescent="0.2">
      <c r="A687" s="106" t="s">
        <v>528</v>
      </c>
      <c r="B687" s="106" t="s">
        <v>251</v>
      </c>
      <c r="C687" s="106" t="s">
        <v>263</v>
      </c>
      <c r="D687" s="106" t="s">
        <v>253</v>
      </c>
      <c r="E687">
        <v>6040</v>
      </c>
      <c r="F687" s="106" t="s">
        <v>283</v>
      </c>
      <c r="G687" s="106" t="s">
        <v>266</v>
      </c>
      <c r="H687" s="106" t="s">
        <v>259</v>
      </c>
      <c r="I687">
        <v>126</v>
      </c>
    </row>
    <row r="688" spans="1:10" x14ac:dyDescent="0.2">
      <c r="A688" s="106" t="s">
        <v>528</v>
      </c>
      <c r="B688" s="106" t="s">
        <v>251</v>
      </c>
      <c r="C688" s="106" t="s">
        <v>261</v>
      </c>
      <c r="D688" s="106" t="s">
        <v>253</v>
      </c>
      <c r="E688">
        <v>6757</v>
      </c>
      <c r="F688" s="106" t="s">
        <v>463</v>
      </c>
      <c r="G688" s="106" t="s">
        <v>258</v>
      </c>
      <c r="H688" s="106" t="s">
        <v>279</v>
      </c>
      <c r="I688">
        <v>107</v>
      </c>
    </row>
    <row r="689" spans="1:10" x14ac:dyDescent="0.2">
      <c r="A689" s="106" t="s">
        <v>453</v>
      </c>
      <c r="B689" s="106" t="s">
        <v>251</v>
      </c>
      <c r="C689" s="106" t="s">
        <v>261</v>
      </c>
      <c r="D689" s="106" t="s">
        <v>257</v>
      </c>
      <c r="E689">
        <v>3463</v>
      </c>
      <c r="F689" s="106" t="s">
        <v>455</v>
      </c>
      <c r="G689" s="106" t="s">
        <v>291</v>
      </c>
      <c r="H689" s="106" t="s">
        <v>292</v>
      </c>
      <c r="I689">
        <v>308</v>
      </c>
    </row>
    <row r="690" spans="1:10" x14ac:dyDescent="0.2">
      <c r="A690" s="106" t="s">
        <v>453</v>
      </c>
      <c r="B690" s="106" t="s">
        <v>251</v>
      </c>
      <c r="C690" s="106" t="s">
        <v>252</v>
      </c>
      <c r="D690" s="106" t="s">
        <v>253</v>
      </c>
      <c r="E690">
        <v>6905</v>
      </c>
      <c r="F690" s="106" t="s">
        <v>464</v>
      </c>
      <c r="G690" s="106" t="s">
        <v>254</v>
      </c>
      <c r="H690" s="106" t="s">
        <v>279</v>
      </c>
      <c r="I690">
        <v>422</v>
      </c>
    </row>
    <row r="691" spans="1:10" x14ac:dyDescent="0.2">
      <c r="A691" s="106" t="s">
        <v>1587</v>
      </c>
      <c r="B691" s="106" t="s">
        <v>251</v>
      </c>
      <c r="C691" s="106" t="s">
        <v>261</v>
      </c>
      <c r="D691" s="106" t="s">
        <v>253</v>
      </c>
      <c r="E691">
        <v>1959</v>
      </c>
      <c r="F691" s="106" t="s">
        <v>368</v>
      </c>
      <c r="G691" s="106" t="s">
        <v>254</v>
      </c>
      <c r="H691" s="106" t="s">
        <v>281</v>
      </c>
      <c r="I691" t="s">
        <v>277</v>
      </c>
      <c r="J691" t="s">
        <v>2448</v>
      </c>
    </row>
    <row r="692" spans="1:10" x14ac:dyDescent="0.2">
      <c r="A692" s="106" t="s">
        <v>1587</v>
      </c>
      <c r="B692" s="106" t="s">
        <v>251</v>
      </c>
      <c r="C692" s="106" t="s">
        <v>261</v>
      </c>
      <c r="D692" s="106" t="s">
        <v>253</v>
      </c>
      <c r="E692">
        <v>3116</v>
      </c>
      <c r="F692" s="106" t="s">
        <v>518</v>
      </c>
      <c r="G692" s="106" t="s">
        <v>254</v>
      </c>
      <c r="H692" s="106" t="s">
        <v>284</v>
      </c>
      <c r="I692" s="106" t="s">
        <v>321</v>
      </c>
      <c r="J692" s="106" t="s">
        <v>2588</v>
      </c>
    </row>
    <row r="693" spans="1:10" x14ac:dyDescent="0.2">
      <c r="A693" s="106" t="s">
        <v>1587</v>
      </c>
      <c r="B693" s="106" t="s">
        <v>251</v>
      </c>
      <c r="C693" s="106" t="s">
        <v>261</v>
      </c>
      <c r="D693" s="106" t="s">
        <v>257</v>
      </c>
      <c r="E693">
        <v>3177</v>
      </c>
      <c r="F693" s="106" t="s">
        <v>369</v>
      </c>
      <c r="G693" s="106" t="s">
        <v>258</v>
      </c>
      <c r="H693" s="106" t="s">
        <v>264</v>
      </c>
      <c r="I693" s="106">
        <v>23</v>
      </c>
      <c r="J693" s="106"/>
    </row>
    <row r="694" spans="1:10" x14ac:dyDescent="0.2">
      <c r="A694" s="106" t="s">
        <v>1587</v>
      </c>
      <c r="B694" s="106" t="s">
        <v>251</v>
      </c>
      <c r="C694" s="106" t="s">
        <v>261</v>
      </c>
      <c r="D694" s="106" t="s">
        <v>253</v>
      </c>
      <c r="E694">
        <v>3778</v>
      </c>
      <c r="F694" s="106" t="s">
        <v>519</v>
      </c>
      <c r="G694" s="106" t="s">
        <v>254</v>
      </c>
      <c r="H694" s="106" t="s">
        <v>265</v>
      </c>
      <c r="I694" s="106">
        <v>246</v>
      </c>
      <c r="J694" s="106"/>
    </row>
    <row r="695" spans="1:10" x14ac:dyDescent="0.2">
      <c r="A695" s="106" t="s">
        <v>1587</v>
      </c>
      <c r="B695" s="106" t="s">
        <v>251</v>
      </c>
      <c r="C695" s="106" t="s">
        <v>256</v>
      </c>
      <c r="D695" s="106" t="s">
        <v>253</v>
      </c>
      <c r="E695">
        <v>4463</v>
      </c>
      <c r="F695" s="106" t="s">
        <v>1204</v>
      </c>
      <c r="G695" s="106" t="s">
        <v>254</v>
      </c>
      <c r="H695" s="106" t="s">
        <v>267</v>
      </c>
      <c r="I695">
        <v>150</v>
      </c>
    </row>
    <row r="696" spans="1:10" x14ac:dyDescent="0.2">
      <c r="A696" s="106" t="s">
        <v>1587</v>
      </c>
      <c r="B696" s="106" t="s">
        <v>251</v>
      </c>
      <c r="C696" s="106" t="s">
        <v>261</v>
      </c>
      <c r="D696" s="106" t="s">
        <v>253</v>
      </c>
      <c r="E696">
        <v>4689</v>
      </c>
      <c r="F696" s="106" t="s">
        <v>370</v>
      </c>
      <c r="G696" s="106" t="s">
        <v>254</v>
      </c>
      <c r="H696" s="106" t="s">
        <v>265</v>
      </c>
      <c r="I696" t="s">
        <v>371</v>
      </c>
      <c r="J696" t="s">
        <v>2589</v>
      </c>
    </row>
    <row r="697" spans="1:10" x14ac:dyDescent="0.2">
      <c r="A697" s="106" t="s">
        <v>1587</v>
      </c>
      <c r="B697" s="106" t="s">
        <v>251</v>
      </c>
      <c r="C697" s="106" t="s">
        <v>261</v>
      </c>
      <c r="D697" s="106" t="s">
        <v>253</v>
      </c>
      <c r="E697">
        <v>5332</v>
      </c>
      <c r="F697" s="106" t="s">
        <v>506</v>
      </c>
      <c r="G697" s="106" t="s">
        <v>254</v>
      </c>
      <c r="H697" s="106" t="s">
        <v>296</v>
      </c>
      <c r="I697" t="s">
        <v>331</v>
      </c>
      <c r="J697" t="s">
        <v>2590</v>
      </c>
    </row>
    <row r="698" spans="1:10" x14ac:dyDescent="0.2">
      <c r="A698" s="106" t="s">
        <v>1587</v>
      </c>
      <c r="B698" s="106" t="s">
        <v>251</v>
      </c>
      <c r="C698" s="106" t="s">
        <v>261</v>
      </c>
      <c r="D698" s="106" t="s">
        <v>253</v>
      </c>
      <c r="E698">
        <v>6645</v>
      </c>
      <c r="F698" s="106" t="s">
        <v>372</v>
      </c>
      <c r="G698" s="106" t="s">
        <v>254</v>
      </c>
      <c r="H698" s="106" t="s">
        <v>279</v>
      </c>
      <c r="I698" t="s">
        <v>357</v>
      </c>
      <c r="J698" t="s">
        <v>2591</v>
      </c>
    </row>
    <row r="699" spans="1:10" x14ac:dyDescent="0.2">
      <c r="A699" s="106" t="s">
        <v>1587</v>
      </c>
      <c r="B699" s="106" t="s">
        <v>251</v>
      </c>
      <c r="C699" s="106" t="s">
        <v>261</v>
      </c>
      <c r="D699" s="106" t="s">
        <v>253</v>
      </c>
      <c r="E699">
        <v>7259</v>
      </c>
      <c r="F699" s="106" t="s">
        <v>411</v>
      </c>
      <c r="G699" s="106" t="s">
        <v>254</v>
      </c>
      <c r="H699" s="106" t="s">
        <v>284</v>
      </c>
      <c r="I699" t="s">
        <v>338</v>
      </c>
      <c r="J699" t="s">
        <v>2564</v>
      </c>
    </row>
    <row r="700" spans="1:10" x14ac:dyDescent="0.2">
      <c r="A700" s="106" t="s">
        <v>1587</v>
      </c>
      <c r="B700" s="106" t="s">
        <v>251</v>
      </c>
      <c r="C700" s="106" t="s">
        <v>261</v>
      </c>
      <c r="D700" s="106" t="s">
        <v>253</v>
      </c>
      <c r="E700">
        <v>7278</v>
      </c>
      <c r="F700" s="106" t="s">
        <v>374</v>
      </c>
      <c r="G700" s="106" t="s">
        <v>254</v>
      </c>
      <c r="H700" s="106" t="s">
        <v>284</v>
      </c>
      <c r="I700" t="s">
        <v>285</v>
      </c>
      <c r="J700" t="s">
        <v>2436</v>
      </c>
    </row>
    <row r="701" spans="1:10" x14ac:dyDescent="0.2">
      <c r="A701" s="106" t="s">
        <v>1587</v>
      </c>
      <c r="B701" s="106" t="s">
        <v>251</v>
      </c>
      <c r="C701" s="106" t="s">
        <v>252</v>
      </c>
      <c r="D701" s="106" t="s">
        <v>257</v>
      </c>
      <c r="E701">
        <v>7500</v>
      </c>
      <c r="F701" s="106" t="s">
        <v>520</v>
      </c>
      <c r="G701" s="106" t="s">
        <v>258</v>
      </c>
      <c r="H701" s="106" t="s">
        <v>260</v>
      </c>
      <c r="I701">
        <v>171</v>
      </c>
    </row>
    <row r="702" spans="1:10" x14ac:dyDescent="0.2">
      <c r="A702" s="106" t="s">
        <v>1587</v>
      </c>
      <c r="B702" s="106" t="s">
        <v>251</v>
      </c>
      <c r="C702" s="106" t="s">
        <v>263</v>
      </c>
      <c r="D702" s="106" t="s">
        <v>253</v>
      </c>
      <c r="E702">
        <v>7539</v>
      </c>
      <c r="F702" s="106" t="s">
        <v>1240</v>
      </c>
      <c r="G702" s="106" t="s">
        <v>258</v>
      </c>
      <c r="H702" s="106" t="s">
        <v>260</v>
      </c>
      <c r="I702">
        <v>115</v>
      </c>
    </row>
    <row r="703" spans="1:10" x14ac:dyDescent="0.2">
      <c r="A703" s="106" t="s">
        <v>1587</v>
      </c>
      <c r="B703" s="106" t="s">
        <v>251</v>
      </c>
      <c r="C703" s="106" t="s">
        <v>263</v>
      </c>
      <c r="D703" s="106" t="s">
        <v>253</v>
      </c>
      <c r="E703">
        <v>7821</v>
      </c>
      <c r="F703" s="106" t="s">
        <v>1177</v>
      </c>
      <c r="G703" s="106" t="s">
        <v>254</v>
      </c>
      <c r="H703" s="106" t="s">
        <v>276</v>
      </c>
      <c r="I703" s="106">
        <v>744</v>
      </c>
      <c r="J703" s="106"/>
    </row>
    <row r="704" spans="1:10" x14ac:dyDescent="0.2">
      <c r="A704" s="106" t="s">
        <v>1587</v>
      </c>
      <c r="B704" s="106" t="s">
        <v>251</v>
      </c>
      <c r="C704" s="106" t="s">
        <v>261</v>
      </c>
      <c r="D704" s="106" t="s">
        <v>253</v>
      </c>
      <c r="E704">
        <v>8015</v>
      </c>
      <c r="F704" s="106" t="s">
        <v>1242</v>
      </c>
      <c r="G704" s="106" t="s">
        <v>254</v>
      </c>
      <c r="H704" s="106" t="s">
        <v>260</v>
      </c>
      <c r="I704" t="s">
        <v>357</v>
      </c>
      <c r="J704" t="s">
        <v>2592</v>
      </c>
    </row>
    <row r="705" spans="1:10" x14ac:dyDescent="0.2">
      <c r="A705" s="106" t="s">
        <v>1587</v>
      </c>
      <c r="B705" s="106" t="s">
        <v>251</v>
      </c>
      <c r="C705" s="106" t="s">
        <v>261</v>
      </c>
      <c r="D705" s="106" t="s">
        <v>253</v>
      </c>
      <c r="E705">
        <v>9055</v>
      </c>
      <c r="F705" s="106" t="s">
        <v>1093</v>
      </c>
      <c r="G705" s="106" t="s">
        <v>262</v>
      </c>
      <c r="H705" s="106" t="s">
        <v>337</v>
      </c>
      <c r="I705" s="106">
        <v>323</v>
      </c>
      <c r="J705" s="106"/>
    </row>
    <row r="706" spans="1:10" x14ac:dyDescent="0.2">
      <c r="A706" s="106" t="s">
        <v>1587</v>
      </c>
      <c r="B706" s="106" t="s">
        <v>251</v>
      </c>
      <c r="C706" s="106" t="s">
        <v>263</v>
      </c>
      <c r="D706" s="106" t="s">
        <v>257</v>
      </c>
      <c r="E706">
        <v>9795</v>
      </c>
      <c r="F706" s="106" t="s">
        <v>1066</v>
      </c>
      <c r="G706" s="106" t="s">
        <v>254</v>
      </c>
      <c r="H706" s="106" t="s">
        <v>259</v>
      </c>
      <c r="I706" s="106">
        <v>287</v>
      </c>
      <c r="J706" s="106"/>
    </row>
    <row r="707" spans="1:10" x14ac:dyDescent="0.2">
      <c r="A707" s="106" t="s">
        <v>1255</v>
      </c>
      <c r="B707" s="106" t="s">
        <v>251</v>
      </c>
      <c r="C707" s="106" t="s">
        <v>252</v>
      </c>
      <c r="D707" s="106" t="s">
        <v>253</v>
      </c>
      <c r="E707">
        <v>1377</v>
      </c>
      <c r="F707" s="106" t="s">
        <v>387</v>
      </c>
      <c r="G707" s="106" t="s">
        <v>254</v>
      </c>
      <c r="H707" s="106" t="s">
        <v>302</v>
      </c>
      <c r="I707" t="s">
        <v>285</v>
      </c>
      <c r="J707" t="s">
        <v>2593</v>
      </c>
    </row>
    <row r="708" spans="1:10" x14ac:dyDescent="0.2">
      <c r="A708" s="106" t="s">
        <v>1255</v>
      </c>
      <c r="B708" s="106" t="s">
        <v>251</v>
      </c>
      <c r="C708" s="106" t="s">
        <v>256</v>
      </c>
      <c r="D708" s="106" t="s">
        <v>253</v>
      </c>
      <c r="E708">
        <v>2734</v>
      </c>
      <c r="F708" s="106" t="s">
        <v>382</v>
      </c>
      <c r="G708" s="106" t="s">
        <v>254</v>
      </c>
      <c r="H708" s="106" t="s">
        <v>264</v>
      </c>
      <c r="I708">
        <v>411</v>
      </c>
    </row>
    <row r="709" spans="1:10" x14ac:dyDescent="0.2">
      <c r="A709" s="106" t="s">
        <v>1255</v>
      </c>
      <c r="B709" s="106" t="s">
        <v>251</v>
      </c>
      <c r="C709" s="106" t="s">
        <v>261</v>
      </c>
      <c r="D709" s="106" t="s">
        <v>253</v>
      </c>
      <c r="E709">
        <v>3141</v>
      </c>
      <c r="F709" s="106" t="s">
        <v>1054</v>
      </c>
      <c r="G709" s="106" t="s">
        <v>254</v>
      </c>
      <c r="H709" s="106" t="s">
        <v>264</v>
      </c>
      <c r="I709" t="s">
        <v>313</v>
      </c>
      <c r="J709" t="s">
        <v>2561</v>
      </c>
    </row>
    <row r="710" spans="1:10" x14ac:dyDescent="0.2">
      <c r="A710" s="106" t="s">
        <v>1255</v>
      </c>
      <c r="B710" s="106" t="s">
        <v>251</v>
      </c>
      <c r="C710" s="106" t="s">
        <v>263</v>
      </c>
      <c r="D710" s="106" t="s">
        <v>253</v>
      </c>
      <c r="E710">
        <v>3168</v>
      </c>
      <c r="F710" s="106" t="s">
        <v>2058</v>
      </c>
      <c r="G710" s="106" t="s">
        <v>254</v>
      </c>
      <c r="H710" s="106" t="s">
        <v>260</v>
      </c>
      <c r="I710">
        <v>73</v>
      </c>
    </row>
    <row r="711" spans="1:10" x14ac:dyDescent="0.2">
      <c r="A711" s="106" t="s">
        <v>1255</v>
      </c>
      <c r="B711" s="106" t="s">
        <v>251</v>
      </c>
      <c r="C711" s="106" t="s">
        <v>261</v>
      </c>
      <c r="D711" s="106" t="s">
        <v>253</v>
      </c>
      <c r="E711">
        <v>3194</v>
      </c>
      <c r="F711" s="106" t="s">
        <v>2459</v>
      </c>
      <c r="G711" s="106" t="s">
        <v>254</v>
      </c>
      <c r="H711" s="106" t="s">
        <v>264</v>
      </c>
      <c r="I711">
        <v>200</v>
      </c>
    </row>
    <row r="712" spans="1:10" x14ac:dyDescent="0.2">
      <c r="A712" s="106" t="s">
        <v>1255</v>
      </c>
      <c r="B712" s="106" t="s">
        <v>251</v>
      </c>
      <c r="C712" s="106" t="s">
        <v>261</v>
      </c>
      <c r="D712" s="106" t="s">
        <v>253</v>
      </c>
      <c r="E712">
        <v>3382</v>
      </c>
      <c r="F712" s="106" t="s">
        <v>1757</v>
      </c>
      <c r="G712" s="106" t="s">
        <v>254</v>
      </c>
      <c r="H712" s="106" t="s">
        <v>264</v>
      </c>
      <c r="I712" s="106" t="s">
        <v>2594</v>
      </c>
      <c r="J712" s="106" t="s">
        <v>2595</v>
      </c>
    </row>
    <row r="713" spans="1:10" x14ac:dyDescent="0.2">
      <c r="A713" s="106" t="s">
        <v>1255</v>
      </c>
      <c r="B713" s="106" t="s">
        <v>251</v>
      </c>
      <c r="C713" s="106" t="s">
        <v>252</v>
      </c>
      <c r="D713" s="106" t="s">
        <v>257</v>
      </c>
      <c r="E713">
        <v>4430</v>
      </c>
      <c r="F713" s="106" t="s">
        <v>383</v>
      </c>
      <c r="G713" s="106" t="s">
        <v>262</v>
      </c>
      <c r="H713" s="106" t="s">
        <v>265</v>
      </c>
      <c r="I713">
        <v>80</v>
      </c>
    </row>
    <row r="714" spans="1:10" x14ac:dyDescent="0.2">
      <c r="A714" s="106" t="s">
        <v>1255</v>
      </c>
      <c r="B714" s="106" t="s">
        <v>251</v>
      </c>
      <c r="C714" s="106" t="s">
        <v>252</v>
      </c>
      <c r="D714" s="106" t="s">
        <v>253</v>
      </c>
      <c r="E714">
        <v>4443</v>
      </c>
      <c r="F714" s="106" t="s">
        <v>384</v>
      </c>
      <c r="G714" s="106" t="s">
        <v>266</v>
      </c>
      <c r="H714" s="106" t="s">
        <v>265</v>
      </c>
      <c r="I714" t="s">
        <v>285</v>
      </c>
      <c r="J714" t="s">
        <v>2596</v>
      </c>
    </row>
    <row r="715" spans="1:10" x14ac:dyDescent="0.2">
      <c r="A715" s="106" t="s">
        <v>1255</v>
      </c>
      <c r="B715" s="106" t="s">
        <v>251</v>
      </c>
      <c r="C715" s="106" t="s">
        <v>263</v>
      </c>
      <c r="D715" s="106" t="s">
        <v>253</v>
      </c>
      <c r="E715">
        <v>4728</v>
      </c>
      <c r="F715" s="106" t="s">
        <v>1061</v>
      </c>
      <c r="G715" s="106" t="s">
        <v>254</v>
      </c>
      <c r="H715" s="106" t="s">
        <v>265</v>
      </c>
      <c r="I715">
        <v>73</v>
      </c>
    </row>
    <row r="716" spans="1:10" x14ac:dyDescent="0.2">
      <c r="A716" s="106" t="s">
        <v>1255</v>
      </c>
      <c r="B716" s="106" t="s">
        <v>251</v>
      </c>
      <c r="C716" s="106" t="s">
        <v>263</v>
      </c>
      <c r="D716" s="106" t="s">
        <v>253</v>
      </c>
      <c r="E716">
        <v>6289</v>
      </c>
      <c r="F716" s="106" t="s">
        <v>521</v>
      </c>
      <c r="G716" s="106" t="s">
        <v>254</v>
      </c>
      <c r="H716" s="106" t="s">
        <v>275</v>
      </c>
      <c r="I716" t="s">
        <v>285</v>
      </c>
      <c r="J716" t="s">
        <v>2597</v>
      </c>
    </row>
    <row r="717" spans="1:10" x14ac:dyDescent="0.2">
      <c r="A717" s="106" t="s">
        <v>1255</v>
      </c>
      <c r="B717" s="106" t="s">
        <v>251</v>
      </c>
      <c r="C717" s="106" t="s">
        <v>261</v>
      </c>
      <c r="D717" s="106" t="s">
        <v>253</v>
      </c>
      <c r="E717">
        <v>7630</v>
      </c>
      <c r="F717" s="106" t="s">
        <v>461</v>
      </c>
      <c r="G717" s="106" t="s">
        <v>254</v>
      </c>
      <c r="H717" s="106" t="s">
        <v>264</v>
      </c>
      <c r="I717" t="s">
        <v>285</v>
      </c>
      <c r="J717" t="s">
        <v>2598</v>
      </c>
    </row>
    <row r="718" spans="1:10" x14ac:dyDescent="0.2">
      <c r="A718" s="106" t="s">
        <v>1255</v>
      </c>
      <c r="B718" s="106" t="s">
        <v>251</v>
      </c>
      <c r="C718" s="106" t="s">
        <v>252</v>
      </c>
      <c r="D718" s="106" t="s">
        <v>253</v>
      </c>
      <c r="E718">
        <v>7713</v>
      </c>
      <c r="F718" s="106" t="s">
        <v>501</v>
      </c>
      <c r="G718" s="106" t="s">
        <v>258</v>
      </c>
      <c r="H718" s="106" t="s">
        <v>330</v>
      </c>
      <c r="I718">
        <v>104</v>
      </c>
    </row>
    <row r="719" spans="1:10" x14ac:dyDescent="0.2">
      <c r="A719" s="106" t="s">
        <v>1255</v>
      </c>
      <c r="B719" s="106" t="s">
        <v>251</v>
      </c>
      <c r="C719" s="106" t="s">
        <v>256</v>
      </c>
      <c r="D719" s="106" t="s">
        <v>253</v>
      </c>
      <c r="E719">
        <v>7879</v>
      </c>
      <c r="F719" s="106" t="s">
        <v>1607</v>
      </c>
      <c r="G719" s="106" t="s">
        <v>262</v>
      </c>
      <c r="H719" s="106" t="s">
        <v>276</v>
      </c>
      <c r="I719">
        <v>140</v>
      </c>
    </row>
    <row r="720" spans="1:10" x14ac:dyDescent="0.2">
      <c r="A720" s="106" t="s">
        <v>1255</v>
      </c>
      <c r="B720" s="106" t="s">
        <v>251</v>
      </c>
      <c r="C720" s="106" t="s">
        <v>252</v>
      </c>
      <c r="D720" s="106" t="s">
        <v>253</v>
      </c>
      <c r="E720">
        <v>7888</v>
      </c>
      <c r="F720" s="106" t="s">
        <v>2460</v>
      </c>
      <c r="G720" s="106" t="s">
        <v>254</v>
      </c>
      <c r="H720" s="106" t="s">
        <v>267</v>
      </c>
      <c r="I720">
        <v>107</v>
      </c>
    </row>
    <row r="721" spans="1:10" x14ac:dyDescent="0.2">
      <c r="A721" s="106" t="s">
        <v>456</v>
      </c>
      <c r="B721" s="106" t="s">
        <v>251</v>
      </c>
      <c r="C721" s="106" t="s">
        <v>263</v>
      </c>
      <c r="D721" s="106" t="s">
        <v>253</v>
      </c>
      <c r="E721">
        <v>1434</v>
      </c>
      <c r="F721" s="106" t="s">
        <v>1593</v>
      </c>
      <c r="G721" s="106" t="s">
        <v>262</v>
      </c>
      <c r="H721" s="106" t="s">
        <v>281</v>
      </c>
      <c r="I721" s="106">
        <v>25</v>
      </c>
      <c r="J721" s="106"/>
    </row>
    <row r="722" spans="1:10" x14ac:dyDescent="0.2">
      <c r="A722" s="106" t="s">
        <v>456</v>
      </c>
      <c r="B722" s="106" t="s">
        <v>251</v>
      </c>
      <c r="C722" s="106" t="s">
        <v>261</v>
      </c>
      <c r="D722" s="106" t="s">
        <v>253</v>
      </c>
      <c r="E722">
        <v>2305</v>
      </c>
      <c r="F722" s="106" t="s">
        <v>1053</v>
      </c>
      <c r="G722" s="106" t="s">
        <v>254</v>
      </c>
      <c r="H722" s="106" t="s">
        <v>259</v>
      </c>
      <c r="I722">
        <v>326</v>
      </c>
    </row>
    <row r="723" spans="1:10" x14ac:dyDescent="0.2">
      <c r="A723" s="106" t="s">
        <v>456</v>
      </c>
      <c r="B723" s="106" t="s">
        <v>251</v>
      </c>
      <c r="C723" s="106" t="s">
        <v>261</v>
      </c>
      <c r="D723" s="106" t="s">
        <v>253</v>
      </c>
      <c r="E723">
        <v>2337</v>
      </c>
      <c r="F723" s="106" t="s">
        <v>1838</v>
      </c>
      <c r="G723" s="106" t="s">
        <v>254</v>
      </c>
      <c r="H723" s="106" t="s">
        <v>280</v>
      </c>
      <c r="I723" t="s">
        <v>277</v>
      </c>
      <c r="J723" t="s">
        <v>2599</v>
      </c>
    </row>
    <row r="724" spans="1:10" x14ac:dyDescent="0.2">
      <c r="A724" s="106" t="s">
        <v>456</v>
      </c>
      <c r="B724" s="106" t="s">
        <v>251</v>
      </c>
      <c r="C724" s="106" t="s">
        <v>252</v>
      </c>
      <c r="D724" s="106" t="s">
        <v>253</v>
      </c>
      <c r="E724">
        <v>2462</v>
      </c>
      <c r="F724" s="106" t="s">
        <v>388</v>
      </c>
      <c r="G724" s="106" t="s">
        <v>254</v>
      </c>
      <c r="H724" s="106" t="s">
        <v>259</v>
      </c>
      <c r="I724">
        <v>405</v>
      </c>
    </row>
    <row r="725" spans="1:10" x14ac:dyDescent="0.2">
      <c r="A725" s="106" t="s">
        <v>456</v>
      </c>
      <c r="B725" s="106" t="s">
        <v>251</v>
      </c>
      <c r="C725" s="106" t="s">
        <v>256</v>
      </c>
      <c r="D725" s="106" t="s">
        <v>253</v>
      </c>
      <c r="E725">
        <v>2698</v>
      </c>
      <c r="F725" s="106" t="s">
        <v>1594</v>
      </c>
      <c r="G725" s="106" t="s">
        <v>254</v>
      </c>
      <c r="H725" s="106" t="s">
        <v>264</v>
      </c>
      <c r="I725">
        <v>282</v>
      </c>
    </row>
    <row r="726" spans="1:10" x14ac:dyDescent="0.2">
      <c r="A726" s="106" t="s">
        <v>456</v>
      </c>
      <c r="B726" s="106" t="s">
        <v>251</v>
      </c>
      <c r="C726" s="106" t="s">
        <v>263</v>
      </c>
      <c r="D726" s="106" t="s">
        <v>253</v>
      </c>
      <c r="E726">
        <v>3046</v>
      </c>
      <c r="F726" s="106" t="s">
        <v>2059</v>
      </c>
      <c r="G726" s="106" t="s">
        <v>254</v>
      </c>
      <c r="H726" s="106" t="s">
        <v>264</v>
      </c>
      <c r="I726" t="s">
        <v>285</v>
      </c>
      <c r="J726" t="s">
        <v>2435</v>
      </c>
    </row>
    <row r="727" spans="1:10" x14ac:dyDescent="0.2">
      <c r="A727" s="106" t="s">
        <v>456</v>
      </c>
      <c r="B727" s="106" t="s">
        <v>251</v>
      </c>
      <c r="C727" s="106" t="s">
        <v>261</v>
      </c>
      <c r="D727" s="106" t="s">
        <v>253</v>
      </c>
      <c r="E727">
        <v>3198</v>
      </c>
      <c r="F727" s="106" t="s">
        <v>1059</v>
      </c>
      <c r="G727" s="106" t="s">
        <v>254</v>
      </c>
      <c r="H727" s="106" t="s">
        <v>264</v>
      </c>
      <c r="I727">
        <v>584</v>
      </c>
    </row>
    <row r="728" spans="1:10" x14ac:dyDescent="0.2">
      <c r="A728" s="106" t="s">
        <v>456</v>
      </c>
      <c r="B728" s="106" t="s">
        <v>251</v>
      </c>
      <c r="C728" s="106" t="s">
        <v>256</v>
      </c>
      <c r="D728" s="106" t="s">
        <v>253</v>
      </c>
      <c r="E728">
        <v>3266</v>
      </c>
      <c r="F728" s="106" t="s">
        <v>1839</v>
      </c>
      <c r="G728" s="106" t="s">
        <v>258</v>
      </c>
      <c r="H728" s="106" t="s">
        <v>280</v>
      </c>
      <c r="I728">
        <v>46</v>
      </c>
    </row>
    <row r="729" spans="1:10" x14ac:dyDescent="0.2">
      <c r="A729" s="106" t="s">
        <v>456</v>
      </c>
      <c r="B729" s="106" t="s">
        <v>251</v>
      </c>
      <c r="C729" s="106" t="s">
        <v>261</v>
      </c>
      <c r="D729" s="106" t="s">
        <v>257</v>
      </c>
      <c r="E729">
        <v>3281</v>
      </c>
      <c r="F729" s="106" t="s">
        <v>457</v>
      </c>
      <c r="G729" s="106" t="s">
        <v>291</v>
      </c>
      <c r="H729" s="106" t="s">
        <v>292</v>
      </c>
      <c r="I729" t="s">
        <v>271</v>
      </c>
      <c r="J729" t="s">
        <v>2395</v>
      </c>
    </row>
    <row r="730" spans="1:10" x14ac:dyDescent="0.2">
      <c r="A730" s="106" t="s">
        <v>456</v>
      </c>
      <c r="B730" s="106" t="s">
        <v>251</v>
      </c>
      <c r="C730" s="106" t="s">
        <v>252</v>
      </c>
      <c r="D730" s="106" t="s">
        <v>257</v>
      </c>
      <c r="E730">
        <v>3297</v>
      </c>
      <c r="F730" s="106" t="s">
        <v>389</v>
      </c>
      <c r="G730" s="106" t="s">
        <v>258</v>
      </c>
      <c r="H730" s="106" t="s">
        <v>280</v>
      </c>
      <c r="I730">
        <v>30</v>
      </c>
    </row>
    <row r="731" spans="1:10" x14ac:dyDescent="0.2">
      <c r="A731" s="106" t="s">
        <v>456</v>
      </c>
      <c r="B731" s="106" t="s">
        <v>251</v>
      </c>
      <c r="C731" s="106" t="s">
        <v>261</v>
      </c>
      <c r="D731" s="106" t="s">
        <v>253</v>
      </c>
      <c r="E731">
        <v>3387</v>
      </c>
      <c r="F731" s="106" t="s">
        <v>390</v>
      </c>
      <c r="G731" s="106" t="s">
        <v>254</v>
      </c>
      <c r="H731" s="106" t="s">
        <v>264</v>
      </c>
      <c r="I731" t="s">
        <v>277</v>
      </c>
      <c r="J731" t="s">
        <v>2432</v>
      </c>
    </row>
    <row r="732" spans="1:10" x14ac:dyDescent="0.2">
      <c r="A732" s="106" t="s">
        <v>456</v>
      </c>
      <c r="B732" s="106" t="s">
        <v>251</v>
      </c>
      <c r="C732" s="106" t="s">
        <v>261</v>
      </c>
      <c r="D732" s="106" t="s">
        <v>257</v>
      </c>
      <c r="E732">
        <v>3996</v>
      </c>
      <c r="F732" s="106" t="s">
        <v>392</v>
      </c>
      <c r="G732" s="106" t="s">
        <v>254</v>
      </c>
      <c r="H732" s="106" t="s">
        <v>265</v>
      </c>
      <c r="I732">
        <v>222</v>
      </c>
    </row>
    <row r="733" spans="1:10" x14ac:dyDescent="0.2">
      <c r="A733" s="106" t="s">
        <v>456</v>
      </c>
      <c r="B733" s="106" t="s">
        <v>251</v>
      </c>
      <c r="C733" s="106" t="s">
        <v>263</v>
      </c>
      <c r="D733" s="106" t="s">
        <v>253</v>
      </c>
      <c r="E733">
        <v>4433</v>
      </c>
      <c r="F733" s="106" t="s">
        <v>393</v>
      </c>
      <c r="G733" s="106" t="s">
        <v>254</v>
      </c>
      <c r="H733" s="106" t="s">
        <v>265</v>
      </c>
      <c r="I733">
        <v>302</v>
      </c>
    </row>
    <row r="734" spans="1:10" x14ac:dyDescent="0.2">
      <c r="A734" s="106" t="s">
        <v>456</v>
      </c>
      <c r="B734" s="106" t="s">
        <v>251</v>
      </c>
      <c r="C734" s="106" t="s">
        <v>263</v>
      </c>
      <c r="D734" s="106" t="s">
        <v>253</v>
      </c>
      <c r="E734">
        <v>4440</v>
      </c>
      <c r="F734" s="106" t="s">
        <v>2123</v>
      </c>
      <c r="G734" s="106" t="s">
        <v>266</v>
      </c>
      <c r="H734" s="106" t="s">
        <v>265</v>
      </c>
      <c r="I734">
        <v>75</v>
      </c>
    </row>
    <row r="735" spans="1:10" x14ac:dyDescent="0.2">
      <c r="A735" s="106" t="s">
        <v>456</v>
      </c>
      <c r="B735" s="106" t="s">
        <v>251</v>
      </c>
      <c r="C735" s="106" t="s">
        <v>252</v>
      </c>
      <c r="D735" s="106" t="s">
        <v>253</v>
      </c>
      <c r="E735">
        <v>5967</v>
      </c>
      <c r="F735" s="106" t="s">
        <v>394</v>
      </c>
      <c r="G735" s="106" t="s">
        <v>262</v>
      </c>
      <c r="H735" s="106" t="s">
        <v>269</v>
      </c>
      <c r="I735">
        <v>63</v>
      </c>
    </row>
    <row r="736" spans="1:10" x14ac:dyDescent="0.2">
      <c r="A736" s="106" t="s">
        <v>456</v>
      </c>
      <c r="B736" s="106" t="s">
        <v>251</v>
      </c>
      <c r="C736" s="106" t="s">
        <v>261</v>
      </c>
      <c r="D736" s="106" t="s">
        <v>253</v>
      </c>
      <c r="E736">
        <v>6086</v>
      </c>
      <c r="F736" s="106" t="s">
        <v>1063</v>
      </c>
      <c r="G736" s="106" t="s">
        <v>266</v>
      </c>
      <c r="H736" s="106" t="s">
        <v>259</v>
      </c>
      <c r="I736">
        <v>159</v>
      </c>
    </row>
    <row r="737" spans="1:10" x14ac:dyDescent="0.2">
      <c r="A737" s="106" t="s">
        <v>456</v>
      </c>
      <c r="B737" s="106" t="s">
        <v>251</v>
      </c>
      <c r="C737" s="106" t="s">
        <v>261</v>
      </c>
      <c r="D737" s="106" t="s">
        <v>253</v>
      </c>
      <c r="E737">
        <v>6173</v>
      </c>
      <c r="F737" s="106" t="s">
        <v>395</v>
      </c>
      <c r="G737" s="106" t="s">
        <v>266</v>
      </c>
      <c r="H737" s="106" t="s">
        <v>259</v>
      </c>
      <c r="I737">
        <v>21</v>
      </c>
    </row>
    <row r="738" spans="1:10" x14ac:dyDescent="0.2">
      <c r="A738" s="106" t="s">
        <v>456</v>
      </c>
      <c r="B738" s="106" t="s">
        <v>251</v>
      </c>
      <c r="C738" s="106" t="s">
        <v>263</v>
      </c>
      <c r="D738" s="106" t="s">
        <v>253</v>
      </c>
      <c r="E738">
        <v>6199</v>
      </c>
      <c r="F738" s="106" t="s">
        <v>1064</v>
      </c>
      <c r="G738" s="106" t="s">
        <v>254</v>
      </c>
      <c r="H738" s="106" t="s">
        <v>259</v>
      </c>
      <c r="I738">
        <v>171</v>
      </c>
    </row>
    <row r="739" spans="1:10" x14ac:dyDescent="0.2">
      <c r="A739" s="106" t="s">
        <v>456</v>
      </c>
      <c r="B739" s="106" t="s">
        <v>251</v>
      </c>
      <c r="C739" s="106" t="s">
        <v>252</v>
      </c>
      <c r="D739" s="106" t="s">
        <v>253</v>
      </c>
      <c r="E739">
        <v>6489</v>
      </c>
      <c r="F739" s="106" t="s">
        <v>396</v>
      </c>
      <c r="G739" s="106" t="s">
        <v>254</v>
      </c>
      <c r="H739" s="106" t="s">
        <v>275</v>
      </c>
      <c r="I739">
        <v>85</v>
      </c>
    </row>
    <row r="740" spans="1:10" x14ac:dyDescent="0.2">
      <c r="A740" s="106" t="s">
        <v>456</v>
      </c>
      <c r="B740" s="106" t="s">
        <v>251</v>
      </c>
      <c r="C740" s="106" t="s">
        <v>252</v>
      </c>
      <c r="D740" s="106" t="s">
        <v>257</v>
      </c>
      <c r="E740">
        <v>6496</v>
      </c>
      <c r="F740" s="106" t="s">
        <v>386</v>
      </c>
      <c r="G740" s="106" t="s">
        <v>262</v>
      </c>
      <c r="H740" s="106" t="s">
        <v>275</v>
      </c>
      <c r="I740">
        <v>105</v>
      </c>
    </row>
    <row r="741" spans="1:10" x14ac:dyDescent="0.2">
      <c r="A741" s="106" t="s">
        <v>456</v>
      </c>
      <c r="B741" s="106" t="s">
        <v>251</v>
      </c>
      <c r="C741" s="106" t="s">
        <v>261</v>
      </c>
      <c r="D741" s="106" t="s">
        <v>257</v>
      </c>
      <c r="E741">
        <v>6532</v>
      </c>
      <c r="F741" s="106" t="s">
        <v>325</v>
      </c>
      <c r="G741" s="106" t="s">
        <v>254</v>
      </c>
      <c r="H741" s="106" t="s">
        <v>259</v>
      </c>
      <c r="I741" t="s">
        <v>285</v>
      </c>
      <c r="J741" t="s">
        <v>2600</v>
      </c>
    </row>
    <row r="742" spans="1:10" x14ac:dyDescent="0.2">
      <c r="A742" s="106" t="s">
        <v>456</v>
      </c>
      <c r="B742" s="106" t="s">
        <v>251</v>
      </c>
      <c r="C742" s="106" t="s">
        <v>261</v>
      </c>
      <c r="D742" s="106" t="s">
        <v>253</v>
      </c>
      <c r="E742">
        <v>6578</v>
      </c>
      <c r="F742" s="106" t="s">
        <v>332</v>
      </c>
      <c r="G742" s="106" t="s">
        <v>262</v>
      </c>
      <c r="H742" s="106" t="s">
        <v>259</v>
      </c>
      <c r="I742">
        <v>29</v>
      </c>
    </row>
    <row r="743" spans="1:10" x14ac:dyDescent="0.2">
      <c r="A743" s="106" t="s">
        <v>456</v>
      </c>
      <c r="B743" s="106" t="s">
        <v>251</v>
      </c>
      <c r="C743" s="106" t="s">
        <v>261</v>
      </c>
      <c r="D743" s="106" t="s">
        <v>253</v>
      </c>
      <c r="E743">
        <v>6734</v>
      </c>
      <c r="F743" s="106" t="s">
        <v>1788</v>
      </c>
      <c r="G743" s="106" t="s">
        <v>258</v>
      </c>
      <c r="H743" s="106" t="s">
        <v>279</v>
      </c>
      <c r="I743" s="106">
        <v>43</v>
      </c>
      <c r="J743" s="106"/>
    </row>
    <row r="744" spans="1:10" x14ac:dyDescent="0.2">
      <c r="A744" s="106" t="s">
        <v>456</v>
      </c>
      <c r="B744" s="106" t="s">
        <v>251</v>
      </c>
      <c r="C744" s="106" t="s">
        <v>263</v>
      </c>
      <c r="D744" s="106" t="s">
        <v>253</v>
      </c>
      <c r="E744">
        <v>7065</v>
      </c>
      <c r="F744" s="106" t="s">
        <v>398</v>
      </c>
      <c r="G744" s="106" t="s">
        <v>262</v>
      </c>
      <c r="H744" s="106" t="s">
        <v>259</v>
      </c>
      <c r="I744">
        <v>247</v>
      </c>
    </row>
    <row r="745" spans="1:10" x14ac:dyDescent="0.2">
      <c r="A745" s="106" t="s">
        <v>456</v>
      </c>
      <c r="B745" s="106" t="s">
        <v>251</v>
      </c>
      <c r="C745" s="106" t="s">
        <v>261</v>
      </c>
      <c r="D745" s="106" t="s">
        <v>257</v>
      </c>
      <c r="E745">
        <v>7077</v>
      </c>
      <c r="F745" s="106" t="s">
        <v>1100</v>
      </c>
      <c r="G745" s="106" t="s">
        <v>266</v>
      </c>
      <c r="H745" s="106" t="s">
        <v>259</v>
      </c>
      <c r="I745">
        <v>71</v>
      </c>
    </row>
    <row r="746" spans="1:10" x14ac:dyDescent="0.2">
      <c r="A746" s="106" t="s">
        <v>456</v>
      </c>
      <c r="B746" s="106" t="s">
        <v>251</v>
      </c>
      <c r="C746" s="106" t="s">
        <v>263</v>
      </c>
      <c r="D746" s="106" t="s">
        <v>253</v>
      </c>
      <c r="E746">
        <v>7607</v>
      </c>
      <c r="F746" s="106" t="s">
        <v>1758</v>
      </c>
      <c r="G746" s="106" t="s">
        <v>254</v>
      </c>
      <c r="H746" s="106" t="s">
        <v>260</v>
      </c>
      <c r="I746">
        <v>327</v>
      </c>
    </row>
    <row r="747" spans="1:10" x14ac:dyDescent="0.2">
      <c r="A747" s="106" t="s">
        <v>456</v>
      </c>
      <c r="B747" s="106" t="s">
        <v>251</v>
      </c>
      <c r="C747" s="106" t="s">
        <v>263</v>
      </c>
      <c r="D747" s="106" t="s">
        <v>253</v>
      </c>
      <c r="E747">
        <v>9418</v>
      </c>
      <c r="F747" s="106" t="s">
        <v>1165</v>
      </c>
      <c r="G747" s="106" t="s">
        <v>254</v>
      </c>
      <c r="H747" s="106" t="s">
        <v>265</v>
      </c>
      <c r="I747" t="s">
        <v>285</v>
      </c>
      <c r="J747" t="s">
        <v>2601</v>
      </c>
    </row>
    <row r="748" spans="1:10" x14ac:dyDescent="0.2">
      <c r="A748" s="106" t="s">
        <v>1840</v>
      </c>
      <c r="B748" s="106" t="s">
        <v>251</v>
      </c>
      <c r="C748" s="106" t="s">
        <v>256</v>
      </c>
      <c r="D748" s="106" t="s">
        <v>253</v>
      </c>
      <c r="E748">
        <v>1605</v>
      </c>
      <c r="F748" s="106" t="s">
        <v>421</v>
      </c>
      <c r="G748" s="106" t="s">
        <v>254</v>
      </c>
      <c r="H748" s="106" t="s">
        <v>422</v>
      </c>
      <c r="I748" t="s">
        <v>1239</v>
      </c>
      <c r="J748" t="s">
        <v>2602</v>
      </c>
    </row>
    <row r="749" spans="1:10" x14ac:dyDescent="0.2">
      <c r="A749" s="106" t="s">
        <v>1840</v>
      </c>
      <c r="B749" s="106" t="s">
        <v>251</v>
      </c>
      <c r="C749" s="106" t="s">
        <v>261</v>
      </c>
      <c r="D749" s="106" t="s">
        <v>253</v>
      </c>
      <c r="E749">
        <v>2108</v>
      </c>
      <c r="F749" s="106" t="s">
        <v>401</v>
      </c>
      <c r="G749" s="106" t="s">
        <v>254</v>
      </c>
      <c r="H749" s="106" t="s">
        <v>255</v>
      </c>
      <c r="I749">
        <v>288</v>
      </c>
    </row>
    <row r="750" spans="1:10" x14ac:dyDescent="0.2">
      <c r="A750" s="106" t="s">
        <v>1840</v>
      </c>
      <c r="B750" s="106" t="s">
        <v>251</v>
      </c>
      <c r="C750" s="106" t="s">
        <v>261</v>
      </c>
      <c r="D750" s="106" t="s">
        <v>253</v>
      </c>
      <c r="E750">
        <v>2148</v>
      </c>
      <c r="F750" s="106" t="s">
        <v>477</v>
      </c>
      <c r="G750" s="106" t="s">
        <v>254</v>
      </c>
      <c r="H750" s="106" t="s">
        <v>259</v>
      </c>
      <c r="I750">
        <v>203</v>
      </c>
    </row>
    <row r="751" spans="1:10" x14ac:dyDescent="0.2">
      <c r="A751" s="106" t="s">
        <v>1840</v>
      </c>
      <c r="B751" s="106" t="s">
        <v>251</v>
      </c>
      <c r="C751" s="106" t="s">
        <v>252</v>
      </c>
      <c r="D751" s="106" t="s">
        <v>253</v>
      </c>
      <c r="E751">
        <v>2180</v>
      </c>
      <c r="F751" s="106" t="s">
        <v>402</v>
      </c>
      <c r="G751" s="106" t="s">
        <v>254</v>
      </c>
      <c r="H751" s="106" t="s">
        <v>259</v>
      </c>
      <c r="I751">
        <v>158</v>
      </c>
    </row>
    <row r="752" spans="1:10" x14ac:dyDescent="0.2">
      <c r="A752" s="106" t="s">
        <v>1840</v>
      </c>
      <c r="B752" s="106" t="s">
        <v>251</v>
      </c>
      <c r="C752" s="106" t="s">
        <v>261</v>
      </c>
      <c r="D752" s="106" t="s">
        <v>253</v>
      </c>
      <c r="E752">
        <v>2326</v>
      </c>
      <c r="F752" s="106" t="s">
        <v>478</v>
      </c>
      <c r="G752" s="106" t="s">
        <v>254</v>
      </c>
      <c r="H752" s="106" t="s">
        <v>265</v>
      </c>
      <c r="I752">
        <v>818</v>
      </c>
    </row>
    <row r="753" spans="1:10" x14ac:dyDescent="0.2">
      <c r="A753" s="106" t="s">
        <v>1840</v>
      </c>
      <c r="B753" s="106" t="s">
        <v>251</v>
      </c>
      <c r="C753" s="106" t="s">
        <v>261</v>
      </c>
      <c r="D753" s="106" t="s">
        <v>253</v>
      </c>
      <c r="E753">
        <v>2349</v>
      </c>
      <c r="F753" s="106" t="s">
        <v>480</v>
      </c>
      <c r="G753" s="106" t="s">
        <v>258</v>
      </c>
      <c r="H753" s="106" t="s">
        <v>265</v>
      </c>
      <c r="I753">
        <v>187</v>
      </c>
    </row>
    <row r="754" spans="1:10" x14ac:dyDescent="0.2">
      <c r="A754" s="106" t="s">
        <v>1840</v>
      </c>
      <c r="B754" s="106" t="s">
        <v>251</v>
      </c>
      <c r="C754" s="106" t="s">
        <v>261</v>
      </c>
      <c r="D754" s="106" t="s">
        <v>253</v>
      </c>
      <c r="E754">
        <v>2733</v>
      </c>
      <c r="F754" s="106" t="s">
        <v>522</v>
      </c>
      <c r="G754" s="106" t="s">
        <v>254</v>
      </c>
      <c r="H754" s="106" t="s">
        <v>260</v>
      </c>
      <c r="I754">
        <v>826</v>
      </c>
    </row>
    <row r="755" spans="1:10" x14ac:dyDescent="0.2">
      <c r="A755" s="106" t="s">
        <v>1840</v>
      </c>
      <c r="B755" s="106" t="s">
        <v>251</v>
      </c>
      <c r="C755" s="106" t="s">
        <v>261</v>
      </c>
      <c r="D755" s="106" t="s">
        <v>253</v>
      </c>
      <c r="E755">
        <v>2812</v>
      </c>
      <c r="F755" s="106" t="s">
        <v>523</v>
      </c>
      <c r="G755" s="106" t="s">
        <v>254</v>
      </c>
      <c r="H755" s="106" t="s">
        <v>255</v>
      </c>
      <c r="I755">
        <v>133</v>
      </c>
    </row>
    <row r="756" spans="1:10" x14ac:dyDescent="0.2">
      <c r="A756" s="106" t="s">
        <v>1840</v>
      </c>
      <c r="B756" s="106" t="s">
        <v>251</v>
      </c>
      <c r="C756" s="106" t="s">
        <v>261</v>
      </c>
      <c r="D756" s="106" t="s">
        <v>257</v>
      </c>
      <c r="E756">
        <v>3464</v>
      </c>
      <c r="F756" s="106" t="s">
        <v>403</v>
      </c>
      <c r="G756" s="106" t="s">
        <v>254</v>
      </c>
      <c r="H756" s="106" t="s">
        <v>280</v>
      </c>
      <c r="I756">
        <v>80</v>
      </c>
    </row>
    <row r="757" spans="1:10" x14ac:dyDescent="0.2">
      <c r="A757" s="106" t="s">
        <v>1840</v>
      </c>
      <c r="B757" s="106" t="s">
        <v>251</v>
      </c>
      <c r="C757" s="106" t="s">
        <v>261</v>
      </c>
      <c r="D757" s="106" t="s">
        <v>257</v>
      </c>
      <c r="E757">
        <v>3467</v>
      </c>
      <c r="F757" s="106" t="s">
        <v>404</v>
      </c>
      <c r="G757" s="106" t="s">
        <v>254</v>
      </c>
      <c r="H757" s="106" t="s">
        <v>280</v>
      </c>
      <c r="I757">
        <v>30</v>
      </c>
    </row>
    <row r="758" spans="1:10" x14ac:dyDescent="0.2">
      <c r="A758" s="106" t="s">
        <v>1840</v>
      </c>
      <c r="B758" s="106" t="s">
        <v>251</v>
      </c>
      <c r="C758" s="106" t="s">
        <v>261</v>
      </c>
      <c r="D758" s="106" t="s">
        <v>253</v>
      </c>
      <c r="E758">
        <v>3571</v>
      </c>
      <c r="F758" s="106" t="s">
        <v>524</v>
      </c>
      <c r="G758" s="106" t="s">
        <v>254</v>
      </c>
      <c r="H758" s="106" t="s">
        <v>287</v>
      </c>
      <c r="I758">
        <v>135</v>
      </c>
    </row>
    <row r="759" spans="1:10" x14ac:dyDescent="0.2">
      <c r="A759" s="106" t="s">
        <v>1840</v>
      </c>
      <c r="B759" s="106" t="s">
        <v>251</v>
      </c>
      <c r="C759" s="106" t="s">
        <v>261</v>
      </c>
      <c r="D759" s="106" t="s">
        <v>253</v>
      </c>
      <c r="E759">
        <v>3622</v>
      </c>
      <c r="F759" s="106" t="s">
        <v>525</v>
      </c>
      <c r="G759" s="106" t="s">
        <v>266</v>
      </c>
      <c r="H759" s="106" t="s">
        <v>265</v>
      </c>
      <c r="I759">
        <v>42</v>
      </c>
    </row>
    <row r="760" spans="1:10" x14ac:dyDescent="0.2">
      <c r="A760" s="106" t="s">
        <v>1840</v>
      </c>
      <c r="B760" s="106" t="s">
        <v>251</v>
      </c>
      <c r="C760" s="106" t="s">
        <v>261</v>
      </c>
      <c r="D760" s="106" t="s">
        <v>257</v>
      </c>
      <c r="E760">
        <v>3652</v>
      </c>
      <c r="F760" s="106" t="s">
        <v>527</v>
      </c>
      <c r="G760" s="106" t="s">
        <v>266</v>
      </c>
      <c r="H760" s="106" t="s">
        <v>265</v>
      </c>
      <c r="I760">
        <v>129</v>
      </c>
    </row>
    <row r="761" spans="1:10" x14ac:dyDescent="0.2">
      <c r="A761" s="106" t="s">
        <v>1840</v>
      </c>
      <c r="B761" s="106" t="s">
        <v>251</v>
      </c>
      <c r="C761" s="106" t="s">
        <v>261</v>
      </c>
      <c r="D761" s="106" t="s">
        <v>257</v>
      </c>
      <c r="E761">
        <v>4080</v>
      </c>
      <c r="F761" s="106" t="s">
        <v>405</v>
      </c>
      <c r="G761" s="106" t="s">
        <v>258</v>
      </c>
      <c r="H761" s="106" t="s">
        <v>267</v>
      </c>
      <c r="I761">
        <v>249</v>
      </c>
    </row>
    <row r="762" spans="1:10" x14ac:dyDescent="0.2">
      <c r="A762" s="106" t="s">
        <v>1840</v>
      </c>
      <c r="B762" s="106" t="s">
        <v>251</v>
      </c>
      <c r="C762" s="106" t="s">
        <v>261</v>
      </c>
      <c r="D762" s="106" t="s">
        <v>253</v>
      </c>
      <c r="E762">
        <v>4403</v>
      </c>
      <c r="F762" s="106" t="s">
        <v>1068</v>
      </c>
      <c r="G762" s="106" t="s">
        <v>254</v>
      </c>
      <c r="H762" s="106" t="s">
        <v>267</v>
      </c>
      <c r="I762" t="s">
        <v>321</v>
      </c>
      <c r="J762" t="s">
        <v>2603</v>
      </c>
    </row>
    <row r="763" spans="1:10" x14ac:dyDescent="0.2">
      <c r="A763" s="106" t="s">
        <v>1840</v>
      </c>
      <c r="B763" s="106" t="s">
        <v>251</v>
      </c>
      <c r="C763" s="106" t="s">
        <v>263</v>
      </c>
      <c r="D763" s="106" t="s">
        <v>257</v>
      </c>
      <c r="E763">
        <v>4447</v>
      </c>
      <c r="F763" s="106" t="s">
        <v>406</v>
      </c>
      <c r="G763" s="106" t="s">
        <v>351</v>
      </c>
      <c r="H763" s="106" t="s">
        <v>265</v>
      </c>
      <c r="I763">
        <v>45</v>
      </c>
    </row>
    <row r="764" spans="1:10" x14ac:dyDescent="0.2">
      <c r="A764" s="106" t="s">
        <v>1840</v>
      </c>
      <c r="B764" s="106" t="s">
        <v>251</v>
      </c>
      <c r="C764" s="106" t="s">
        <v>256</v>
      </c>
      <c r="D764" s="106" t="s">
        <v>253</v>
      </c>
      <c r="E764">
        <v>5187</v>
      </c>
      <c r="F764" s="106" t="s">
        <v>1073</v>
      </c>
      <c r="G764" s="106" t="s">
        <v>254</v>
      </c>
      <c r="H764" s="106" t="s">
        <v>330</v>
      </c>
      <c r="I764">
        <v>107</v>
      </c>
    </row>
    <row r="765" spans="1:10" x14ac:dyDescent="0.2">
      <c r="A765" s="106" t="s">
        <v>1840</v>
      </c>
      <c r="B765" s="106" t="s">
        <v>251</v>
      </c>
      <c r="C765" s="106" t="s">
        <v>261</v>
      </c>
      <c r="D765" s="106" t="s">
        <v>253</v>
      </c>
      <c r="E765">
        <v>5445</v>
      </c>
      <c r="F765" s="106" t="s">
        <v>1176</v>
      </c>
      <c r="G765" s="106" t="s">
        <v>254</v>
      </c>
      <c r="H765" s="106" t="s">
        <v>509</v>
      </c>
      <c r="I765">
        <v>136</v>
      </c>
    </row>
    <row r="766" spans="1:10" x14ac:dyDescent="0.2">
      <c r="A766" s="106" t="s">
        <v>1840</v>
      </c>
      <c r="B766" s="106" t="s">
        <v>251</v>
      </c>
      <c r="C766" s="106" t="s">
        <v>256</v>
      </c>
      <c r="D766" s="106" t="s">
        <v>253</v>
      </c>
      <c r="E766">
        <v>6328</v>
      </c>
      <c r="F766" s="106" t="s">
        <v>1171</v>
      </c>
      <c r="G766" s="106" t="s">
        <v>254</v>
      </c>
      <c r="H766" s="106" t="s">
        <v>275</v>
      </c>
      <c r="I766">
        <v>136</v>
      </c>
    </row>
    <row r="767" spans="1:10" x14ac:dyDescent="0.2">
      <c r="A767" s="106" t="s">
        <v>1840</v>
      </c>
      <c r="B767" s="106" t="s">
        <v>251</v>
      </c>
      <c r="C767" s="106" t="s">
        <v>261</v>
      </c>
      <c r="D767" s="106" t="s">
        <v>253</v>
      </c>
      <c r="E767">
        <v>6517</v>
      </c>
      <c r="F767" s="106" t="s">
        <v>445</v>
      </c>
      <c r="G767" s="106" t="s">
        <v>254</v>
      </c>
      <c r="H767" s="106" t="s">
        <v>279</v>
      </c>
      <c r="I767">
        <v>485</v>
      </c>
    </row>
    <row r="768" spans="1:10" x14ac:dyDescent="0.2">
      <c r="A768" s="106" t="s">
        <v>1840</v>
      </c>
      <c r="B768" s="106" t="s">
        <v>251</v>
      </c>
      <c r="C768" s="106" t="s">
        <v>252</v>
      </c>
      <c r="D768" s="106" t="s">
        <v>253</v>
      </c>
      <c r="E768">
        <v>6662</v>
      </c>
      <c r="F768" s="106" t="s">
        <v>481</v>
      </c>
      <c r="G768" s="106" t="s">
        <v>258</v>
      </c>
      <c r="H768" s="106" t="s">
        <v>279</v>
      </c>
      <c r="I768">
        <v>42</v>
      </c>
    </row>
    <row r="769" spans="1:10" x14ac:dyDescent="0.2">
      <c r="A769" s="106" t="s">
        <v>1840</v>
      </c>
      <c r="B769" s="106" t="s">
        <v>251</v>
      </c>
      <c r="C769" s="106" t="s">
        <v>261</v>
      </c>
      <c r="D769" s="106" t="s">
        <v>253</v>
      </c>
      <c r="E769">
        <v>7230</v>
      </c>
      <c r="F769" s="106" t="s">
        <v>410</v>
      </c>
      <c r="G769" s="106" t="s">
        <v>254</v>
      </c>
      <c r="H769" s="106" t="s">
        <v>284</v>
      </c>
      <c r="I769" t="s">
        <v>285</v>
      </c>
      <c r="J769" t="s">
        <v>2604</v>
      </c>
    </row>
    <row r="770" spans="1:10" x14ac:dyDescent="0.2">
      <c r="A770" s="106" t="s">
        <v>1840</v>
      </c>
      <c r="B770" s="106" t="s">
        <v>251</v>
      </c>
      <c r="C770" s="106" t="s">
        <v>261</v>
      </c>
      <c r="D770" s="106" t="s">
        <v>253</v>
      </c>
      <c r="E770">
        <v>7417</v>
      </c>
      <c r="F770" s="106" t="s">
        <v>1243</v>
      </c>
      <c r="G770" s="106" t="s">
        <v>254</v>
      </c>
      <c r="H770" s="106" t="s">
        <v>260</v>
      </c>
      <c r="I770">
        <v>123</v>
      </c>
    </row>
    <row r="771" spans="1:10" x14ac:dyDescent="0.2">
      <c r="A771" s="106" t="s">
        <v>1840</v>
      </c>
      <c r="B771" s="106" t="s">
        <v>251</v>
      </c>
      <c r="C771" s="106" t="s">
        <v>261</v>
      </c>
      <c r="D771" s="106" t="s">
        <v>253</v>
      </c>
      <c r="E771">
        <v>7480</v>
      </c>
      <c r="F771" s="106" t="s">
        <v>350</v>
      </c>
      <c r="G771" s="106" t="s">
        <v>254</v>
      </c>
      <c r="H771" s="106" t="s">
        <v>260</v>
      </c>
      <c r="I771">
        <v>210</v>
      </c>
    </row>
    <row r="772" spans="1:10" x14ac:dyDescent="0.2">
      <c r="A772" s="106" t="s">
        <v>1840</v>
      </c>
      <c r="B772" s="106" t="s">
        <v>251</v>
      </c>
      <c r="C772" s="106" t="s">
        <v>261</v>
      </c>
      <c r="D772" s="106" t="s">
        <v>257</v>
      </c>
      <c r="E772">
        <v>7481</v>
      </c>
      <c r="F772" s="106" t="s">
        <v>413</v>
      </c>
      <c r="G772" s="106" t="s">
        <v>254</v>
      </c>
      <c r="H772" s="106" t="s">
        <v>260</v>
      </c>
      <c r="I772">
        <v>127</v>
      </c>
    </row>
    <row r="773" spans="1:10" x14ac:dyDescent="0.2">
      <c r="A773" s="106" t="s">
        <v>1840</v>
      </c>
      <c r="B773" s="106" t="s">
        <v>251</v>
      </c>
      <c r="C773" s="106" t="s">
        <v>261</v>
      </c>
      <c r="D773" s="106" t="s">
        <v>253</v>
      </c>
      <c r="E773">
        <v>7971</v>
      </c>
      <c r="F773" s="106" t="s">
        <v>1095</v>
      </c>
      <c r="G773" s="106" t="s">
        <v>254</v>
      </c>
      <c r="H773" s="106" t="s">
        <v>267</v>
      </c>
      <c r="I773">
        <v>199</v>
      </c>
    </row>
    <row r="774" spans="1:10" x14ac:dyDescent="0.2">
      <c r="A774" s="106" t="s">
        <v>1840</v>
      </c>
      <c r="B774" s="106" t="s">
        <v>251</v>
      </c>
      <c r="C774" s="106" t="s">
        <v>261</v>
      </c>
      <c r="D774" s="106" t="s">
        <v>253</v>
      </c>
      <c r="E774">
        <v>8138</v>
      </c>
      <c r="F774" s="106" t="s">
        <v>415</v>
      </c>
      <c r="G774" s="106" t="s">
        <v>262</v>
      </c>
      <c r="H774" s="106" t="s">
        <v>260</v>
      </c>
      <c r="I774">
        <v>44</v>
      </c>
    </row>
    <row r="775" spans="1:10" x14ac:dyDescent="0.2">
      <c r="A775" s="106" t="s">
        <v>1840</v>
      </c>
      <c r="B775" s="106" t="s">
        <v>251</v>
      </c>
      <c r="C775" s="106" t="s">
        <v>261</v>
      </c>
      <c r="D775" s="106" t="s">
        <v>253</v>
      </c>
      <c r="E775">
        <v>8818</v>
      </c>
      <c r="F775" s="106" t="s">
        <v>1197</v>
      </c>
      <c r="G775" s="106" t="s">
        <v>254</v>
      </c>
      <c r="H775" s="106" t="s">
        <v>280</v>
      </c>
      <c r="I775">
        <v>825</v>
      </c>
    </row>
    <row r="776" spans="1:10" x14ac:dyDescent="0.2">
      <c r="A776" s="106" t="s">
        <v>1841</v>
      </c>
      <c r="B776" s="106" t="s">
        <v>251</v>
      </c>
      <c r="C776" s="106" t="s">
        <v>261</v>
      </c>
      <c r="D776" s="106" t="s">
        <v>253</v>
      </c>
      <c r="E776">
        <v>1451</v>
      </c>
      <c r="F776" s="106" t="s">
        <v>420</v>
      </c>
      <c r="G776" s="106" t="s">
        <v>262</v>
      </c>
      <c r="H776" s="106" t="s">
        <v>281</v>
      </c>
      <c r="I776" s="106">
        <v>33</v>
      </c>
      <c r="J776" s="106"/>
    </row>
    <row r="777" spans="1:10" x14ac:dyDescent="0.2">
      <c r="A777" s="106" t="s">
        <v>1841</v>
      </c>
      <c r="B777" s="106" t="s">
        <v>251</v>
      </c>
      <c r="C777" s="106" t="s">
        <v>261</v>
      </c>
      <c r="D777" s="106" t="s">
        <v>257</v>
      </c>
      <c r="E777">
        <v>1723</v>
      </c>
      <c r="F777" s="106" t="s">
        <v>367</v>
      </c>
      <c r="G777" s="106" t="s">
        <v>258</v>
      </c>
      <c r="H777" s="106" t="s">
        <v>281</v>
      </c>
      <c r="I777">
        <v>307</v>
      </c>
    </row>
    <row r="778" spans="1:10" x14ac:dyDescent="0.2">
      <c r="A778" s="106" t="s">
        <v>1841</v>
      </c>
      <c r="B778" s="106" t="s">
        <v>251</v>
      </c>
      <c r="C778" s="106" t="s">
        <v>261</v>
      </c>
      <c r="D778" s="106" t="s">
        <v>253</v>
      </c>
      <c r="E778">
        <v>1952</v>
      </c>
      <c r="F778" s="106" t="s">
        <v>423</v>
      </c>
      <c r="G778" s="106" t="s">
        <v>254</v>
      </c>
      <c r="H778" s="106" t="s">
        <v>281</v>
      </c>
      <c r="I778">
        <v>510</v>
      </c>
    </row>
    <row r="779" spans="1:10" x14ac:dyDescent="0.2">
      <c r="A779" s="106" t="s">
        <v>1841</v>
      </c>
      <c r="B779" s="106" t="s">
        <v>251</v>
      </c>
      <c r="C779" s="106" t="s">
        <v>261</v>
      </c>
      <c r="D779" s="106" t="s">
        <v>253</v>
      </c>
      <c r="E779">
        <v>1964</v>
      </c>
      <c r="F779" s="106" t="s">
        <v>400</v>
      </c>
      <c r="G779" s="106" t="s">
        <v>254</v>
      </c>
      <c r="H779" s="106" t="s">
        <v>281</v>
      </c>
      <c r="I779">
        <v>137</v>
      </c>
    </row>
    <row r="780" spans="1:10" x14ac:dyDescent="0.2">
      <c r="A780" s="106" t="s">
        <v>1841</v>
      </c>
      <c r="B780" s="106" t="s">
        <v>251</v>
      </c>
      <c r="C780" s="106" t="s">
        <v>261</v>
      </c>
      <c r="D780" s="106" t="s">
        <v>253</v>
      </c>
      <c r="E780">
        <v>2173</v>
      </c>
      <c r="F780" s="106" t="s">
        <v>479</v>
      </c>
      <c r="G780" s="106" t="s">
        <v>258</v>
      </c>
      <c r="H780" s="106" t="s">
        <v>259</v>
      </c>
      <c r="I780">
        <v>53</v>
      </c>
    </row>
    <row r="781" spans="1:10" x14ac:dyDescent="0.2">
      <c r="A781" s="106" t="s">
        <v>1841</v>
      </c>
      <c r="B781" s="106" t="s">
        <v>251</v>
      </c>
      <c r="C781" s="106" t="s">
        <v>252</v>
      </c>
      <c r="D781" s="106" t="s">
        <v>253</v>
      </c>
      <c r="E781">
        <v>2385</v>
      </c>
      <c r="F781" s="106" t="s">
        <v>1096</v>
      </c>
      <c r="G781" s="106" t="s">
        <v>266</v>
      </c>
      <c r="H781" s="106" t="s">
        <v>259</v>
      </c>
      <c r="I781">
        <v>130</v>
      </c>
    </row>
    <row r="782" spans="1:10" x14ac:dyDescent="0.2">
      <c r="A782" s="106" t="s">
        <v>1841</v>
      </c>
      <c r="B782" s="106" t="s">
        <v>251</v>
      </c>
      <c r="C782" s="106" t="s">
        <v>261</v>
      </c>
      <c r="D782" s="106" t="s">
        <v>253</v>
      </c>
      <c r="E782">
        <v>2654</v>
      </c>
      <c r="F782" s="106" t="s">
        <v>353</v>
      </c>
      <c r="G782" s="106" t="s">
        <v>262</v>
      </c>
      <c r="H782" s="106" t="s">
        <v>264</v>
      </c>
      <c r="I782" s="106">
        <v>108</v>
      </c>
      <c r="J782" s="106"/>
    </row>
    <row r="783" spans="1:10" x14ac:dyDescent="0.2">
      <c r="A783" s="106" t="s">
        <v>1841</v>
      </c>
      <c r="B783" s="106" t="s">
        <v>251</v>
      </c>
      <c r="C783" s="106" t="s">
        <v>263</v>
      </c>
      <c r="D783" s="106" t="s">
        <v>253</v>
      </c>
      <c r="E783">
        <v>2974</v>
      </c>
      <c r="F783" s="106" t="s">
        <v>425</v>
      </c>
      <c r="G783" s="106" t="s">
        <v>351</v>
      </c>
      <c r="H783" s="106" t="s">
        <v>280</v>
      </c>
      <c r="I783">
        <v>34</v>
      </c>
    </row>
    <row r="784" spans="1:10" x14ac:dyDescent="0.2">
      <c r="A784" s="106" t="s">
        <v>1841</v>
      </c>
      <c r="B784" s="106" t="s">
        <v>251</v>
      </c>
      <c r="C784" s="106" t="s">
        <v>261</v>
      </c>
      <c r="D784" s="106" t="s">
        <v>253</v>
      </c>
      <c r="E784">
        <v>2981</v>
      </c>
      <c r="F784" s="106" t="s">
        <v>1180</v>
      </c>
      <c r="G784" s="106" t="s">
        <v>266</v>
      </c>
      <c r="H784" s="106" t="s">
        <v>280</v>
      </c>
      <c r="I784">
        <v>71</v>
      </c>
    </row>
    <row r="785" spans="1:10" x14ac:dyDescent="0.2">
      <c r="A785" s="106" t="s">
        <v>1841</v>
      </c>
      <c r="B785" s="106" t="s">
        <v>251</v>
      </c>
      <c r="C785" s="106" t="s">
        <v>261</v>
      </c>
      <c r="D785" s="106" t="s">
        <v>253</v>
      </c>
      <c r="E785">
        <v>3666</v>
      </c>
      <c r="F785" s="106" t="s">
        <v>505</v>
      </c>
      <c r="G785" s="106" t="s">
        <v>254</v>
      </c>
      <c r="H785" s="106" t="s">
        <v>265</v>
      </c>
      <c r="I785">
        <v>105</v>
      </c>
    </row>
    <row r="786" spans="1:10" x14ac:dyDescent="0.2">
      <c r="A786" s="106" t="s">
        <v>1841</v>
      </c>
      <c r="B786" s="106" t="s">
        <v>251</v>
      </c>
      <c r="C786" s="106" t="s">
        <v>261</v>
      </c>
      <c r="D786" s="106" t="s">
        <v>253</v>
      </c>
      <c r="E786">
        <v>3896</v>
      </c>
      <c r="F786" s="106" t="s">
        <v>429</v>
      </c>
      <c r="G786" s="106" t="s">
        <v>254</v>
      </c>
      <c r="H786" s="106" t="s">
        <v>288</v>
      </c>
      <c r="I786">
        <v>55</v>
      </c>
    </row>
    <row r="787" spans="1:10" x14ac:dyDescent="0.2">
      <c r="A787" s="106" t="s">
        <v>1841</v>
      </c>
      <c r="B787" s="106" t="s">
        <v>251</v>
      </c>
      <c r="C787" s="106" t="s">
        <v>256</v>
      </c>
      <c r="D787" s="106" t="s">
        <v>253</v>
      </c>
      <c r="E787">
        <v>4251</v>
      </c>
      <c r="F787" s="106" t="s">
        <v>432</v>
      </c>
      <c r="G787" s="106" t="s">
        <v>262</v>
      </c>
      <c r="H787" s="106" t="s">
        <v>267</v>
      </c>
      <c r="I787">
        <v>171</v>
      </c>
    </row>
    <row r="788" spans="1:10" x14ac:dyDescent="0.2">
      <c r="A788" s="106" t="s">
        <v>1841</v>
      </c>
      <c r="B788" s="106" t="s">
        <v>251</v>
      </c>
      <c r="C788" s="106" t="s">
        <v>261</v>
      </c>
      <c r="D788" s="106" t="s">
        <v>253</v>
      </c>
      <c r="E788">
        <v>4390</v>
      </c>
      <c r="F788" s="106" t="s">
        <v>1097</v>
      </c>
      <c r="G788" s="106" t="s">
        <v>266</v>
      </c>
      <c r="H788" s="106" t="s">
        <v>265</v>
      </c>
      <c r="I788">
        <v>177</v>
      </c>
    </row>
    <row r="789" spans="1:10" x14ac:dyDescent="0.2">
      <c r="A789" s="106" t="s">
        <v>1841</v>
      </c>
      <c r="B789" s="106" t="s">
        <v>251</v>
      </c>
      <c r="C789" s="106" t="s">
        <v>252</v>
      </c>
      <c r="D789" s="106" t="s">
        <v>253</v>
      </c>
      <c r="E789">
        <v>4391</v>
      </c>
      <c r="F789" s="106" t="s">
        <v>1245</v>
      </c>
      <c r="G789" s="106" t="s">
        <v>266</v>
      </c>
      <c r="H789" s="106" t="s">
        <v>265</v>
      </c>
      <c r="I789">
        <v>58</v>
      </c>
    </row>
    <row r="790" spans="1:10" x14ac:dyDescent="0.2">
      <c r="A790" s="106" t="s">
        <v>1841</v>
      </c>
      <c r="B790" s="106" t="s">
        <v>251</v>
      </c>
      <c r="C790" s="106" t="s">
        <v>263</v>
      </c>
      <c r="D790" s="106" t="s">
        <v>253</v>
      </c>
      <c r="E790">
        <v>4475</v>
      </c>
      <c r="F790" s="106" t="s">
        <v>437</v>
      </c>
      <c r="G790" s="106" t="s">
        <v>266</v>
      </c>
      <c r="H790" s="106" t="s">
        <v>265</v>
      </c>
      <c r="I790">
        <v>395</v>
      </c>
    </row>
    <row r="791" spans="1:10" x14ac:dyDescent="0.2">
      <c r="A791" s="106" t="s">
        <v>1841</v>
      </c>
      <c r="B791" s="106" t="s">
        <v>251</v>
      </c>
      <c r="C791" s="106" t="s">
        <v>256</v>
      </c>
      <c r="D791" s="106" t="s">
        <v>253</v>
      </c>
      <c r="E791">
        <v>4477</v>
      </c>
      <c r="F791" s="106" t="s">
        <v>439</v>
      </c>
      <c r="G791" s="106" t="s">
        <v>266</v>
      </c>
      <c r="H791" s="106" t="s">
        <v>265</v>
      </c>
      <c r="I791">
        <v>318</v>
      </c>
    </row>
    <row r="792" spans="1:10" x14ac:dyDescent="0.2">
      <c r="A792" s="106" t="s">
        <v>1841</v>
      </c>
      <c r="B792" s="106" t="s">
        <v>251</v>
      </c>
      <c r="C792" s="106" t="s">
        <v>256</v>
      </c>
      <c r="D792" s="106" t="s">
        <v>257</v>
      </c>
      <c r="E792">
        <v>4487</v>
      </c>
      <c r="F792" s="106" t="s">
        <v>1181</v>
      </c>
      <c r="G792" s="106" t="s">
        <v>266</v>
      </c>
      <c r="H792" s="106" t="s">
        <v>265</v>
      </c>
      <c r="I792" s="106">
        <v>146</v>
      </c>
      <c r="J792" s="106"/>
    </row>
    <row r="793" spans="1:10" x14ac:dyDescent="0.2">
      <c r="A793" s="106" t="s">
        <v>1841</v>
      </c>
      <c r="B793" s="106" t="s">
        <v>251</v>
      </c>
      <c r="C793" s="106" t="s">
        <v>261</v>
      </c>
      <c r="D793" s="106" t="s">
        <v>257</v>
      </c>
      <c r="E793">
        <v>4488</v>
      </c>
      <c r="F793" s="106" t="s">
        <v>1246</v>
      </c>
      <c r="G793" s="106" t="s">
        <v>266</v>
      </c>
      <c r="H793" s="106" t="s">
        <v>265</v>
      </c>
      <c r="I793" s="106">
        <v>612</v>
      </c>
      <c r="J793" s="106"/>
    </row>
    <row r="794" spans="1:10" x14ac:dyDescent="0.2">
      <c r="A794" s="106" t="s">
        <v>1841</v>
      </c>
      <c r="B794" s="106" t="s">
        <v>251</v>
      </c>
      <c r="C794" s="106" t="s">
        <v>261</v>
      </c>
      <c r="D794" s="106" t="s">
        <v>253</v>
      </c>
      <c r="E794">
        <v>4691</v>
      </c>
      <c r="F794" s="106" t="s">
        <v>441</v>
      </c>
      <c r="G794" s="106" t="s">
        <v>262</v>
      </c>
      <c r="H794" s="106" t="s">
        <v>259</v>
      </c>
      <c r="I794">
        <v>147</v>
      </c>
    </row>
    <row r="795" spans="1:10" x14ac:dyDescent="0.2">
      <c r="A795" s="106" t="s">
        <v>1841</v>
      </c>
      <c r="B795" s="106" t="s">
        <v>251</v>
      </c>
      <c r="C795" s="106" t="s">
        <v>261</v>
      </c>
      <c r="D795" s="106" t="s">
        <v>253</v>
      </c>
      <c r="E795">
        <v>5192</v>
      </c>
      <c r="F795" s="106" t="s">
        <v>407</v>
      </c>
      <c r="G795" s="106" t="s">
        <v>254</v>
      </c>
      <c r="H795" s="106" t="s">
        <v>408</v>
      </c>
      <c r="I795">
        <v>600</v>
      </c>
    </row>
    <row r="796" spans="1:10" x14ac:dyDescent="0.2">
      <c r="A796" t="s">
        <v>1841</v>
      </c>
      <c r="B796" t="s">
        <v>251</v>
      </c>
      <c r="C796" t="s">
        <v>252</v>
      </c>
      <c r="D796" t="s">
        <v>253</v>
      </c>
      <c r="E796">
        <v>6239</v>
      </c>
      <c r="F796" t="s">
        <v>1248</v>
      </c>
      <c r="G796" t="s">
        <v>258</v>
      </c>
      <c r="H796" t="s">
        <v>275</v>
      </c>
      <c r="I796">
        <v>92</v>
      </c>
    </row>
    <row r="797" spans="1:10" x14ac:dyDescent="0.2">
      <c r="A797" t="s">
        <v>1841</v>
      </c>
      <c r="B797" t="s">
        <v>251</v>
      </c>
      <c r="C797" t="s">
        <v>252</v>
      </c>
      <c r="D797" t="s">
        <v>257</v>
      </c>
      <c r="E797">
        <v>6597</v>
      </c>
      <c r="F797" t="s">
        <v>446</v>
      </c>
      <c r="G797" t="s">
        <v>266</v>
      </c>
      <c r="H797" t="s">
        <v>279</v>
      </c>
      <c r="I797">
        <v>97</v>
      </c>
    </row>
    <row r="798" spans="1:10" x14ac:dyDescent="0.2">
      <c r="A798" t="s">
        <v>1841</v>
      </c>
      <c r="B798" t="s">
        <v>251</v>
      </c>
      <c r="C798" t="s">
        <v>261</v>
      </c>
      <c r="D798" t="s">
        <v>253</v>
      </c>
      <c r="E798">
        <v>6788</v>
      </c>
      <c r="F798" t="s">
        <v>373</v>
      </c>
      <c r="G798" t="s">
        <v>254</v>
      </c>
      <c r="H798" t="s">
        <v>279</v>
      </c>
      <c r="I798">
        <v>370</v>
      </c>
    </row>
    <row r="799" spans="1:10" x14ac:dyDescent="0.2">
      <c r="A799" t="s">
        <v>1841</v>
      </c>
      <c r="B799" t="s">
        <v>251</v>
      </c>
      <c r="C799" t="s">
        <v>261</v>
      </c>
      <c r="D799" t="s">
        <v>253</v>
      </c>
      <c r="E799">
        <v>6819</v>
      </c>
      <c r="F799" t="s">
        <v>447</v>
      </c>
      <c r="G799" t="s">
        <v>258</v>
      </c>
      <c r="H799" t="s">
        <v>259</v>
      </c>
      <c r="I799">
        <v>35</v>
      </c>
    </row>
    <row r="800" spans="1:10" x14ac:dyDescent="0.2">
      <c r="A800" t="s">
        <v>1841</v>
      </c>
      <c r="B800" t="s">
        <v>251</v>
      </c>
      <c r="C800" t="s">
        <v>261</v>
      </c>
      <c r="D800" t="s">
        <v>257</v>
      </c>
      <c r="E800">
        <v>7079</v>
      </c>
      <c r="F800" t="s">
        <v>1250</v>
      </c>
      <c r="G800" t="s">
        <v>266</v>
      </c>
      <c r="H800" t="s">
        <v>259</v>
      </c>
      <c r="I800">
        <v>68</v>
      </c>
    </row>
    <row r="801" spans="1:10" x14ac:dyDescent="0.2">
      <c r="A801" t="s">
        <v>1841</v>
      </c>
      <c r="B801" t="s">
        <v>251</v>
      </c>
      <c r="C801" t="s">
        <v>256</v>
      </c>
      <c r="D801" t="s">
        <v>253</v>
      </c>
      <c r="E801">
        <v>7080</v>
      </c>
      <c r="F801" t="s">
        <v>1251</v>
      </c>
      <c r="G801" t="s">
        <v>266</v>
      </c>
      <c r="H801" t="s">
        <v>259</v>
      </c>
      <c r="I801">
        <v>49</v>
      </c>
    </row>
    <row r="802" spans="1:10" x14ac:dyDescent="0.2">
      <c r="A802" t="s">
        <v>1841</v>
      </c>
      <c r="B802" t="s">
        <v>251</v>
      </c>
      <c r="C802" t="s">
        <v>261</v>
      </c>
      <c r="D802" t="s">
        <v>253</v>
      </c>
      <c r="E802">
        <v>7442</v>
      </c>
      <c r="F802" t="s">
        <v>1092</v>
      </c>
      <c r="G802" t="s">
        <v>254</v>
      </c>
      <c r="H802" t="s">
        <v>260</v>
      </c>
      <c r="I802">
        <v>105</v>
      </c>
    </row>
    <row r="803" spans="1:10" x14ac:dyDescent="0.2">
      <c r="A803" t="s">
        <v>1841</v>
      </c>
      <c r="B803" t="s">
        <v>251</v>
      </c>
      <c r="C803" t="s">
        <v>256</v>
      </c>
      <c r="D803" t="s">
        <v>257</v>
      </c>
      <c r="E803">
        <v>7685</v>
      </c>
      <c r="F803" t="s">
        <v>1134</v>
      </c>
      <c r="G803" t="s">
        <v>266</v>
      </c>
      <c r="H803" t="s">
        <v>260</v>
      </c>
      <c r="I803">
        <v>222</v>
      </c>
    </row>
    <row r="804" spans="1:10" x14ac:dyDescent="0.2">
      <c r="A804" t="s">
        <v>1841</v>
      </c>
      <c r="B804" t="s">
        <v>251</v>
      </c>
      <c r="C804" t="s">
        <v>263</v>
      </c>
      <c r="D804" t="s">
        <v>257</v>
      </c>
      <c r="E804">
        <v>7800</v>
      </c>
      <c r="F804" t="s">
        <v>451</v>
      </c>
      <c r="G804" t="s">
        <v>258</v>
      </c>
      <c r="H804" t="s">
        <v>276</v>
      </c>
      <c r="I804">
        <v>31</v>
      </c>
    </row>
    <row r="805" spans="1:10" x14ac:dyDescent="0.2">
      <c r="A805" t="s">
        <v>1841</v>
      </c>
      <c r="B805" t="s">
        <v>251</v>
      </c>
      <c r="C805" t="s">
        <v>252</v>
      </c>
      <c r="D805" t="s">
        <v>253</v>
      </c>
      <c r="E805">
        <v>7813</v>
      </c>
      <c r="F805" t="s">
        <v>414</v>
      </c>
      <c r="G805" t="s">
        <v>266</v>
      </c>
      <c r="H805" t="s">
        <v>276</v>
      </c>
      <c r="I805">
        <v>66</v>
      </c>
    </row>
    <row r="806" spans="1:10" x14ac:dyDescent="0.2">
      <c r="A806" t="s">
        <v>1841</v>
      </c>
      <c r="B806" t="s">
        <v>251</v>
      </c>
      <c r="C806" t="s">
        <v>261</v>
      </c>
      <c r="D806" t="s">
        <v>253</v>
      </c>
      <c r="E806">
        <v>7940</v>
      </c>
      <c r="F806" t="s">
        <v>1241</v>
      </c>
      <c r="G806" t="s">
        <v>254</v>
      </c>
      <c r="H806" t="s">
        <v>267</v>
      </c>
      <c r="I806">
        <v>81</v>
      </c>
    </row>
    <row r="807" spans="1:10" x14ac:dyDescent="0.2">
      <c r="A807" t="s">
        <v>1841</v>
      </c>
      <c r="B807" t="s">
        <v>251</v>
      </c>
      <c r="C807" t="s">
        <v>261</v>
      </c>
      <c r="D807" t="s">
        <v>253</v>
      </c>
      <c r="E807">
        <v>7995</v>
      </c>
      <c r="F807" t="s">
        <v>375</v>
      </c>
      <c r="G807" t="s">
        <v>254</v>
      </c>
      <c r="H807" t="s">
        <v>267</v>
      </c>
      <c r="I807">
        <v>456</v>
      </c>
    </row>
    <row r="808" spans="1:10" x14ac:dyDescent="0.2">
      <c r="A808" t="s">
        <v>1841</v>
      </c>
      <c r="B808" t="s">
        <v>251</v>
      </c>
      <c r="C808" t="s">
        <v>261</v>
      </c>
      <c r="D808" t="s">
        <v>253</v>
      </c>
      <c r="E808">
        <v>8150</v>
      </c>
      <c r="F808" t="s">
        <v>1179</v>
      </c>
      <c r="G808" t="s">
        <v>254</v>
      </c>
      <c r="H808" t="s">
        <v>260</v>
      </c>
      <c r="I808">
        <v>402</v>
      </c>
    </row>
    <row r="809" spans="1:10" x14ac:dyDescent="0.2">
      <c r="A809" t="s">
        <v>1841</v>
      </c>
      <c r="B809" t="s">
        <v>251</v>
      </c>
      <c r="C809" t="s">
        <v>252</v>
      </c>
      <c r="D809" t="s">
        <v>253</v>
      </c>
      <c r="E809">
        <v>8928</v>
      </c>
      <c r="F809" t="s">
        <v>484</v>
      </c>
      <c r="G809" t="s">
        <v>254</v>
      </c>
      <c r="H809" t="s">
        <v>280</v>
      </c>
      <c r="I809">
        <v>200</v>
      </c>
    </row>
    <row r="810" spans="1:10" x14ac:dyDescent="0.2">
      <c r="A810" t="s">
        <v>1841</v>
      </c>
      <c r="B810" t="s">
        <v>251</v>
      </c>
      <c r="C810" t="s">
        <v>261</v>
      </c>
      <c r="D810" t="s">
        <v>253</v>
      </c>
      <c r="E810">
        <v>9936</v>
      </c>
      <c r="F810" t="s">
        <v>380</v>
      </c>
      <c r="G810" t="s">
        <v>254</v>
      </c>
      <c r="H810" t="s">
        <v>264</v>
      </c>
      <c r="I810" t="s">
        <v>285</v>
      </c>
      <c r="J810" t="s">
        <v>2605</v>
      </c>
    </row>
    <row r="811" spans="1:10" x14ac:dyDescent="0.2">
      <c r="A811" t="s">
        <v>1135</v>
      </c>
      <c r="B811" t="s">
        <v>251</v>
      </c>
      <c r="C811" t="s">
        <v>261</v>
      </c>
      <c r="D811" t="s">
        <v>257</v>
      </c>
      <c r="E811">
        <v>8186</v>
      </c>
      <c r="F811" t="s">
        <v>2277</v>
      </c>
      <c r="G811" t="s">
        <v>258</v>
      </c>
      <c r="H811" t="s">
        <v>264</v>
      </c>
      <c r="I811">
        <v>127</v>
      </c>
    </row>
    <row r="812" spans="1:10" x14ac:dyDescent="0.2">
      <c r="A812" t="s">
        <v>1135</v>
      </c>
      <c r="B812" t="s">
        <v>251</v>
      </c>
      <c r="C812" t="s">
        <v>261</v>
      </c>
      <c r="D812" t="s">
        <v>257</v>
      </c>
      <c r="E812">
        <v>8975</v>
      </c>
      <c r="F812" t="s">
        <v>1136</v>
      </c>
      <c r="G812" t="s">
        <v>291</v>
      </c>
      <c r="H812" t="s">
        <v>292</v>
      </c>
      <c r="I812" t="s">
        <v>285</v>
      </c>
      <c r="J812" t="s">
        <v>2606</v>
      </c>
    </row>
    <row r="813" spans="1:10" x14ac:dyDescent="0.2">
      <c r="A813" t="s">
        <v>1635</v>
      </c>
      <c r="B813" t="s">
        <v>251</v>
      </c>
      <c r="C813" t="s">
        <v>261</v>
      </c>
      <c r="D813" t="s">
        <v>257</v>
      </c>
      <c r="E813">
        <v>3279</v>
      </c>
      <c r="F813" t="s">
        <v>1636</v>
      </c>
      <c r="G813" t="s">
        <v>291</v>
      </c>
      <c r="H813" t="s">
        <v>292</v>
      </c>
      <c r="I813" t="s">
        <v>304</v>
      </c>
      <c r="J813" t="s">
        <v>2396</v>
      </c>
    </row>
    <row r="814" spans="1:10" x14ac:dyDescent="0.2">
      <c r="A814" t="s">
        <v>1635</v>
      </c>
      <c r="B814" t="s">
        <v>251</v>
      </c>
      <c r="C814" t="s">
        <v>261</v>
      </c>
      <c r="D814" t="s">
        <v>257</v>
      </c>
      <c r="E814">
        <v>8976</v>
      </c>
      <c r="F814" t="s">
        <v>1759</v>
      </c>
      <c r="G814" t="s">
        <v>291</v>
      </c>
      <c r="H814" t="s">
        <v>292</v>
      </c>
      <c r="I814" t="s">
        <v>304</v>
      </c>
      <c r="J814" t="s">
        <v>2607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594</v>
      </c>
      <c r="B1" s="106" t="s">
        <v>595</v>
      </c>
      <c r="C1" s="183">
        <v>43874</v>
      </c>
      <c r="D1" s="183">
        <v>43873</v>
      </c>
      <c r="E1" s="183">
        <v>43871</v>
      </c>
      <c r="F1" s="183">
        <v>43868</v>
      </c>
      <c r="G1" s="183">
        <v>43867</v>
      </c>
    </row>
    <row r="2" spans="1:7" x14ac:dyDescent="0.2">
      <c r="A2" s="106">
        <v>1301</v>
      </c>
      <c r="B2" s="106" t="s">
        <v>596</v>
      </c>
      <c r="C2" s="183">
        <v>0</v>
      </c>
      <c r="D2" s="183">
        <v>0</v>
      </c>
      <c r="E2" s="183">
        <v>0</v>
      </c>
      <c r="F2" s="183">
        <v>0</v>
      </c>
      <c r="G2" s="183">
        <v>0</v>
      </c>
    </row>
    <row r="3" spans="1:7" x14ac:dyDescent="0.2">
      <c r="A3">
        <v>1379</v>
      </c>
      <c r="B3" s="106" t="s">
        <v>597</v>
      </c>
      <c r="C3">
        <v>0.05</v>
      </c>
      <c r="D3">
        <v>0.15</v>
      </c>
      <c r="E3">
        <v>0.05</v>
      </c>
      <c r="F3">
        <v>0.05</v>
      </c>
      <c r="G3">
        <v>0.1</v>
      </c>
    </row>
    <row r="4" spans="1:7" x14ac:dyDescent="0.2">
      <c r="A4">
        <v>1420</v>
      </c>
      <c r="B4" s="106" t="s">
        <v>598</v>
      </c>
      <c r="C4">
        <v>0.05</v>
      </c>
      <c r="D4">
        <v>0.15</v>
      </c>
      <c r="E4">
        <v>0.05</v>
      </c>
      <c r="F4">
        <v>0.05</v>
      </c>
      <c r="G4">
        <v>0.1</v>
      </c>
    </row>
    <row r="5" spans="1:7" x14ac:dyDescent="0.2">
      <c r="A5">
        <v>1430</v>
      </c>
      <c r="B5" s="106" t="s">
        <v>599</v>
      </c>
      <c r="C5">
        <v>0</v>
      </c>
      <c r="D5">
        <v>0.15</v>
      </c>
      <c r="E5">
        <v>0</v>
      </c>
      <c r="F5">
        <v>0.05</v>
      </c>
      <c r="G5">
        <v>0</v>
      </c>
    </row>
    <row r="6" spans="1:7" x14ac:dyDescent="0.2">
      <c r="A6">
        <v>1433</v>
      </c>
      <c r="B6" s="106" t="s">
        <v>600</v>
      </c>
      <c r="C6">
        <v>0</v>
      </c>
      <c r="D6">
        <v>0.15</v>
      </c>
      <c r="E6">
        <v>0</v>
      </c>
      <c r="F6">
        <v>0</v>
      </c>
      <c r="G6">
        <v>0</v>
      </c>
    </row>
    <row r="7" spans="1:7" x14ac:dyDescent="0.2">
      <c r="A7">
        <v>1662</v>
      </c>
      <c r="B7" s="106" t="s">
        <v>601</v>
      </c>
      <c r="C7">
        <v>0</v>
      </c>
      <c r="D7">
        <v>0</v>
      </c>
      <c r="E7" t="s">
        <v>157</v>
      </c>
      <c r="F7">
        <v>0</v>
      </c>
      <c r="G7">
        <v>0</v>
      </c>
    </row>
    <row r="8" spans="1:7" x14ac:dyDescent="0.2">
      <c r="A8">
        <v>1663</v>
      </c>
      <c r="B8" s="106" t="s">
        <v>2124</v>
      </c>
      <c r="C8">
        <v>0</v>
      </c>
      <c r="D8" s="106">
        <v>0.15</v>
      </c>
      <c r="E8" t="s">
        <v>157</v>
      </c>
      <c r="F8">
        <v>0</v>
      </c>
      <c r="G8" s="106">
        <v>0</v>
      </c>
    </row>
    <row r="9" spans="1:7" x14ac:dyDescent="0.2">
      <c r="A9">
        <v>1719</v>
      </c>
      <c r="B9" s="106" t="s">
        <v>581</v>
      </c>
      <c r="C9">
        <v>0</v>
      </c>
      <c r="D9" t="s">
        <v>157</v>
      </c>
      <c r="E9">
        <v>0</v>
      </c>
      <c r="F9">
        <v>0</v>
      </c>
      <c r="G9">
        <v>0</v>
      </c>
    </row>
    <row r="10" spans="1:7" x14ac:dyDescent="0.2">
      <c r="A10">
        <v>1766</v>
      </c>
      <c r="B10" s="106" t="s">
        <v>602</v>
      </c>
      <c r="C10">
        <v>0.15</v>
      </c>
      <c r="D10">
        <v>0.6</v>
      </c>
      <c r="E10">
        <v>0.15</v>
      </c>
      <c r="F10">
        <v>0.15</v>
      </c>
      <c r="G10">
        <v>0.3</v>
      </c>
    </row>
    <row r="11" spans="1:7" x14ac:dyDescent="0.2">
      <c r="A11">
        <v>1768</v>
      </c>
      <c r="B11" s="106" t="s">
        <v>2462</v>
      </c>
      <c r="C11">
        <v>0</v>
      </c>
      <c r="D11">
        <v>0</v>
      </c>
      <c r="E11">
        <v>0</v>
      </c>
      <c r="F11" t="s">
        <v>157</v>
      </c>
      <c r="G11">
        <v>0</v>
      </c>
    </row>
    <row r="12" spans="1:7" x14ac:dyDescent="0.2">
      <c r="A12">
        <v>1780</v>
      </c>
      <c r="B12" s="106" t="s">
        <v>603</v>
      </c>
      <c r="C12">
        <v>0.05</v>
      </c>
      <c r="D12">
        <v>0.15</v>
      </c>
      <c r="E12">
        <v>0.05</v>
      </c>
      <c r="F12">
        <v>0</v>
      </c>
      <c r="G12">
        <v>0.1</v>
      </c>
    </row>
    <row r="13" spans="1:7" x14ac:dyDescent="0.2">
      <c r="A13">
        <v>1803</v>
      </c>
      <c r="B13" s="106" t="s">
        <v>1690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>
        <v>1808</v>
      </c>
      <c r="B14" s="106" t="s">
        <v>604</v>
      </c>
      <c r="C14">
        <v>0.05</v>
      </c>
      <c r="D14">
        <v>0.15</v>
      </c>
      <c r="E14" s="106">
        <v>0.05</v>
      </c>
      <c r="F14">
        <v>0.05</v>
      </c>
      <c r="G14" s="106">
        <v>0.1</v>
      </c>
    </row>
    <row r="15" spans="1:7" x14ac:dyDescent="0.2">
      <c r="A15">
        <v>1810</v>
      </c>
      <c r="B15" s="106" t="s">
        <v>605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1813</v>
      </c>
      <c r="B16" s="106" t="s">
        <v>2463</v>
      </c>
      <c r="C16">
        <v>0</v>
      </c>
      <c r="D16" s="106">
        <v>0</v>
      </c>
      <c r="E16" s="106">
        <v>0</v>
      </c>
      <c r="F16" s="106" t="s">
        <v>157</v>
      </c>
      <c r="G16" s="106" t="s">
        <v>157</v>
      </c>
    </row>
    <row r="17" spans="1:7" x14ac:dyDescent="0.2">
      <c r="A17">
        <v>1814</v>
      </c>
      <c r="B17" s="106" t="s">
        <v>2019</v>
      </c>
      <c r="C17">
        <v>0</v>
      </c>
      <c r="D17" s="106">
        <v>0</v>
      </c>
      <c r="E17" s="106">
        <v>0</v>
      </c>
      <c r="F17" s="106">
        <v>0</v>
      </c>
      <c r="G17" s="106">
        <v>0</v>
      </c>
    </row>
    <row r="18" spans="1:7" x14ac:dyDescent="0.2">
      <c r="A18">
        <v>1826</v>
      </c>
      <c r="B18" s="106" t="s">
        <v>2608</v>
      </c>
      <c r="C18">
        <v>0</v>
      </c>
      <c r="D18" t="s">
        <v>157</v>
      </c>
      <c r="E18" s="106">
        <v>0</v>
      </c>
      <c r="F18" s="106">
        <v>0</v>
      </c>
      <c r="G18">
        <v>0</v>
      </c>
    </row>
    <row r="19" spans="1:7" x14ac:dyDescent="0.2">
      <c r="A19">
        <v>1835</v>
      </c>
      <c r="B19" s="106" t="s">
        <v>1185</v>
      </c>
      <c r="C19">
        <v>0</v>
      </c>
      <c r="D19" s="106">
        <v>0</v>
      </c>
      <c r="E19" s="106">
        <v>0.1</v>
      </c>
      <c r="F19">
        <v>0.05</v>
      </c>
      <c r="G19">
        <v>0.2</v>
      </c>
    </row>
    <row r="20" spans="1:7" x14ac:dyDescent="0.2">
      <c r="A20">
        <v>1848</v>
      </c>
      <c r="B20" s="106" t="s">
        <v>606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1860</v>
      </c>
      <c r="B21" s="106" t="s">
        <v>56</v>
      </c>
      <c r="C21">
        <v>0.05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1870</v>
      </c>
      <c r="B22" s="106" t="s">
        <v>1256</v>
      </c>
      <c r="C22">
        <v>0.05</v>
      </c>
      <c r="D22" s="106">
        <v>0.15</v>
      </c>
      <c r="E22" s="106">
        <v>0.05</v>
      </c>
      <c r="F22" s="106">
        <v>0.05</v>
      </c>
      <c r="G22" s="106">
        <v>0.1</v>
      </c>
    </row>
    <row r="23" spans="1:7" x14ac:dyDescent="0.2">
      <c r="A23">
        <v>1881</v>
      </c>
      <c r="B23" s="106" t="s">
        <v>607</v>
      </c>
      <c r="C23">
        <v>0.05</v>
      </c>
      <c r="D23">
        <v>0.15</v>
      </c>
      <c r="E23">
        <v>0.05</v>
      </c>
      <c r="F23" s="106">
        <v>0.05</v>
      </c>
      <c r="G23" s="106">
        <v>0.1</v>
      </c>
    </row>
    <row r="24" spans="1:7" x14ac:dyDescent="0.2">
      <c r="A24">
        <v>1884</v>
      </c>
      <c r="B24" s="106" t="s">
        <v>1637</v>
      </c>
      <c r="C24">
        <v>0.15</v>
      </c>
      <c r="D24">
        <v>0.45</v>
      </c>
      <c r="E24">
        <v>0.2</v>
      </c>
      <c r="F24" s="106">
        <v>0.15</v>
      </c>
      <c r="G24" s="106">
        <v>0.3</v>
      </c>
    </row>
    <row r="25" spans="1:7" x14ac:dyDescent="0.2">
      <c r="A25">
        <v>1885</v>
      </c>
      <c r="B25" s="106" t="s">
        <v>1155</v>
      </c>
      <c r="C25">
        <v>0</v>
      </c>
      <c r="D25">
        <v>0</v>
      </c>
      <c r="E25" s="106">
        <v>0</v>
      </c>
      <c r="F25" s="106">
        <v>0</v>
      </c>
      <c r="G25" s="106">
        <v>0</v>
      </c>
    </row>
    <row r="26" spans="1:7" x14ac:dyDescent="0.2">
      <c r="A26">
        <v>1911</v>
      </c>
      <c r="B26" s="106" t="s">
        <v>52</v>
      </c>
      <c r="C26">
        <v>0.05</v>
      </c>
      <c r="D26" s="106">
        <v>0</v>
      </c>
      <c r="E26" s="106" t="s">
        <v>157</v>
      </c>
      <c r="F26" s="106">
        <v>0.05</v>
      </c>
      <c r="G26" s="106">
        <v>0.1</v>
      </c>
    </row>
    <row r="27" spans="1:7" x14ac:dyDescent="0.2">
      <c r="A27">
        <v>1914</v>
      </c>
      <c r="B27" s="106" t="s">
        <v>2397</v>
      </c>
      <c r="C27">
        <v>0</v>
      </c>
      <c r="D27" s="106">
        <v>0</v>
      </c>
      <c r="E27">
        <v>0</v>
      </c>
      <c r="F27" s="106">
        <v>0</v>
      </c>
      <c r="G27" t="s">
        <v>157</v>
      </c>
    </row>
    <row r="28" spans="1:7" x14ac:dyDescent="0.2">
      <c r="A28">
        <v>1928</v>
      </c>
      <c r="B28" s="106" t="s">
        <v>219</v>
      </c>
      <c r="C28">
        <v>0.05</v>
      </c>
      <c r="D28" s="106">
        <v>0.15</v>
      </c>
      <c r="E28">
        <v>0.05</v>
      </c>
      <c r="F28" s="106">
        <v>0.05</v>
      </c>
      <c r="G28" s="106">
        <v>0.1</v>
      </c>
    </row>
    <row r="29" spans="1:7" x14ac:dyDescent="0.2">
      <c r="A29">
        <v>1930</v>
      </c>
      <c r="B29" s="106" t="s">
        <v>2609</v>
      </c>
      <c r="C29">
        <v>0</v>
      </c>
      <c r="D29" t="s">
        <v>157</v>
      </c>
      <c r="E29" t="s">
        <v>157</v>
      </c>
      <c r="F29" t="s">
        <v>157</v>
      </c>
      <c r="G29" s="106" t="s">
        <v>157</v>
      </c>
    </row>
    <row r="30" spans="1:7" x14ac:dyDescent="0.2">
      <c r="A30">
        <v>1939</v>
      </c>
      <c r="B30" s="106" t="s">
        <v>2610</v>
      </c>
      <c r="C30">
        <v>0.05</v>
      </c>
      <c r="D30" t="s">
        <v>157</v>
      </c>
      <c r="E30" t="s">
        <v>157</v>
      </c>
      <c r="F30">
        <v>0.05</v>
      </c>
      <c r="G30">
        <v>0</v>
      </c>
    </row>
    <row r="31" spans="1:7" x14ac:dyDescent="0.2">
      <c r="A31">
        <v>1944</v>
      </c>
      <c r="B31" s="106" t="s">
        <v>2020</v>
      </c>
      <c r="C31">
        <v>0</v>
      </c>
      <c r="D31" t="s">
        <v>157</v>
      </c>
      <c r="E31" s="106">
        <v>0</v>
      </c>
      <c r="F31" t="s">
        <v>157</v>
      </c>
      <c r="G31" s="106">
        <v>0</v>
      </c>
    </row>
    <row r="32" spans="1:7" x14ac:dyDescent="0.2">
      <c r="A32">
        <v>1949</v>
      </c>
      <c r="B32" s="106" t="s">
        <v>1760</v>
      </c>
      <c r="C32">
        <v>0</v>
      </c>
      <c r="D32">
        <v>0</v>
      </c>
      <c r="E32">
        <v>0</v>
      </c>
      <c r="F32">
        <v>0</v>
      </c>
      <c r="G32" s="106">
        <v>0</v>
      </c>
    </row>
    <row r="33" spans="1:7" x14ac:dyDescent="0.2">
      <c r="A33">
        <v>1950</v>
      </c>
      <c r="B33" s="106" t="s">
        <v>1842</v>
      </c>
      <c r="C33">
        <v>0</v>
      </c>
      <c r="D33" s="106">
        <v>0</v>
      </c>
      <c r="E33" s="106">
        <v>0</v>
      </c>
      <c r="F33" s="106">
        <v>0</v>
      </c>
      <c r="G33">
        <v>0</v>
      </c>
    </row>
    <row r="34" spans="1:7" x14ac:dyDescent="0.2">
      <c r="A34">
        <v>1952</v>
      </c>
      <c r="B34" s="106" t="s">
        <v>608</v>
      </c>
      <c r="C34">
        <v>0.05</v>
      </c>
      <c r="D34" s="106">
        <v>0.15</v>
      </c>
      <c r="E34">
        <v>0.05</v>
      </c>
      <c r="F34" s="106">
        <v>0.05</v>
      </c>
      <c r="G34">
        <v>0.1</v>
      </c>
    </row>
    <row r="35" spans="1:7" x14ac:dyDescent="0.2">
      <c r="A35">
        <v>1954</v>
      </c>
      <c r="B35" s="106" t="s">
        <v>609</v>
      </c>
      <c r="C35">
        <v>0.1</v>
      </c>
      <c r="D35" s="106">
        <v>0.3</v>
      </c>
      <c r="E35">
        <v>0.1</v>
      </c>
      <c r="F35" s="106">
        <v>0.1</v>
      </c>
      <c r="G35" s="106">
        <v>0.2</v>
      </c>
    </row>
    <row r="36" spans="1:7" x14ac:dyDescent="0.2">
      <c r="A36">
        <v>1961</v>
      </c>
      <c r="B36" s="106" t="s">
        <v>610</v>
      </c>
      <c r="C36">
        <v>0</v>
      </c>
      <c r="D36" s="106">
        <v>0</v>
      </c>
      <c r="E36" t="s">
        <v>157</v>
      </c>
      <c r="F36" s="106">
        <v>0.05</v>
      </c>
      <c r="G36" s="106">
        <v>0.1</v>
      </c>
    </row>
    <row r="37" spans="1:7" x14ac:dyDescent="0.2">
      <c r="A37">
        <v>1963</v>
      </c>
      <c r="B37" s="106" t="s">
        <v>2611</v>
      </c>
      <c r="C37">
        <v>0</v>
      </c>
      <c r="D37" s="106" t="s">
        <v>157</v>
      </c>
      <c r="E37" s="106">
        <v>0</v>
      </c>
      <c r="F37" s="106" t="s">
        <v>157</v>
      </c>
      <c r="G37">
        <v>0.1</v>
      </c>
    </row>
    <row r="38" spans="1:7" x14ac:dyDescent="0.2">
      <c r="A38">
        <v>1964</v>
      </c>
      <c r="B38" s="106" t="s">
        <v>611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 x14ac:dyDescent="0.2">
      <c r="A39">
        <v>1975</v>
      </c>
      <c r="B39" s="106" t="s">
        <v>1156</v>
      </c>
      <c r="C39">
        <v>0</v>
      </c>
      <c r="D39">
        <v>0</v>
      </c>
      <c r="E39" s="106">
        <v>0</v>
      </c>
      <c r="F39">
        <v>0</v>
      </c>
      <c r="G39">
        <v>0</v>
      </c>
    </row>
    <row r="40" spans="1:7" x14ac:dyDescent="0.2">
      <c r="A40">
        <v>1976</v>
      </c>
      <c r="B40" s="106" t="s">
        <v>612</v>
      </c>
      <c r="C40">
        <v>0.05</v>
      </c>
      <c r="D40">
        <v>0</v>
      </c>
      <c r="E40">
        <v>0</v>
      </c>
      <c r="F40">
        <v>0.05</v>
      </c>
      <c r="G40">
        <v>0.1</v>
      </c>
    </row>
    <row r="41" spans="1:7" x14ac:dyDescent="0.2">
      <c r="A41">
        <v>2001</v>
      </c>
      <c r="B41" s="106" t="s">
        <v>1579</v>
      </c>
      <c r="C41">
        <v>0</v>
      </c>
      <c r="D41">
        <v>0</v>
      </c>
      <c r="E41">
        <v>0</v>
      </c>
      <c r="F41">
        <v>0.05</v>
      </c>
      <c r="G41">
        <v>0</v>
      </c>
    </row>
    <row r="42" spans="1:7" x14ac:dyDescent="0.2">
      <c r="A42">
        <v>2004</v>
      </c>
      <c r="B42" s="106" t="s">
        <v>613</v>
      </c>
      <c r="C42">
        <v>0.05</v>
      </c>
      <c r="D42">
        <v>0.15</v>
      </c>
      <c r="E42" s="106">
        <v>0.05</v>
      </c>
      <c r="F42">
        <v>0.05</v>
      </c>
      <c r="G42">
        <v>0.1</v>
      </c>
    </row>
    <row r="43" spans="1:7" x14ac:dyDescent="0.2">
      <c r="A43">
        <v>2053</v>
      </c>
      <c r="B43" s="106" t="s">
        <v>1257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2109</v>
      </c>
      <c r="B44" s="106" t="s">
        <v>2612</v>
      </c>
      <c r="C44">
        <v>0</v>
      </c>
      <c r="D44" t="s">
        <v>157</v>
      </c>
      <c r="E44" t="s">
        <v>157</v>
      </c>
      <c r="F44" t="s">
        <v>157</v>
      </c>
      <c r="G44" t="s">
        <v>157</v>
      </c>
    </row>
    <row r="45" spans="1:7" x14ac:dyDescent="0.2">
      <c r="A45">
        <v>2127</v>
      </c>
      <c r="B45" s="106" t="s">
        <v>1882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2139</v>
      </c>
      <c r="B46" s="106" t="s">
        <v>614</v>
      </c>
      <c r="C46">
        <v>0</v>
      </c>
      <c r="D46">
        <v>0</v>
      </c>
      <c r="E46" s="106">
        <v>0</v>
      </c>
      <c r="F46" s="106">
        <v>0</v>
      </c>
      <c r="G46">
        <v>0</v>
      </c>
    </row>
    <row r="47" spans="1:7" x14ac:dyDescent="0.2">
      <c r="A47">
        <v>2146</v>
      </c>
      <c r="B47" s="106" t="s">
        <v>615</v>
      </c>
      <c r="C47">
        <v>0.05</v>
      </c>
      <c r="D47">
        <v>0.15</v>
      </c>
      <c r="E47" s="106">
        <v>0</v>
      </c>
      <c r="F47">
        <v>0.05</v>
      </c>
      <c r="G47">
        <v>0</v>
      </c>
    </row>
    <row r="48" spans="1:7" x14ac:dyDescent="0.2">
      <c r="A48">
        <v>2170</v>
      </c>
      <c r="B48" s="106" t="s">
        <v>616</v>
      </c>
      <c r="C48">
        <v>0</v>
      </c>
      <c r="D48" s="106">
        <v>0</v>
      </c>
      <c r="E48" s="106">
        <v>0</v>
      </c>
      <c r="F48" s="106">
        <v>0</v>
      </c>
      <c r="G48">
        <v>0</v>
      </c>
    </row>
    <row r="49" spans="1:7" x14ac:dyDescent="0.2">
      <c r="A49">
        <v>2181</v>
      </c>
      <c r="B49" s="106" t="s">
        <v>2613</v>
      </c>
      <c r="C49">
        <v>0</v>
      </c>
      <c r="D49" t="s">
        <v>157</v>
      </c>
      <c r="E49" t="s">
        <v>157</v>
      </c>
      <c r="F49" t="s">
        <v>157</v>
      </c>
      <c r="G49" t="s">
        <v>157</v>
      </c>
    </row>
    <row r="50" spans="1:7" x14ac:dyDescent="0.2">
      <c r="A50">
        <v>2193</v>
      </c>
      <c r="B50" s="106" t="s">
        <v>2085</v>
      </c>
      <c r="C50">
        <v>0</v>
      </c>
      <c r="D50" s="106">
        <v>0</v>
      </c>
      <c r="E50" s="106">
        <v>0</v>
      </c>
      <c r="F50" s="106">
        <v>0</v>
      </c>
      <c r="G50" s="106">
        <v>0</v>
      </c>
    </row>
    <row r="51" spans="1:7" x14ac:dyDescent="0.2">
      <c r="A51">
        <v>2201</v>
      </c>
      <c r="B51" s="106" t="s">
        <v>617</v>
      </c>
      <c r="C51">
        <v>0</v>
      </c>
      <c r="D51" s="106">
        <v>0</v>
      </c>
      <c r="E51" s="106">
        <v>0</v>
      </c>
      <c r="F51" s="106">
        <v>0.1</v>
      </c>
      <c r="G51" s="106">
        <v>0.1</v>
      </c>
    </row>
    <row r="52" spans="1:7" x14ac:dyDescent="0.2">
      <c r="A52">
        <v>2204</v>
      </c>
      <c r="B52" s="106" t="s">
        <v>618</v>
      </c>
      <c r="C52">
        <v>0.1</v>
      </c>
      <c r="D52" s="106">
        <v>0.3</v>
      </c>
      <c r="E52">
        <v>0.1</v>
      </c>
      <c r="F52" s="106">
        <v>0.1</v>
      </c>
      <c r="G52" s="106">
        <v>0.2</v>
      </c>
    </row>
    <row r="53" spans="1:7" x14ac:dyDescent="0.2">
      <c r="A53">
        <v>2206</v>
      </c>
      <c r="B53" s="106" t="s">
        <v>619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2211</v>
      </c>
      <c r="B54" s="106" t="s">
        <v>2235</v>
      </c>
      <c r="C54">
        <v>0.05</v>
      </c>
      <c r="D54">
        <v>0.15</v>
      </c>
      <c r="E54">
        <v>0.05</v>
      </c>
      <c r="F54">
        <v>0.05</v>
      </c>
      <c r="G54">
        <v>0.1</v>
      </c>
    </row>
    <row r="55" spans="1:7" x14ac:dyDescent="0.2">
      <c r="A55">
        <v>2212</v>
      </c>
      <c r="B55" s="106" t="s">
        <v>620</v>
      </c>
      <c r="C55">
        <v>0.05</v>
      </c>
      <c r="D55">
        <v>0.15</v>
      </c>
      <c r="E55">
        <v>0.05</v>
      </c>
      <c r="F55">
        <v>0.05</v>
      </c>
      <c r="G55">
        <v>0.1</v>
      </c>
    </row>
    <row r="56" spans="1:7" x14ac:dyDescent="0.2">
      <c r="A56">
        <v>2215</v>
      </c>
      <c r="B56" s="106" t="s">
        <v>621</v>
      </c>
      <c r="C56">
        <v>0.05</v>
      </c>
      <c r="D56" s="106">
        <v>0.15</v>
      </c>
      <c r="E56" s="106">
        <v>0.05</v>
      </c>
      <c r="F56" s="106">
        <v>0.05</v>
      </c>
      <c r="G56">
        <v>0.1</v>
      </c>
    </row>
    <row r="57" spans="1:7" x14ac:dyDescent="0.2">
      <c r="A57">
        <v>2217</v>
      </c>
      <c r="B57" s="106" t="s">
        <v>622</v>
      </c>
      <c r="C57">
        <v>0.1</v>
      </c>
      <c r="D57">
        <v>0.3</v>
      </c>
      <c r="E57">
        <v>0.1</v>
      </c>
      <c r="F57" s="106">
        <v>0.1</v>
      </c>
      <c r="G57">
        <v>0.2</v>
      </c>
    </row>
    <row r="58" spans="1:7" x14ac:dyDescent="0.2">
      <c r="A58">
        <v>2222</v>
      </c>
      <c r="B58" s="106" t="s">
        <v>623</v>
      </c>
      <c r="C58">
        <v>0.1</v>
      </c>
      <c r="D58">
        <v>0.45</v>
      </c>
      <c r="E58">
        <v>0.1</v>
      </c>
      <c r="F58" s="106">
        <v>0.05</v>
      </c>
      <c r="G58">
        <v>0.3</v>
      </c>
    </row>
    <row r="59" spans="1:7" x14ac:dyDescent="0.2">
      <c r="A59">
        <v>2266</v>
      </c>
      <c r="B59" s="106" t="s">
        <v>624</v>
      </c>
      <c r="C59">
        <v>0.05</v>
      </c>
      <c r="D59">
        <v>0.15</v>
      </c>
      <c r="E59">
        <v>0.05</v>
      </c>
      <c r="F59">
        <v>0.05</v>
      </c>
      <c r="G59">
        <v>0.1</v>
      </c>
    </row>
    <row r="60" spans="1:7" x14ac:dyDescent="0.2">
      <c r="A60">
        <v>2281</v>
      </c>
      <c r="B60" s="106" t="s">
        <v>1186</v>
      </c>
      <c r="C60">
        <v>0.05</v>
      </c>
      <c r="D60">
        <v>0.15</v>
      </c>
      <c r="E60">
        <v>0.05</v>
      </c>
      <c r="F60" s="106">
        <v>0.05</v>
      </c>
      <c r="G60" s="106">
        <v>0.1</v>
      </c>
    </row>
    <row r="61" spans="1:7" x14ac:dyDescent="0.2">
      <c r="A61">
        <v>2282</v>
      </c>
      <c r="B61" s="106" t="s">
        <v>625</v>
      </c>
      <c r="C61">
        <v>0</v>
      </c>
      <c r="D61">
        <v>0.3</v>
      </c>
      <c r="E61">
        <v>0.1</v>
      </c>
      <c r="F61" s="106">
        <v>0.1</v>
      </c>
      <c r="G61" s="106">
        <v>0.2</v>
      </c>
    </row>
    <row r="62" spans="1:7" x14ac:dyDescent="0.2">
      <c r="A62">
        <v>2288</v>
      </c>
      <c r="B62" s="106" t="s">
        <v>1638</v>
      </c>
      <c r="C62">
        <v>0.05</v>
      </c>
      <c r="D62" s="106">
        <v>0.15</v>
      </c>
      <c r="E62">
        <v>0.05</v>
      </c>
      <c r="F62" s="106">
        <v>0.05</v>
      </c>
      <c r="G62">
        <v>0.1</v>
      </c>
    </row>
    <row r="63" spans="1:7" x14ac:dyDescent="0.2">
      <c r="A63">
        <v>2294</v>
      </c>
      <c r="B63" s="106" t="s">
        <v>626</v>
      </c>
      <c r="C63">
        <v>0.1</v>
      </c>
      <c r="D63">
        <v>0.3</v>
      </c>
      <c r="E63">
        <v>0.1</v>
      </c>
      <c r="F63">
        <v>0.1</v>
      </c>
      <c r="G63">
        <v>0.2</v>
      </c>
    </row>
    <row r="64" spans="1:7" x14ac:dyDescent="0.2">
      <c r="A64">
        <v>2301</v>
      </c>
      <c r="B64" s="106" t="s">
        <v>627</v>
      </c>
      <c r="C64">
        <v>0.1</v>
      </c>
      <c r="D64">
        <v>0.3</v>
      </c>
      <c r="E64">
        <v>0.1</v>
      </c>
      <c r="F64">
        <v>0.05</v>
      </c>
      <c r="G64">
        <v>0.1</v>
      </c>
    </row>
    <row r="65" spans="1:7" x14ac:dyDescent="0.2">
      <c r="A65">
        <v>2325</v>
      </c>
      <c r="B65" s="106" t="s">
        <v>2464</v>
      </c>
      <c r="C65">
        <v>0</v>
      </c>
      <c r="D65">
        <v>0</v>
      </c>
      <c r="E65">
        <v>0</v>
      </c>
      <c r="F65" t="s">
        <v>157</v>
      </c>
      <c r="G65" t="s">
        <v>157</v>
      </c>
    </row>
    <row r="66" spans="1:7" x14ac:dyDescent="0.2">
      <c r="A66">
        <v>2331</v>
      </c>
      <c r="B66" s="106" t="s">
        <v>1843</v>
      </c>
      <c r="C66">
        <v>0</v>
      </c>
      <c r="D66" s="106">
        <v>0</v>
      </c>
      <c r="E66">
        <v>0</v>
      </c>
      <c r="F66" s="106">
        <v>0</v>
      </c>
      <c r="G66" t="s">
        <v>157</v>
      </c>
    </row>
    <row r="67" spans="1:7" x14ac:dyDescent="0.2">
      <c r="A67">
        <v>2371</v>
      </c>
      <c r="B67" s="106" t="s">
        <v>628</v>
      </c>
      <c r="C67">
        <v>0.05</v>
      </c>
      <c r="D67" s="106">
        <v>0.15</v>
      </c>
      <c r="E67">
        <v>0.05</v>
      </c>
      <c r="F67" s="106">
        <v>0.1</v>
      </c>
      <c r="G67">
        <v>0.1</v>
      </c>
    </row>
    <row r="68" spans="1:7" x14ac:dyDescent="0.2">
      <c r="A68">
        <v>2379</v>
      </c>
      <c r="B68" s="106" t="s">
        <v>499</v>
      </c>
      <c r="C68">
        <v>0.1</v>
      </c>
      <c r="D68">
        <v>0.3</v>
      </c>
      <c r="E68">
        <v>0.1</v>
      </c>
      <c r="F68">
        <v>0.1</v>
      </c>
      <c r="G68">
        <v>0.2</v>
      </c>
    </row>
    <row r="69" spans="1:7" x14ac:dyDescent="0.2">
      <c r="A69">
        <v>2389</v>
      </c>
      <c r="B69" s="106" t="s">
        <v>1157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">
      <c r="A70">
        <v>2398</v>
      </c>
      <c r="B70" s="106" t="s">
        <v>2465</v>
      </c>
      <c r="C70">
        <v>0.05</v>
      </c>
      <c r="D70">
        <v>0.15</v>
      </c>
      <c r="E70">
        <v>0</v>
      </c>
      <c r="F70" s="106" t="s">
        <v>157</v>
      </c>
      <c r="G70" s="106">
        <v>0</v>
      </c>
    </row>
    <row r="71" spans="1:7" x14ac:dyDescent="0.2">
      <c r="A71">
        <v>2418</v>
      </c>
      <c r="B71" s="106" t="s">
        <v>1158</v>
      </c>
      <c r="C71">
        <v>0</v>
      </c>
      <c r="D71" s="106">
        <v>0</v>
      </c>
      <c r="E71">
        <v>0</v>
      </c>
      <c r="F71" s="106">
        <v>0</v>
      </c>
      <c r="G71" s="106">
        <v>0</v>
      </c>
    </row>
    <row r="72" spans="1:7" x14ac:dyDescent="0.2">
      <c r="A72">
        <v>2440</v>
      </c>
      <c r="B72" s="106" t="s">
        <v>2398</v>
      </c>
      <c r="C72">
        <v>0</v>
      </c>
      <c r="D72">
        <v>0</v>
      </c>
      <c r="E72">
        <v>0</v>
      </c>
      <c r="F72" s="106">
        <v>0</v>
      </c>
      <c r="G72" t="s">
        <v>157</v>
      </c>
    </row>
    <row r="73" spans="1:7" x14ac:dyDescent="0.2">
      <c r="A73">
        <v>2462</v>
      </c>
      <c r="B73" s="106" t="s">
        <v>629</v>
      </c>
      <c r="C73">
        <v>0.05</v>
      </c>
      <c r="D73">
        <v>0.15</v>
      </c>
      <c r="E73" s="106">
        <v>0.05</v>
      </c>
      <c r="F73" s="106">
        <v>0.05</v>
      </c>
      <c r="G73">
        <v>0</v>
      </c>
    </row>
    <row r="74" spans="1:7" x14ac:dyDescent="0.2">
      <c r="A74">
        <v>2471</v>
      </c>
      <c r="B74" s="106" t="s">
        <v>2614</v>
      </c>
      <c r="C74">
        <v>0</v>
      </c>
      <c r="D74" s="106" t="s">
        <v>157</v>
      </c>
      <c r="E74" s="106">
        <v>0</v>
      </c>
      <c r="F74" s="106" t="s">
        <v>157</v>
      </c>
      <c r="G74" t="s">
        <v>157</v>
      </c>
    </row>
    <row r="75" spans="1:7" x14ac:dyDescent="0.2">
      <c r="A75">
        <v>2475</v>
      </c>
      <c r="B75" s="106" t="s">
        <v>1187</v>
      </c>
      <c r="C75">
        <v>0.05</v>
      </c>
      <c r="D75" s="106">
        <v>0.15</v>
      </c>
      <c r="E75" s="106">
        <v>0.05</v>
      </c>
      <c r="F75" s="106">
        <v>0.05</v>
      </c>
      <c r="G75">
        <v>0.1</v>
      </c>
    </row>
    <row r="76" spans="1:7" x14ac:dyDescent="0.2">
      <c r="A76">
        <v>2487</v>
      </c>
      <c r="B76" s="106" t="s">
        <v>630</v>
      </c>
      <c r="C76">
        <v>0.05</v>
      </c>
      <c r="D76" s="106">
        <v>0.15</v>
      </c>
      <c r="E76" s="106">
        <v>0.05</v>
      </c>
      <c r="F76" s="106">
        <v>0.05</v>
      </c>
      <c r="G76" s="106">
        <v>0.1</v>
      </c>
    </row>
    <row r="77" spans="1:7" x14ac:dyDescent="0.2">
      <c r="A77">
        <v>2491</v>
      </c>
      <c r="B77" s="106" t="s">
        <v>1844</v>
      </c>
      <c r="C77">
        <v>0.05</v>
      </c>
      <c r="D77" s="106">
        <v>0.15</v>
      </c>
      <c r="E77">
        <v>0.05</v>
      </c>
      <c r="F77" s="106">
        <v>0.05</v>
      </c>
      <c r="G77">
        <v>0.1</v>
      </c>
    </row>
    <row r="78" spans="1:7" x14ac:dyDescent="0.2">
      <c r="A78">
        <v>2492</v>
      </c>
      <c r="B78" s="106" t="s">
        <v>631</v>
      </c>
      <c r="C78">
        <v>0.05</v>
      </c>
      <c r="D78" s="106">
        <v>0.15</v>
      </c>
      <c r="E78">
        <v>0.05</v>
      </c>
      <c r="F78" s="106">
        <v>0.05</v>
      </c>
      <c r="G78">
        <v>0.1</v>
      </c>
    </row>
    <row r="79" spans="1:7" x14ac:dyDescent="0.2">
      <c r="A79">
        <v>2501</v>
      </c>
      <c r="B79" s="106" t="s">
        <v>632</v>
      </c>
      <c r="C79">
        <v>0.05</v>
      </c>
      <c r="D79">
        <v>0.15</v>
      </c>
      <c r="E79">
        <v>0.05</v>
      </c>
      <c r="F79">
        <v>0.05</v>
      </c>
      <c r="G79">
        <v>0.1</v>
      </c>
    </row>
    <row r="80" spans="1:7" x14ac:dyDescent="0.2">
      <c r="A80">
        <v>2533</v>
      </c>
      <c r="B80" s="106" t="s">
        <v>2236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>
        <v>2593</v>
      </c>
      <c r="B81" s="106" t="s">
        <v>633</v>
      </c>
      <c r="C81">
        <v>0.1</v>
      </c>
      <c r="D81">
        <v>0.3</v>
      </c>
      <c r="E81">
        <v>0.1</v>
      </c>
      <c r="F81">
        <v>0.1</v>
      </c>
      <c r="G81">
        <v>0.2</v>
      </c>
    </row>
    <row r="82" spans="1:7" x14ac:dyDescent="0.2">
      <c r="A82">
        <v>2594</v>
      </c>
      <c r="B82" s="106" t="s">
        <v>634</v>
      </c>
      <c r="C82">
        <v>0.05</v>
      </c>
      <c r="D82" s="106">
        <v>0.15</v>
      </c>
      <c r="E82" s="106">
        <v>0.05</v>
      </c>
      <c r="F82" s="106">
        <v>0.05</v>
      </c>
      <c r="G82" s="106">
        <v>0.1</v>
      </c>
    </row>
    <row r="83" spans="1:7" x14ac:dyDescent="0.2">
      <c r="A83">
        <v>2599</v>
      </c>
      <c r="B83" s="106" t="s">
        <v>2086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2602</v>
      </c>
      <c r="B84" s="106" t="s">
        <v>587</v>
      </c>
      <c r="C84">
        <v>0.1</v>
      </c>
      <c r="D84" s="106" t="s">
        <v>157</v>
      </c>
      <c r="E84">
        <v>0.1</v>
      </c>
      <c r="F84" s="106">
        <v>0.1</v>
      </c>
      <c r="G84">
        <v>0.2</v>
      </c>
    </row>
    <row r="85" spans="1:7" x14ac:dyDescent="0.2">
      <c r="A85">
        <v>2613</v>
      </c>
      <c r="B85" s="106" t="s">
        <v>2126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>
        <v>2651</v>
      </c>
      <c r="B86" s="106" t="s">
        <v>635</v>
      </c>
      <c r="C86">
        <v>0.15</v>
      </c>
      <c r="D86">
        <v>0.45</v>
      </c>
      <c r="E86">
        <v>0.15</v>
      </c>
      <c r="F86">
        <v>0.15</v>
      </c>
      <c r="G86" s="106">
        <v>0.2</v>
      </c>
    </row>
    <row r="87" spans="1:7" x14ac:dyDescent="0.2">
      <c r="A87">
        <v>2659</v>
      </c>
      <c r="B87" s="106" t="s">
        <v>636</v>
      </c>
      <c r="C87">
        <v>0.1</v>
      </c>
      <c r="D87" s="106">
        <v>0.3</v>
      </c>
      <c r="E87">
        <v>0.1</v>
      </c>
      <c r="F87" s="106">
        <v>0.1</v>
      </c>
      <c r="G87">
        <v>0.2</v>
      </c>
    </row>
    <row r="88" spans="1:7" x14ac:dyDescent="0.2">
      <c r="A88">
        <v>2664</v>
      </c>
      <c r="B88" s="106" t="s">
        <v>637</v>
      </c>
      <c r="C88">
        <v>0</v>
      </c>
      <c r="D88" s="106">
        <v>0</v>
      </c>
      <c r="E88">
        <v>0.05</v>
      </c>
      <c r="F88" s="106">
        <v>0</v>
      </c>
      <c r="G88">
        <v>0</v>
      </c>
    </row>
    <row r="89" spans="1:7" x14ac:dyDescent="0.2">
      <c r="A89">
        <v>2670</v>
      </c>
      <c r="B89" s="106" t="s">
        <v>1625</v>
      </c>
      <c r="C89">
        <v>0.15</v>
      </c>
      <c r="D89" s="106">
        <v>0</v>
      </c>
      <c r="E89">
        <v>0.15</v>
      </c>
      <c r="F89" s="106">
        <v>0.15</v>
      </c>
      <c r="G89">
        <v>0.3</v>
      </c>
    </row>
    <row r="90" spans="1:7" x14ac:dyDescent="0.2">
      <c r="A90">
        <v>2678</v>
      </c>
      <c r="B90" s="106" t="s">
        <v>638</v>
      </c>
      <c r="C90">
        <v>0.05</v>
      </c>
      <c r="D90">
        <v>0.15</v>
      </c>
      <c r="E90">
        <v>0.1</v>
      </c>
      <c r="F90">
        <v>0.1</v>
      </c>
      <c r="G90">
        <v>0.1</v>
      </c>
    </row>
    <row r="91" spans="1:7" x14ac:dyDescent="0.2">
      <c r="A91">
        <v>2692</v>
      </c>
      <c r="B91" s="106" t="s">
        <v>639</v>
      </c>
      <c r="C91">
        <v>0.1</v>
      </c>
      <c r="D91">
        <v>0.3</v>
      </c>
      <c r="E91">
        <v>0.1</v>
      </c>
      <c r="F91">
        <v>0.1</v>
      </c>
      <c r="G91">
        <v>0.2</v>
      </c>
    </row>
    <row r="92" spans="1:7" x14ac:dyDescent="0.2">
      <c r="A92">
        <v>2695</v>
      </c>
      <c r="B92" s="106" t="s">
        <v>1761</v>
      </c>
      <c r="C92">
        <v>0.1</v>
      </c>
      <c r="D92">
        <v>0.3</v>
      </c>
      <c r="E92">
        <v>0.1</v>
      </c>
      <c r="F92">
        <v>0.1</v>
      </c>
      <c r="G92">
        <v>0.2</v>
      </c>
    </row>
    <row r="93" spans="1:7" x14ac:dyDescent="0.2">
      <c r="A93">
        <v>2698</v>
      </c>
      <c r="B93" s="106" t="s">
        <v>640</v>
      </c>
      <c r="C93">
        <v>0.05</v>
      </c>
      <c r="D93">
        <v>0.15</v>
      </c>
      <c r="E93">
        <v>0.05</v>
      </c>
      <c r="F93">
        <v>0.05</v>
      </c>
      <c r="G93">
        <v>0.1</v>
      </c>
    </row>
    <row r="94" spans="1:7" x14ac:dyDescent="0.2">
      <c r="A94">
        <v>2715</v>
      </c>
      <c r="B94" s="106" t="s">
        <v>1137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">
      <c r="A95">
        <v>2730</v>
      </c>
      <c r="B95" s="106" t="s">
        <v>641</v>
      </c>
      <c r="C95">
        <v>0</v>
      </c>
      <c r="D95" s="106">
        <v>0</v>
      </c>
      <c r="E95" s="106">
        <v>0</v>
      </c>
      <c r="F95">
        <v>0</v>
      </c>
      <c r="G95">
        <v>0.1</v>
      </c>
    </row>
    <row r="96" spans="1:7" x14ac:dyDescent="0.2">
      <c r="A96">
        <v>2733</v>
      </c>
      <c r="B96" s="106" t="s">
        <v>1762</v>
      </c>
      <c r="C96">
        <v>0.1</v>
      </c>
      <c r="D96">
        <v>0.3</v>
      </c>
      <c r="E96">
        <v>0.1</v>
      </c>
      <c r="F96">
        <v>0.1</v>
      </c>
      <c r="G96">
        <v>0.2</v>
      </c>
    </row>
    <row r="97" spans="1:7" x14ac:dyDescent="0.2">
      <c r="A97">
        <v>2784</v>
      </c>
      <c r="B97" s="106" t="s">
        <v>1101</v>
      </c>
      <c r="C97">
        <v>0</v>
      </c>
      <c r="D97" t="s">
        <v>157</v>
      </c>
      <c r="E97">
        <v>0</v>
      </c>
      <c r="F97">
        <v>0</v>
      </c>
      <c r="G97">
        <v>0</v>
      </c>
    </row>
    <row r="98" spans="1:7" x14ac:dyDescent="0.2">
      <c r="A98">
        <v>2791</v>
      </c>
      <c r="B98" s="106" t="s">
        <v>1258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">
      <c r="A99">
        <v>2796</v>
      </c>
      <c r="B99" s="106" t="s">
        <v>1138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">
      <c r="A100">
        <v>2801</v>
      </c>
      <c r="B100" s="106" t="s">
        <v>642</v>
      </c>
      <c r="C100">
        <v>0.1</v>
      </c>
      <c r="D100">
        <v>0.3</v>
      </c>
      <c r="E100">
        <v>0.1</v>
      </c>
      <c r="F100">
        <v>0.1</v>
      </c>
      <c r="G100">
        <v>0.2</v>
      </c>
    </row>
    <row r="101" spans="1:7" x14ac:dyDescent="0.2">
      <c r="A101">
        <v>2802</v>
      </c>
      <c r="B101" s="106" t="s">
        <v>2087</v>
      </c>
      <c r="C101">
        <v>0</v>
      </c>
      <c r="D101">
        <v>0</v>
      </c>
      <c r="E101">
        <v>0</v>
      </c>
      <c r="F101">
        <v>0</v>
      </c>
      <c r="G101">
        <v>0.1</v>
      </c>
    </row>
    <row r="102" spans="1:7" x14ac:dyDescent="0.2">
      <c r="A102">
        <v>2811</v>
      </c>
      <c r="B102" s="106" t="s">
        <v>2088</v>
      </c>
      <c r="C102">
        <v>0.05</v>
      </c>
      <c r="D102">
        <v>0</v>
      </c>
      <c r="E102" t="s">
        <v>157</v>
      </c>
      <c r="F102">
        <v>0</v>
      </c>
      <c r="G102">
        <v>0.1</v>
      </c>
    </row>
    <row r="103" spans="1:7" x14ac:dyDescent="0.2">
      <c r="A103">
        <v>2819</v>
      </c>
      <c r="B103" s="106" t="s">
        <v>2399</v>
      </c>
      <c r="C103">
        <v>0</v>
      </c>
      <c r="D103">
        <v>0.15</v>
      </c>
      <c r="E103">
        <v>0</v>
      </c>
      <c r="F103">
        <v>0.05</v>
      </c>
      <c r="G103" t="s">
        <v>157</v>
      </c>
    </row>
    <row r="104" spans="1:7" x14ac:dyDescent="0.2">
      <c r="A104">
        <v>2871</v>
      </c>
      <c r="B104" s="106" t="s">
        <v>2060</v>
      </c>
      <c r="C104">
        <v>0.05</v>
      </c>
      <c r="D104">
        <v>0.15</v>
      </c>
      <c r="E104">
        <v>0.05</v>
      </c>
      <c r="F104">
        <v>0.05</v>
      </c>
      <c r="G104">
        <v>0.1</v>
      </c>
    </row>
    <row r="105" spans="1:7" x14ac:dyDescent="0.2">
      <c r="A105">
        <v>2874</v>
      </c>
      <c r="B105" s="106" t="s">
        <v>1259</v>
      </c>
      <c r="C105">
        <v>0</v>
      </c>
      <c r="D105">
        <v>0</v>
      </c>
      <c r="E105" s="106">
        <v>0</v>
      </c>
      <c r="F105" s="106">
        <v>0</v>
      </c>
      <c r="G105" s="106">
        <v>0</v>
      </c>
    </row>
    <row r="106" spans="1:7" x14ac:dyDescent="0.2">
      <c r="A106">
        <v>2875</v>
      </c>
      <c r="B106" s="106" t="s">
        <v>643</v>
      </c>
      <c r="C106">
        <v>0.1</v>
      </c>
      <c r="D106">
        <v>0.3</v>
      </c>
      <c r="E106">
        <v>0.1</v>
      </c>
      <c r="F106">
        <v>0.1</v>
      </c>
      <c r="G106">
        <v>0.2</v>
      </c>
    </row>
    <row r="107" spans="1:7" x14ac:dyDescent="0.2">
      <c r="A107">
        <v>2882</v>
      </c>
      <c r="B107" s="106" t="s">
        <v>644</v>
      </c>
      <c r="C107">
        <v>0.05</v>
      </c>
      <c r="D107">
        <v>0.15</v>
      </c>
      <c r="E107">
        <v>0.05</v>
      </c>
      <c r="F107">
        <v>0.05</v>
      </c>
      <c r="G107">
        <v>0.1</v>
      </c>
    </row>
    <row r="108" spans="1:7" x14ac:dyDescent="0.2">
      <c r="A108">
        <v>2884</v>
      </c>
      <c r="B108" s="106" t="s">
        <v>645</v>
      </c>
      <c r="C108">
        <v>0.05</v>
      </c>
      <c r="D108">
        <v>0.15</v>
      </c>
      <c r="E108">
        <v>0.05</v>
      </c>
      <c r="F108">
        <v>0.05</v>
      </c>
      <c r="G108">
        <v>0.1</v>
      </c>
    </row>
    <row r="109" spans="1:7" x14ac:dyDescent="0.2">
      <c r="A109">
        <v>2897</v>
      </c>
      <c r="B109" s="106" t="s">
        <v>646</v>
      </c>
      <c r="C109">
        <v>0.15</v>
      </c>
      <c r="D109">
        <v>0.6</v>
      </c>
      <c r="E109">
        <v>0.2</v>
      </c>
      <c r="F109">
        <v>0.2</v>
      </c>
      <c r="G109">
        <v>0.3</v>
      </c>
    </row>
    <row r="110" spans="1:7" x14ac:dyDescent="0.2">
      <c r="A110">
        <v>2904</v>
      </c>
      <c r="B110" s="106" t="s">
        <v>2022</v>
      </c>
      <c r="C110">
        <v>0</v>
      </c>
      <c r="D110" s="106">
        <v>0</v>
      </c>
      <c r="E110" s="106">
        <v>0</v>
      </c>
      <c r="F110">
        <v>0</v>
      </c>
      <c r="G110">
        <v>0</v>
      </c>
    </row>
    <row r="111" spans="1:7" x14ac:dyDescent="0.2">
      <c r="A111">
        <v>2908</v>
      </c>
      <c r="B111" s="106" t="s">
        <v>647</v>
      </c>
      <c r="C111">
        <v>0</v>
      </c>
      <c r="D111" s="106">
        <v>0.15</v>
      </c>
      <c r="E111" s="106">
        <v>0.05</v>
      </c>
      <c r="F111">
        <v>0</v>
      </c>
      <c r="G111">
        <v>0</v>
      </c>
    </row>
    <row r="112" spans="1:7" x14ac:dyDescent="0.2">
      <c r="A112">
        <v>2910</v>
      </c>
      <c r="B112" s="106" t="s">
        <v>648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">
      <c r="A113">
        <v>2918</v>
      </c>
      <c r="B113" s="106" t="s">
        <v>1791</v>
      </c>
      <c r="C113">
        <v>0</v>
      </c>
      <c r="D113">
        <v>0</v>
      </c>
      <c r="E113">
        <v>0.05</v>
      </c>
      <c r="F113">
        <v>0</v>
      </c>
      <c r="G113">
        <v>0</v>
      </c>
    </row>
    <row r="114" spans="1:7" x14ac:dyDescent="0.2">
      <c r="A114">
        <v>2922</v>
      </c>
      <c r="B114" s="106" t="s">
        <v>649</v>
      </c>
      <c r="C114">
        <v>0.05</v>
      </c>
      <c r="D114">
        <v>0.15</v>
      </c>
      <c r="E114">
        <v>0.05</v>
      </c>
      <c r="F114">
        <v>0.05</v>
      </c>
      <c r="G114" s="106">
        <v>0.1</v>
      </c>
    </row>
    <row r="115" spans="1:7" x14ac:dyDescent="0.2">
      <c r="A115">
        <v>2930</v>
      </c>
      <c r="B115" s="106" t="s">
        <v>650</v>
      </c>
      <c r="C115">
        <v>0</v>
      </c>
      <c r="D115">
        <v>0</v>
      </c>
      <c r="E115">
        <v>0</v>
      </c>
      <c r="F115" s="106">
        <v>0</v>
      </c>
      <c r="G115" s="106">
        <v>0</v>
      </c>
    </row>
    <row r="116" spans="1:7" x14ac:dyDescent="0.2">
      <c r="A116">
        <v>2931</v>
      </c>
      <c r="B116" s="106" t="s">
        <v>651</v>
      </c>
      <c r="C116">
        <v>0.05</v>
      </c>
      <c r="D116">
        <v>0.15</v>
      </c>
      <c r="E116" s="106">
        <v>0.05</v>
      </c>
      <c r="F116" s="106">
        <v>0.05</v>
      </c>
      <c r="G116" s="106">
        <v>0.1</v>
      </c>
    </row>
    <row r="117" spans="1:7" x14ac:dyDescent="0.2">
      <c r="A117">
        <v>2975</v>
      </c>
      <c r="B117" s="106" t="s">
        <v>652</v>
      </c>
      <c r="C117">
        <v>0.05</v>
      </c>
      <c r="D117">
        <v>0.15</v>
      </c>
      <c r="E117">
        <v>0.05</v>
      </c>
      <c r="F117">
        <v>0.05</v>
      </c>
      <c r="G117">
        <v>0.1</v>
      </c>
    </row>
    <row r="118" spans="1:7" x14ac:dyDescent="0.2">
      <c r="A118">
        <v>3003</v>
      </c>
      <c r="B118" s="106" t="s">
        <v>585</v>
      </c>
      <c r="C118">
        <v>0.05</v>
      </c>
      <c r="D118">
        <v>0.15</v>
      </c>
      <c r="E118">
        <v>0.05</v>
      </c>
      <c r="F118">
        <v>0.05</v>
      </c>
      <c r="G118">
        <v>0.1</v>
      </c>
    </row>
    <row r="119" spans="1:7" x14ac:dyDescent="0.2">
      <c r="A119">
        <v>3004</v>
      </c>
      <c r="B119" s="106" t="s">
        <v>653</v>
      </c>
      <c r="C119">
        <v>0</v>
      </c>
      <c r="D119">
        <v>0</v>
      </c>
      <c r="E119" s="106">
        <v>0</v>
      </c>
      <c r="F119">
        <v>0</v>
      </c>
      <c r="G119">
        <v>0.1</v>
      </c>
    </row>
    <row r="120" spans="1:7" x14ac:dyDescent="0.2">
      <c r="A120">
        <v>3028</v>
      </c>
      <c r="B120" s="106" t="s">
        <v>2127</v>
      </c>
      <c r="C120">
        <v>0.05</v>
      </c>
      <c r="D120">
        <v>0.15</v>
      </c>
      <c r="E120">
        <v>0.05</v>
      </c>
      <c r="F120">
        <v>0.05</v>
      </c>
      <c r="G120">
        <v>0</v>
      </c>
    </row>
    <row r="121" spans="1:7" x14ac:dyDescent="0.2">
      <c r="A121">
        <v>3038</v>
      </c>
      <c r="B121" s="106" t="s">
        <v>1164</v>
      </c>
      <c r="C121">
        <v>0</v>
      </c>
      <c r="D121">
        <v>0.3</v>
      </c>
      <c r="E121">
        <v>0</v>
      </c>
      <c r="F121">
        <v>0</v>
      </c>
      <c r="G121" s="106" t="s">
        <v>157</v>
      </c>
    </row>
    <row r="122" spans="1:7" x14ac:dyDescent="0.2">
      <c r="A122">
        <v>3046</v>
      </c>
      <c r="B122" s="106" t="s">
        <v>654</v>
      </c>
      <c r="C122">
        <v>0.15</v>
      </c>
      <c r="D122">
        <v>0.6</v>
      </c>
      <c r="E122">
        <v>0.15</v>
      </c>
      <c r="F122">
        <v>0.15</v>
      </c>
      <c r="G122">
        <v>0.3</v>
      </c>
    </row>
    <row r="123" spans="1:7" x14ac:dyDescent="0.2">
      <c r="A123">
        <v>3048</v>
      </c>
      <c r="B123" s="106" t="s">
        <v>2023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3050</v>
      </c>
      <c r="B124" s="106" t="s">
        <v>1716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">
      <c r="A125">
        <v>3067</v>
      </c>
      <c r="B125" s="106" t="s">
        <v>655</v>
      </c>
      <c r="C125">
        <v>0.05</v>
      </c>
      <c r="D125">
        <v>0.15</v>
      </c>
      <c r="E125">
        <v>0.05</v>
      </c>
      <c r="F125">
        <v>0.05</v>
      </c>
      <c r="G125">
        <v>0.1</v>
      </c>
    </row>
    <row r="126" spans="1:7" x14ac:dyDescent="0.2">
      <c r="A126">
        <v>3079</v>
      </c>
      <c r="B126" s="106" t="s">
        <v>1139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">
      <c r="A127">
        <v>3082</v>
      </c>
      <c r="B127" s="106" t="s">
        <v>656</v>
      </c>
      <c r="C127">
        <v>0</v>
      </c>
      <c r="D127">
        <v>0.15</v>
      </c>
      <c r="E127">
        <v>0</v>
      </c>
      <c r="F127">
        <v>0.05</v>
      </c>
      <c r="G127">
        <v>0</v>
      </c>
    </row>
    <row r="128" spans="1:7" x14ac:dyDescent="0.2">
      <c r="A128">
        <v>3085</v>
      </c>
      <c r="B128" s="106" t="s">
        <v>2466</v>
      </c>
      <c r="C128">
        <v>0</v>
      </c>
      <c r="D128">
        <v>0</v>
      </c>
      <c r="E128">
        <v>0</v>
      </c>
      <c r="F128" t="s">
        <v>157</v>
      </c>
      <c r="G128" t="s">
        <v>157</v>
      </c>
    </row>
    <row r="129" spans="1:7" x14ac:dyDescent="0.2">
      <c r="A129">
        <v>3086</v>
      </c>
      <c r="B129" s="106" t="s">
        <v>657</v>
      </c>
      <c r="C129">
        <v>0.05</v>
      </c>
      <c r="D129" s="106">
        <v>0.15</v>
      </c>
      <c r="E129">
        <v>0.05</v>
      </c>
      <c r="F129" s="106">
        <v>0.05</v>
      </c>
      <c r="G129">
        <v>0.1</v>
      </c>
    </row>
    <row r="130" spans="1:7" x14ac:dyDescent="0.2">
      <c r="A130">
        <v>3088</v>
      </c>
      <c r="B130" s="106" t="s">
        <v>658</v>
      </c>
      <c r="C130">
        <v>0.1</v>
      </c>
      <c r="D130">
        <v>0.3</v>
      </c>
      <c r="E130">
        <v>0.1</v>
      </c>
      <c r="F130">
        <v>0.1</v>
      </c>
      <c r="G130">
        <v>0.2</v>
      </c>
    </row>
    <row r="131" spans="1:7" x14ac:dyDescent="0.2">
      <c r="A131">
        <v>3092</v>
      </c>
      <c r="B131" s="106" t="s">
        <v>2128</v>
      </c>
      <c r="C131">
        <v>0</v>
      </c>
      <c r="D131" s="106">
        <v>0</v>
      </c>
      <c r="E131">
        <v>0</v>
      </c>
      <c r="F131" s="106">
        <v>0</v>
      </c>
      <c r="G131" s="106">
        <v>0</v>
      </c>
    </row>
    <row r="132" spans="1:7" x14ac:dyDescent="0.2">
      <c r="A132">
        <v>3099</v>
      </c>
      <c r="B132" s="106" t="s">
        <v>36</v>
      </c>
      <c r="C132">
        <v>0.05</v>
      </c>
      <c r="D132" s="106">
        <v>0</v>
      </c>
      <c r="E132">
        <v>0.05</v>
      </c>
      <c r="F132" s="106">
        <v>0</v>
      </c>
      <c r="G132" s="106">
        <v>0.1</v>
      </c>
    </row>
    <row r="133" spans="1:7" x14ac:dyDescent="0.2">
      <c r="A133">
        <v>3104</v>
      </c>
      <c r="B133" s="106" t="s">
        <v>2237</v>
      </c>
      <c r="C133">
        <v>0</v>
      </c>
      <c r="D133">
        <v>0</v>
      </c>
      <c r="E133">
        <v>0</v>
      </c>
      <c r="F133">
        <v>0.1</v>
      </c>
      <c r="G133">
        <v>0</v>
      </c>
    </row>
    <row r="134" spans="1:7" x14ac:dyDescent="0.2">
      <c r="A134">
        <v>3106</v>
      </c>
      <c r="B134" s="106" t="s">
        <v>659</v>
      </c>
      <c r="C134">
        <v>0</v>
      </c>
      <c r="D134">
        <v>0.15</v>
      </c>
      <c r="E134">
        <v>0.05</v>
      </c>
      <c r="F134">
        <v>0.05</v>
      </c>
      <c r="G134">
        <v>0.1</v>
      </c>
    </row>
    <row r="135" spans="1:7" x14ac:dyDescent="0.2">
      <c r="A135">
        <v>3110</v>
      </c>
      <c r="B135" s="106" t="s">
        <v>576</v>
      </c>
      <c r="C135">
        <v>0.55000000000000004</v>
      </c>
      <c r="D135" s="106">
        <v>1.65</v>
      </c>
      <c r="E135">
        <v>0.15</v>
      </c>
      <c r="F135">
        <v>0.1</v>
      </c>
      <c r="G135" s="106">
        <v>0.2</v>
      </c>
    </row>
    <row r="136" spans="1:7" x14ac:dyDescent="0.2">
      <c r="A136">
        <v>3116</v>
      </c>
      <c r="B136" s="106" t="s">
        <v>1889</v>
      </c>
      <c r="C136">
        <v>0.05</v>
      </c>
      <c r="D136" s="106">
        <v>0.15</v>
      </c>
      <c r="E136">
        <v>0</v>
      </c>
      <c r="F136" s="106">
        <v>0</v>
      </c>
      <c r="G136" s="106">
        <v>0</v>
      </c>
    </row>
    <row r="137" spans="1:7" x14ac:dyDescent="0.2">
      <c r="A137">
        <v>3132</v>
      </c>
      <c r="B137" s="106" t="s">
        <v>2025</v>
      </c>
      <c r="C137">
        <v>0</v>
      </c>
      <c r="D137" s="106">
        <v>0</v>
      </c>
      <c r="E137">
        <v>0</v>
      </c>
      <c r="F137">
        <v>0</v>
      </c>
      <c r="G137">
        <v>0</v>
      </c>
    </row>
    <row r="138" spans="1:7" x14ac:dyDescent="0.2">
      <c r="A138">
        <v>3134</v>
      </c>
      <c r="B138" s="106" t="s">
        <v>1102</v>
      </c>
      <c r="C138">
        <v>0.05</v>
      </c>
      <c r="D138">
        <v>0.15</v>
      </c>
      <c r="E138">
        <v>0.05</v>
      </c>
      <c r="F138">
        <v>0.05</v>
      </c>
      <c r="G138">
        <v>0.1</v>
      </c>
    </row>
    <row r="139" spans="1:7" x14ac:dyDescent="0.2">
      <c r="A139">
        <v>3139</v>
      </c>
      <c r="B139" s="106" t="s">
        <v>1260</v>
      </c>
      <c r="C139">
        <v>0.1</v>
      </c>
      <c r="D139" s="106">
        <v>0.3</v>
      </c>
      <c r="E139">
        <v>0.1</v>
      </c>
      <c r="F139">
        <v>0.1</v>
      </c>
      <c r="G139" s="106">
        <v>0.2</v>
      </c>
    </row>
    <row r="140" spans="1:7" x14ac:dyDescent="0.2">
      <c r="A140">
        <v>3141</v>
      </c>
      <c r="B140" s="106" t="s">
        <v>1846</v>
      </c>
      <c r="C140">
        <v>0</v>
      </c>
      <c r="D140" s="106">
        <v>0</v>
      </c>
      <c r="E140">
        <v>0</v>
      </c>
      <c r="F140">
        <v>0</v>
      </c>
      <c r="G140" s="106">
        <v>0</v>
      </c>
    </row>
    <row r="141" spans="1:7" x14ac:dyDescent="0.2">
      <c r="A141">
        <v>3148</v>
      </c>
      <c r="B141" s="106" t="s">
        <v>660</v>
      </c>
      <c r="C141">
        <v>0.05</v>
      </c>
      <c r="D141">
        <v>0.15</v>
      </c>
      <c r="E141">
        <v>0.05</v>
      </c>
      <c r="F141" s="106">
        <v>0.05</v>
      </c>
      <c r="G141">
        <v>0.1</v>
      </c>
    </row>
    <row r="142" spans="1:7" x14ac:dyDescent="0.2">
      <c r="A142">
        <v>3151</v>
      </c>
      <c r="B142" s="106" t="s">
        <v>661</v>
      </c>
      <c r="C142">
        <v>0.05</v>
      </c>
      <c r="D142">
        <v>0.15</v>
      </c>
      <c r="E142">
        <v>0.05</v>
      </c>
      <c r="F142">
        <v>0.05</v>
      </c>
      <c r="G142">
        <v>0.1</v>
      </c>
    </row>
    <row r="143" spans="1:7" x14ac:dyDescent="0.2">
      <c r="A143">
        <v>3156</v>
      </c>
      <c r="B143" s="106" t="s">
        <v>2467</v>
      </c>
      <c r="C143">
        <v>0</v>
      </c>
      <c r="D143">
        <v>0</v>
      </c>
      <c r="E143" s="106" t="s">
        <v>157</v>
      </c>
      <c r="F143" s="106" t="s">
        <v>157</v>
      </c>
      <c r="G143" s="106" t="s">
        <v>157</v>
      </c>
    </row>
    <row r="144" spans="1:7" x14ac:dyDescent="0.2">
      <c r="A144">
        <v>3159</v>
      </c>
      <c r="B144" s="106" t="s">
        <v>662</v>
      </c>
      <c r="C144">
        <v>0.05</v>
      </c>
      <c r="D144">
        <v>0.15</v>
      </c>
      <c r="E144" s="106">
        <v>0.05</v>
      </c>
      <c r="F144" s="106">
        <v>0.05</v>
      </c>
      <c r="G144" s="106">
        <v>0.1</v>
      </c>
    </row>
    <row r="145" spans="1:7" x14ac:dyDescent="0.2">
      <c r="A145">
        <v>3166</v>
      </c>
      <c r="B145" s="106" t="s">
        <v>663</v>
      </c>
      <c r="C145">
        <v>0.05</v>
      </c>
      <c r="D145">
        <v>0.15</v>
      </c>
      <c r="E145">
        <v>0.05</v>
      </c>
      <c r="F145">
        <v>0.05</v>
      </c>
      <c r="G145">
        <v>0.1</v>
      </c>
    </row>
    <row r="146" spans="1:7" x14ac:dyDescent="0.2">
      <c r="A146">
        <v>3168</v>
      </c>
      <c r="B146" s="106" t="s">
        <v>2615</v>
      </c>
      <c r="C146">
        <v>0.05</v>
      </c>
      <c r="D146" t="s">
        <v>157</v>
      </c>
      <c r="E146">
        <v>0.05</v>
      </c>
      <c r="F146">
        <v>0.05</v>
      </c>
      <c r="G146">
        <v>0.1</v>
      </c>
    </row>
    <row r="147" spans="1:7" x14ac:dyDescent="0.2">
      <c r="A147">
        <v>3176</v>
      </c>
      <c r="B147" s="106" t="s">
        <v>1261</v>
      </c>
      <c r="C147">
        <v>0</v>
      </c>
      <c r="D147" s="106">
        <v>0</v>
      </c>
      <c r="E147" s="106">
        <v>0</v>
      </c>
      <c r="F147" s="106">
        <v>0</v>
      </c>
      <c r="G147" s="106">
        <v>0</v>
      </c>
    </row>
    <row r="148" spans="1:7" x14ac:dyDescent="0.2">
      <c r="A148">
        <v>3178</v>
      </c>
      <c r="B148" s="106" t="s">
        <v>664</v>
      </c>
      <c r="C148">
        <v>0</v>
      </c>
      <c r="D148">
        <v>0</v>
      </c>
      <c r="E148">
        <v>0.05</v>
      </c>
      <c r="F148">
        <v>0.05</v>
      </c>
      <c r="G148">
        <v>0.1</v>
      </c>
    </row>
    <row r="149" spans="1:7" x14ac:dyDescent="0.2">
      <c r="A149">
        <v>3180</v>
      </c>
      <c r="B149" s="106" t="s">
        <v>1595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">
      <c r="A150">
        <v>3183</v>
      </c>
      <c r="B150" s="106" t="s">
        <v>665</v>
      </c>
      <c r="C150">
        <v>0.05</v>
      </c>
      <c r="D150">
        <v>0.15</v>
      </c>
      <c r="E150">
        <v>0.05</v>
      </c>
      <c r="F150">
        <v>0.05</v>
      </c>
      <c r="G150">
        <v>0.1</v>
      </c>
    </row>
    <row r="151" spans="1:7" x14ac:dyDescent="0.2">
      <c r="A151">
        <v>3186</v>
      </c>
      <c r="B151" s="106" t="s">
        <v>1588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">
      <c r="A152">
        <v>3191</v>
      </c>
      <c r="B152" s="106" t="s">
        <v>2089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">
      <c r="A153">
        <v>3193</v>
      </c>
      <c r="B153" s="106" t="s">
        <v>666</v>
      </c>
      <c r="C153">
        <v>0.5</v>
      </c>
      <c r="D153">
        <v>1.65</v>
      </c>
      <c r="E153">
        <v>0.55000000000000004</v>
      </c>
      <c r="F153">
        <v>0.1</v>
      </c>
      <c r="G153">
        <v>1.8</v>
      </c>
    </row>
    <row r="154" spans="1:7" x14ac:dyDescent="0.2">
      <c r="A154">
        <v>3196</v>
      </c>
      <c r="B154" s="106" t="s">
        <v>2616</v>
      </c>
      <c r="C154">
        <v>0</v>
      </c>
      <c r="D154" s="106" t="s">
        <v>157</v>
      </c>
      <c r="E154" t="s">
        <v>157</v>
      </c>
      <c r="F154" s="106">
        <v>0</v>
      </c>
      <c r="G154" s="106" t="s">
        <v>157</v>
      </c>
    </row>
    <row r="155" spans="1:7" x14ac:dyDescent="0.2">
      <c r="A155">
        <v>3197</v>
      </c>
      <c r="B155" s="106" t="s">
        <v>667</v>
      </c>
      <c r="C155">
        <v>0.05</v>
      </c>
      <c r="D155">
        <v>0.15</v>
      </c>
      <c r="E155" s="106">
        <v>0.05</v>
      </c>
      <c r="F155" s="106">
        <v>0.05</v>
      </c>
      <c r="G155">
        <v>0.1</v>
      </c>
    </row>
    <row r="156" spans="1:7" x14ac:dyDescent="0.2">
      <c r="A156">
        <v>3201</v>
      </c>
      <c r="B156" s="106" t="s">
        <v>2617</v>
      </c>
      <c r="C156">
        <v>0</v>
      </c>
      <c r="D156" t="s">
        <v>157</v>
      </c>
      <c r="E156" s="106">
        <v>0.05</v>
      </c>
      <c r="F156" s="106">
        <v>0.05</v>
      </c>
      <c r="G156">
        <v>0.1</v>
      </c>
    </row>
    <row r="157" spans="1:7" x14ac:dyDescent="0.2">
      <c r="A157">
        <v>3205</v>
      </c>
      <c r="B157" s="106" t="s">
        <v>668</v>
      </c>
      <c r="C157">
        <v>0</v>
      </c>
      <c r="D157">
        <v>0.15</v>
      </c>
      <c r="E157">
        <v>0.05</v>
      </c>
      <c r="F157">
        <v>0</v>
      </c>
      <c r="G157">
        <v>0.1</v>
      </c>
    </row>
    <row r="158" spans="1:7" x14ac:dyDescent="0.2">
      <c r="A158">
        <v>3222</v>
      </c>
      <c r="B158" s="106" t="s">
        <v>669</v>
      </c>
      <c r="C158">
        <v>0</v>
      </c>
      <c r="D158" s="106">
        <v>0</v>
      </c>
      <c r="E158" s="106">
        <v>0</v>
      </c>
      <c r="F158" s="106">
        <v>0</v>
      </c>
      <c r="G158" s="106">
        <v>0.1</v>
      </c>
    </row>
    <row r="159" spans="1:7" x14ac:dyDescent="0.2">
      <c r="A159">
        <v>3231</v>
      </c>
      <c r="B159" s="106" t="s">
        <v>471</v>
      </c>
      <c r="C159">
        <v>0.05</v>
      </c>
      <c r="D159">
        <v>0.15</v>
      </c>
      <c r="E159">
        <v>0.05</v>
      </c>
      <c r="F159">
        <v>0.05</v>
      </c>
      <c r="G159">
        <v>0.1</v>
      </c>
    </row>
    <row r="160" spans="1:7" x14ac:dyDescent="0.2">
      <c r="A160">
        <v>3232</v>
      </c>
      <c r="B160" s="106" t="s">
        <v>2238</v>
      </c>
      <c r="C160">
        <v>0.05</v>
      </c>
      <c r="D160">
        <v>0</v>
      </c>
      <c r="E160">
        <v>0</v>
      </c>
      <c r="F160">
        <v>0.05</v>
      </c>
      <c r="G160">
        <v>0</v>
      </c>
    </row>
    <row r="161" spans="1:7" x14ac:dyDescent="0.2">
      <c r="A161">
        <v>3252</v>
      </c>
      <c r="B161" s="106" t="s">
        <v>2618</v>
      </c>
      <c r="C161">
        <v>0</v>
      </c>
      <c r="D161" t="s">
        <v>157</v>
      </c>
      <c r="E161">
        <v>0</v>
      </c>
      <c r="F161">
        <v>0</v>
      </c>
      <c r="G161">
        <v>0</v>
      </c>
    </row>
    <row r="162" spans="1:7" x14ac:dyDescent="0.2">
      <c r="A162">
        <v>3271</v>
      </c>
      <c r="B162" s="106" t="s">
        <v>670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">
      <c r="A163">
        <v>3280</v>
      </c>
      <c r="B163" s="106" t="s">
        <v>1262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">
      <c r="A164">
        <v>3284</v>
      </c>
      <c r="B164" s="106" t="s">
        <v>2468</v>
      </c>
      <c r="C164">
        <v>0</v>
      </c>
      <c r="D164" s="106">
        <v>0</v>
      </c>
      <c r="E164" t="s">
        <v>157</v>
      </c>
      <c r="F164" t="s">
        <v>157</v>
      </c>
      <c r="G164">
        <v>0</v>
      </c>
    </row>
    <row r="165" spans="1:7" x14ac:dyDescent="0.2">
      <c r="A165">
        <v>3288</v>
      </c>
      <c r="B165" s="106" t="s">
        <v>1717</v>
      </c>
      <c r="C165">
        <v>0</v>
      </c>
      <c r="D165">
        <v>0</v>
      </c>
      <c r="E165">
        <v>0.05</v>
      </c>
      <c r="F165">
        <v>0</v>
      </c>
      <c r="G165">
        <v>0.1</v>
      </c>
    </row>
    <row r="166" spans="1:7" x14ac:dyDescent="0.2">
      <c r="A166">
        <v>3289</v>
      </c>
      <c r="B166" s="106" t="s">
        <v>671</v>
      </c>
      <c r="C166">
        <v>0.05</v>
      </c>
      <c r="D166">
        <v>0.15</v>
      </c>
      <c r="E166">
        <v>0.05</v>
      </c>
      <c r="F166">
        <v>0.05</v>
      </c>
      <c r="G166">
        <v>0.1</v>
      </c>
    </row>
    <row r="167" spans="1:7" x14ac:dyDescent="0.2">
      <c r="A167">
        <v>3291</v>
      </c>
      <c r="B167" s="106" t="s">
        <v>58</v>
      </c>
      <c r="C167">
        <v>0</v>
      </c>
      <c r="D167" t="s">
        <v>157</v>
      </c>
      <c r="E167">
        <v>0.05</v>
      </c>
      <c r="F167">
        <v>0.05</v>
      </c>
      <c r="G167">
        <v>0.1</v>
      </c>
    </row>
    <row r="168" spans="1:7" x14ac:dyDescent="0.2">
      <c r="A168">
        <v>3299</v>
      </c>
      <c r="B168" s="106" t="s">
        <v>672</v>
      </c>
      <c r="C168">
        <v>0.05</v>
      </c>
      <c r="D168">
        <v>0.15</v>
      </c>
      <c r="E168">
        <v>0.05</v>
      </c>
      <c r="F168">
        <v>0.05</v>
      </c>
      <c r="G168">
        <v>0.1</v>
      </c>
    </row>
    <row r="169" spans="1:7" x14ac:dyDescent="0.2">
      <c r="A169">
        <v>3349</v>
      </c>
      <c r="B169" s="106" t="s">
        <v>673</v>
      </c>
      <c r="C169">
        <v>0.4</v>
      </c>
      <c r="D169" s="106">
        <v>1.35</v>
      </c>
      <c r="E169">
        <v>0.45</v>
      </c>
      <c r="F169" s="106">
        <v>0.45</v>
      </c>
      <c r="G169" s="106">
        <v>0.9</v>
      </c>
    </row>
    <row r="170" spans="1:7" x14ac:dyDescent="0.2">
      <c r="A170">
        <v>3360</v>
      </c>
      <c r="B170" s="106" t="s">
        <v>1103</v>
      </c>
      <c r="C170">
        <v>0</v>
      </c>
      <c r="D170" s="106">
        <v>0</v>
      </c>
      <c r="E170">
        <v>0</v>
      </c>
      <c r="F170" s="106">
        <v>0.1</v>
      </c>
      <c r="G170" s="106">
        <v>0</v>
      </c>
    </row>
    <row r="171" spans="1:7" x14ac:dyDescent="0.2">
      <c r="A171">
        <v>3382</v>
      </c>
      <c r="B171" s="106" t="s">
        <v>674</v>
      </c>
      <c r="C171">
        <v>0.1</v>
      </c>
      <c r="D171">
        <v>0.3</v>
      </c>
      <c r="E171">
        <v>0.1</v>
      </c>
      <c r="F171">
        <v>0.1</v>
      </c>
      <c r="G171" s="106">
        <v>0.2</v>
      </c>
    </row>
    <row r="172" spans="1:7" x14ac:dyDescent="0.2">
      <c r="A172">
        <v>3387</v>
      </c>
      <c r="B172" s="106" t="s">
        <v>675</v>
      </c>
      <c r="C172">
        <v>0.05</v>
      </c>
      <c r="D172">
        <v>0.15</v>
      </c>
      <c r="E172">
        <v>0.05</v>
      </c>
      <c r="F172">
        <v>0.05</v>
      </c>
      <c r="G172" s="106">
        <v>0.1</v>
      </c>
    </row>
    <row r="173" spans="1:7" x14ac:dyDescent="0.2">
      <c r="A173">
        <v>3391</v>
      </c>
      <c r="B173" s="106" t="s">
        <v>676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3393</v>
      </c>
      <c r="B174" s="106" t="s">
        <v>677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">
      <c r="A175">
        <v>3397</v>
      </c>
      <c r="B175" s="106" t="s">
        <v>678</v>
      </c>
      <c r="C175">
        <v>0</v>
      </c>
      <c r="D175" s="106">
        <v>0</v>
      </c>
      <c r="E175" s="106">
        <v>0</v>
      </c>
      <c r="F175" s="106">
        <v>0</v>
      </c>
      <c r="G175" s="106">
        <v>0</v>
      </c>
    </row>
    <row r="176" spans="1:7" x14ac:dyDescent="0.2">
      <c r="A176">
        <v>3401</v>
      </c>
      <c r="B176" s="106" t="s">
        <v>679</v>
      </c>
      <c r="C176">
        <v>0</v>
      </c>
      <c r="D176">
        <v>0</v>
      </c>
      <c r="E176">
        <v>0</v>
      </c>
      <c r="F176">
        <v>0</v>
      </c>
      <c r="G176">
        <v>0.1</v>
      </c>
    </row>
    <row r="177" spans="1:7" x14ac:dyDescent="0.2">
      <c r="A177">
        <v>3433</v>
      </c>
      <c r="B177" s="106" t="s">
        <v>2239</v>
      </c>
      <c r="C177">
        <v>0.05</v>
      </c>
      <c r="D177">
        <v>0.15</v>
      </c>
      <c r="E177">
        <v>0.05</v>
      </c>
      <c r="F177">
        <v>0.05</v>
      </c>
      <c r="G177">
        <v>0.1</v>
      </c>
    </row>
    <row r="178" spans="1:7" x14ac:dyDescent="0.2">
      <c r="A178">
        <v>3436</v>
      </c>
      <c r="B178" s="106" t="s">
        <v>1955</v>
      </c>
      <c r="C178">
        <v>0</v>
      </c>
      <c r="D178">
        <v>0</v>
      </c>
      <c r="E178" s="106" t="s">
        <v>157</v>
      </c>
      <c r="F178" t="s">
        <v>157</v>
      </c>
      <c r="G178">
        <v>0</v>
      </c>
    </row>
    <row r="179" spans="1:7" x14ac:dyDescent="0.2">
      <c r="A179">
        <v>3445</v>
      </c>
      <c r="B179" s="106" t="s">
        <v>2400</v>
      </c>
      <c r="C179">
        <v>0</v>
      </c>
      <c r="D179">
        <v>0</v>
      </c>
      <c r="E179">
        <v>0</v>
      </c>
      <c r="F179">
        <v>0</v>
      </c>
      <c r="G179" t="s">
        <v>157</v>
      </c>
    </row>
    <row r="180" spans="1:7" x14ac:dyDescent="0.2">
      <c r="A180">
        <v>3457</v>
      </c>
      <c r="B180" s="106" t="s">
        <v>680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3475</v>
      </c>
      <c r="B181" s="106" t="s">
        <v>1608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3484</v>
      </c>
      <c r="B182" s="106" t="s">
        <v>2619</v>
      </c>
      <c r="C182">
        <v>0</v>
      </c>
      <c r="D182" t="s">
        <v>157</v>
      </c>
      <c r="E182">
        <v>0</v>
      </c>
      <c r="F182" t="s">
        <v>157</v>
      </c>
      <c r="G182">
        <v>0</v>
      </c>
    </row>
    <row r="183" spans="1:7" x14ac:dyDescent="0.2">
      <c r="A183">
        <v>3529</v>
      </c>
      <c r="B183" s="106" t="s">
        <v>681</v>
      </c>
      <c r="C183">
        <v>0</v>
      </c>
      <c r="D183">
        <v>0</v>
      </c>
      <c r="E183" s="106">
        <v>0.05</v>
      </c>
      <c r="F183">
        <v>0.05</v>
      </c>
      <c r="G183">
        <v>0.1</v>
      </c>
    </row>
    <row r="184" spans="1:7" x14ac:dyDescent="0.2">
      <c r="A184">
        <v>3539</v>
      </c>
      <c r="B184" s="106" t="s">
        <v>2061</v>
      </c>
      <c r="C184">
        <v>0.05</v>
      </c>
      <c r="D184" s="106">
        <v>0.15</v>
      </c>
      <c r="E184">
        <v>0.05</v>
      </c>
      <c r="F184">
        <v>0.05</v>
      </c>
      <c r="G184">
        <v>0.1</v>
      </c>
    </row>
    <row r="185" spans="1:7" x14ac:dyDescent="0.2">
      <c r="A185">
        <v>3544</v>
      </c>
      <c r="B185" s="106" t="s">
        <v>682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3546</v>
      </c>
      <c r="B186" s="106" t="s">
        <v>2620</v>
      </c>
      <c r="C186">
        <v>0</v>
      </c>
      <c r="D186" t="s">
        <v>157</v>
      </c>
      <c r="E186">
        <v>0</v>
      </c>
      <c r="F186">
        <v>0</v>
      </c>
      <c r="G186">
        <v>0</v>
      </c>
    </row>
    <row r="187" spans="1:7" x14ac:dyDescent="0.2">
      <c r="A187">
        <v>3547</v>
      </c>
      <c r="B187" s="106" t="s">
        <v>683</v>
      </c>
      <c r="C187">
        <v>0.05</v>
      </c>
      <c r="D187">
        <v>0.15</v>
      </c>
      <c r="E187">
        <v>0.05</v>
      </c>
      <c r="F187">
        <v>0.05</v>
      </c>
      <c r="G187" s="106">
        <v>0.1</v>
      </c>
    </row>
    <row r="188" spans="1:7" x14ac:dyDescent="0.2">
      <c r="A188">
        <v>3561</v>
      </c>
      <c r="B188" s="106" t="s">
        <v>1596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3569</v>
      </c>
      <c r="B189" s="106" t="s">
        <v>1847</v>
      </c>
      <c r="C189">
        <v>0.05</v>
      </c>
      <c r="D189">
        <v>0.15</v>
      </c>
      <c r="E189">
        <v>0.05</v>
      </c>
      <c r="F189">
        <v>0.05</v>
      </c>
      <c r="G189">
        <v>0.1</v>
      </c>
    </row>
    <row r="190" spans="1:7" x14ac:dyDescent="0.2">
      <c r="A190">
        <v>3580</v>
      </c>
      <c r="B190" s="106" t="s">
        <v>684</v>
      </c>
      <c r="C190">
        <v>0.05</v>
      </c>
      <c r="D190">
        <v>0.15</v>
      </c>
      <c r="E190">
        <v>0.05</v>
      </c>
      <c r="F190">
        <v>0.05</v>
      </c>
      <c r="G190">
        <v>0.1</v>
      </c>
    </row>
    <row r="191" spans="1:7" x14ac:dyDescent="0.2">
      <c r="A191">
        <v>3591</v>
      </c>
      <c r="B191" s="106" t="s">
        <v>685</v>
      </c>
      <c r="C191">
        <v>0.05</v>
      </c>
      <c r="D191" s="106">
        <v>0</v>
      </c>
      <c r="E191" s="106">
        <v>0.05</v>
      </c>
      <c r="F191" s="106">
        <v>0.05</v>
      </c>
      <c r="G191" s="106">
        <v>0.1</v>
      </c>
    </row>
    <row r="192" spans="1:7" x14ac:dyDescent="0.2">
      <c r="A192">
        <v>3606</v>
      </c>
      <c r="B192" s="106" t="s">
        <v>686</v>
      </c>
      <c r="C192">
        <v>0</v>
      </c>
      <c r="D192" s="106">
        <v>0</v>
      </c>
      <c r="E192">
        <v>0</v>
      </c>
      <c r="F192" s="106">
        <v>0</v>
      </c>
      <c r="G192">
        <v>0</v>
      </c>
    </row>
    <row r="193" spans="1:7" x14ac:dyDescent="0.2">
      <c r="A193">
        <v>3611</v>
      </c>
      <c r="B193" s="106" t="s">
        <v>2621</v>
      </c>
      <c r="C193">
        <v>0</v>
      </c>
      <c r="D193" s="106" t="s">
        <v>157</v>
      </c>
      <c r="E193" s="106" t="s">
        <v>157</v>
      </c>
      <c r="F193" s="106" t="s">
        <v>157</v>
      </c>
      <c r="G193" s="106" t="s">
        <v>157</v>
      </c>
    </row>
    <row r="194" spans="1:7" x14ac:dyDescent="0.2">
      <c r="A194">
        <v>3627</v>
      </c>
      <c r="B194" s="106" t="s">
        <v>687</v>
      </c>
      <c r="C194">
        <v>0</v>
      </c>
      <c r="D194" s="106">
        <v>0</v>
      </c>
      <c r="E194" s="106">
        <v>0</v>
      </c>
      <c r="F194">
        <v>0</v>
      </c>
      <c r="G194" s="106">
        <v>0</v>
      </c>
    </row>
    <row r="195" spans="1:7" x14ac:dyDescent="0.2">
      <c r="A195">
        <v>3635</v>
      </c>
      <c r="B195" s="106" t="s">
        <v>46</v>
      </c>
      <c r="C195">
        <v>0.1</v>
      </c>
      <c r="D195">
        <v>0.3</v>
      </c>
      <c r="E195" s="106">
        <v>0.1</v>
      </c>
      <c r="F195">
        <v>0.1</v>
      </c>
      <c r="G195" s="106">
        <v>0.2</v>
      </c>
    </row>
    <row r="196" spans="1:7" x14ac:dyDescent="0.2">
      <c r="A196">
        <v>3636</v>
      </c>
      <c r="B196" s="106" t="s">
        <v>2240</v>
      </c>
      <c r="C196">
        <v>0</v>
      </c>
      <c r="D196">
        <v>0</v>
      </c>
      <c r="E196" s="106" t="s">
        <v>157</v>
      </c>
      <c r="F196" s="106">
        <v>0</v>
      </c>
      <c r="G196" s="106">
        <v>0</v>
      </c>
    </row>
    <row r="197" spans="1:7" x14ac:dyDescent="0.2">
      <c r="A197">
        <v>3640</v>
      </c>
      <c r="B197" s="106" t="s">
        <v>688</v>
      </c>
      <c r="C197">
        <v>0.05</v>
      </c>
      <c r="D197">
        <v>0.15</v>
      </c>
      <c r="E197">
        <v>0.05</v>
      </c>
      <c r="F197">
        <v>0.05</v>
      </c>
      <c r="G197">
        <v>0.1</v>
      </c>
    </row>
    <row r="198" spans="1:7" x14ac:dyDescent="0.2">
      <c r="A198">
        <v>3648</v>
      </c>
      <c r="B198" s="106" t="s">
        <v>689</v>
      </c>
      <c r="C198">
        <v>0.05</v>
      </c>
      <c r="D198" s="106">
        <v>0.15</v>
      </c>
      <c r="E198" s="106">
        <v>0.05</v>
      </c>
      <c r="F198" s="106">
        <v>0.05</v>
      </c>
      <c r="G198" s="106">
        <v>0.1</v>
      </c>
    </row>
    <row r="199" spans="1:7" x14ac:dyDescent="0.2">
      <c r="A199">
        <v>3655</v>
      </c>
      <c r="B199" s="106" t="s">
        <v>690</v>
      </c>
      <c r="C199">
        <v>0.1</v>
      </c>
      <c r="D199" s="106">
        <v>0.3</v>
      </c>
      <c r="E199" s="106">
        <v>0.1</v>
      </c>
      <c r="F199" s="106">
        <v>0.1</v>
      </c>
      <c r="G199" s="106">
        <v>0.2</v>
      </c>
    </row>
    <row r="200" spans="1:7" x14ac:dyDescent="0.2">
      <c r="A200">
        <v>3656</v>
      </c>
      <c r="B200" s="106" t="s">
        <v>691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">
      <c r="A201">
        <v>3659</v>
      </c>
      <c r="B201" s="106" t="s">
        <v>692</v>
      </c>
      <c r="C201">
        <v>0.05</v>
      </c>
      <c r="D201">
        <v>0</v>
      </c>
      <c r="E201">
        <v>0.05</v>
      </c>
      <c r="F201">
        <v>0.05</v>
      </c>
      <c r="G201" s="106">
        <v>0.1</v>
      </c>
    </row>
    <row r="202" spans="1:7" x14ac:dyDescent="0.2">
      <c r="A202">
        <v>3660</v>
      </c>
      <c r="B202" s="106" t="s">
        <v>2622</v>
      </c>
      <c r="C202">
        <v>0</v>
      </c>
      <c r="D202" t="s">
        <v>157</v>
      </c>
      <c r="E202">
        <v>0</v>
      </c>
      <c r="F202">
        <v>0</v>
      </c>
      <c r="G202" s="106">
        <v>0</v>
      </c>
    </row>
    <row r="203" spans="1:7" x14ac:dyDescent="0.2">
      <c r="A203">
        <v>3661</v>
      </c>
      <c r="B203" s="106" t="s">
        <v>693</v>
      </c>
      <c r="C203">
        <v>0.1</v>
      </c>
      <c r="D203">
        <v>0.6</v>
      </c>
      <c r="E203">
        <v>0.1</v>
      </c>
      <c r="F203">
        <v>0.1</v>
      </c>
      <c r="G203">
        <v>0.3</v>
      </c>
    </row>
    <row r="204" spans="1:7" x14ac:dyDescent="0.2">
      <c r="A204">
        <v>3662</v>
      </c>
      <c r="B204" s="106" t="s">
        <v>694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3667</v>
      </c>
      <c r="B205" s="106" t="s">
        <v>1639</v>
      </c>
      <c r="C205">
        <v>0.05</v>
      </c>
      <c r="D205">
        <v>0.15</v>
      </c>
      <c r="E205" s="106">
        <v>0.05</v>
      </c>
      <c r="F205">
        <v>0.05</v>
      </c>
      <c r="G205" s="106">
        <v>0.1</v>
      </c>
    </row>
    <row r="206" spans="1:7" x14ac:dyDescent="0.2">
      <c r="A206">
        <v>3668</v>
      </c>
      <c r="B206" s="106" t="s">
        <v>695</v>
      </c>
      <c r="C206">
        <v>0</v>
      </c>
      <c r="D206" s="106">
        <v>0</v>
      </c>
      <c r="E206" s="106">
        <v>0</v>
      </c>
      <c r="F206" s="106">
        <v>0</v>
      </c>
      <c r="G206" s="106">
        <v>0</v>
      </c>
    </row>
    <row r="207" spans="1:7" x14ac:dyDescent="0.2">
      <c r="A207">
        <v>3678</v>
      </c>
      <c r="B207" s="106" t="s">
        <v>2241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3688</v>
      </c>
      <c r="B208" s="106" t="s">
        <v>2623</v>
      </c>
      <c r="C208">
        <v>0</v>
      </c>
      <c r="D208" t="s">
        <v>157</v>
      </c>
      <c r="E208" t="s">
        <v>157</v>
      </c>
      <c r="F208" t="s">
        <v>157</v>
      </c>
      <c r="G208" t="s">
        <v>157</v>
      </c>
    </row>
    <row r="209" spans="1:7" x14ac:dyDescent="0.2">
      <c r="A209">
        <v>3694</v>
      </c>
      <c r="B209" s="106" t="s">
        <v>696</v>
      </c>
      <c r="C209">
        <v>0.55000000000000004</v>
      </c>
      <c r="D209">
        <v>1.65</v>
      </c>
      <c r="E209">
        <v>0.55000000000000004</v>
      </c>
      <c r="F209">
        <v>0.15</v>
      </c>
      <c r="G209">
        <v>0.3</v>
      </c>
    </row>
    <row r="210" spans="1:7" x14ac:dyDescent="0.2">
      <c r="A210">
        <v>3697</v>
      </c>
      <c r="B210" s="106" t="s">
        <v>2624</v>
      </c>
      <c r="C210">
        <v>0</v>
      </c>
      <c r="D210" t="s">
        <v>157</v>
      </c>
      <c r="E210">
        <v>0</v>
      </c>
      <c r="F210" s="106">
        <v>0</v>
      </c>
      <c r="G210" s="106">
        <v>0</v>
      </c>
    </row>
    <row r="211" spans="1:7" x14ac:dyDescent="0.2">
      <c r="A211">
        <v>3708</v>
      </c>
      <c r="B211" s="106" t="s">
        <v>697</v>
      </c>
      <c r="C211">
        <v>0.1</v>
      </c>
      <c r="D211">
        <v>0.3</v>
      </c>
      <c r="E211" s="106">
        <v>0.1</v>
      </c>
      <c r="F211">
        <v>0.1</v>
      </c>
      <c r="G211">
        <v>0.2</v>
      </c>
    </row>
    <row r="212" spans="1:7" x14ac:dyDescent="0.2">
      <c r="A212">
        <v>3762</v>
      </c>
      <c r="B212" s="106" t="s">
        <v>1792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">
      <c r="A213">
        <v>3774</v>
      </c>
      <c r="B213" s="106" t="s">
        <v>698</v>
      </c>
      <c r="C213">
        <v>0.1</v>
      </c>
      <c r="D213">
        <v>0.3</v>
      </c>
      <c r="E213">
        <v>0.1</v>
      </c>
      <c r="F213">
        <v>0</v>
      </c>
      <c r="G213">
        <v>0</v>
      </c>
    </row>
    <row r="214" spans="1:7" x14ac:dyDescent="0.2">
      <c r="A214">
        <v>3788</v>
      </c>
      <c r="B214" s="106" t="s">
        <v>2129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">
      <c r="A215">
        <v>3843</v>
      </c>
      <c r="B215" s="106" t="s">
        <v>1104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">
      <c r="A216">
        <v>3865</v>
      </c>
      <c r="B216" s="106" t="s">
        <v>1626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">
      <c r="A217">
        <v>3878</v>
      </c>
      <c r="B217" s="106" t="s">
        <v>699</v>
      </c>
      <c r="C217">
        <v>0</v>
      </c>
      <c r="D217">
        <v>0</v>
      </c>
      <c r="E217">
        <v>0</v>
      </c>
      <c r="F217">
        <v>0</v>
      </c>
      <c r="G217">
        <v>0.1</v>
      </c>
    </row>
    <row r="218" spans="1:7" x14ac:dyDescent="0.2">
      <c r="A218">
        <v>3912</v>
      </c>
      <c r="B218" s="106" t="s">
        <v>2625</v>
      </c>
      <c r="C218">
        <v>0.05</v>
      </c>
      <c r="D218" t="s">
        <v>157</v>
      </c>
      <c r="E218">
        <v>0</v>
      </c>
      <c r="F218" t="s">
        <v>157</v>
      </c>
      <c r="G218" t="s">
        <v>157</v>
      </c>
    </row>
    <row r="219" spans="1:7" x14ac:dyDescent="0.2">
      <c r="A219">
        <v>3916</v>
      </c>
      <c r="B219" s="106" t="s">
        <v>2242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3919</v>
      </c>
      <c r="B220" s="106" t="s">
        <v>1763</v>
      </c>
      <c r="C220">
        <v>0</v>
      </c>
      <c r="D220">
        <v>0</v>
      </c>
      <c r="E220">
        <v>0</v>
      </c>
      <c r="F220">
        <v>0</v>
      </c>
      <c r="G220" s="106">
        <v>0</v>
      </c>
    </row>
    <row r="221" spans="1:7" x14ac:dyDescent="0.2">
      <c r="A221">
        <v>3921</v>
      </c>
      <c r="B221" s="106" t="s">
        <v>2626</v>
      </c>
      <c r="C221">
        <v>0.05</v>
      </c>
      <c r="D221" t="s">
        <v>157</v>
      </c>
      <c r="E221">
        <v>0.05</v>
      </c>
      <c r="F221" t="s">
        <v>157</v>
      </c>
      <c r="G221" s="106">
        <v>0</v>
      </c>
    </row>
    <row r="222" spans="1:7" x14ac:dyDescent="0.2">
      <c r="A222">
        <v>3928</v>
      </c>
      <c r="B222" s="106" t="s">
        <v>1105</v>
      </c>
      <c r="C222">
        <v>0</v>
      </c>
      <c r="D222">
        <v>0</v>
      </c>
      <c r="E222">
        <v>0</v>
      </c>
      <c r="F222">
        <v>0</v>
      </c>
      <c r="G222" s="106">
        <v>0</v>
      </c>
    </row>
    <row r="223" spans="1:7" x14ac:dyDescent="0.2">
      <c r="A223">
        <v>3946</v>
      </c>
      <c r="B223" s="106" t="s">
        <v>2402</v>
      </c>
      <c r="C223">
        <v>0</v>
      </c>
      <c r="D223">
        <v>0</v>
      </c>
      <c r="E223">
        <v>0</v>
      </c>
      <c r="F223">
        <v>0</v>
      </c>
      <c r="G223" t="s">
        <v>157</v>
      </c>
    </row>
    <row r="224" spans="1:7" x14ac:dyDescent="0.2">
      <c r="A224">
        <v>3950</v>
      </c>
      <c r="B224" s="106" t="s">
        <v>1106</v>
      </c>
      <c r="C224">
        <v>0.1</v>
      </c>
      <c r="D224">
        <v>0.3</v>
      </c>
      <c r="E224">
        <v>0.1</v>
      </c>
      <c r="F224">
        <v>0.1</v>
      </c>
      <c r="G224" s="106">
        <v>0.2</v>
      </c>
    </row>
    <row r="225" spans="1:7" x14ac:dyDescent="0.2">
      <c r="A225">
        <v>3964</v>
      </c>
      <c r="B225" s="106" t="s">
        <v>700</v>
      </c>
      <c r="C225">
        <v>0.05</v>
      </c>
      <c r="D225" s="106">
        <v>0.15</v>
      </c>
      <c r="E225">
        <v>0.05</v>
      </c>
      <c r="F225">
        <v>0.05</v>
      </c>
      <c r="G225" s="106">
        <v>0.1</v>
      </c>
    </row>
    <row r="226" spans="1:7" x14ac:dyDescent="0.2">
      <c r="A226">
        <v>3983</v>
      </c>
      <c r="B226" s="106" t="s">
        <v>701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3996</v>
      </c>
      <c r="B227" s="106" t="s">
        <v>702</v>
      </c>
      <c r="C227">
        <v>0.05</v>
      </c>
      <c r="D227">
        <v>0.15</v>
      </c>
      <c r="E227">
        <v>0.05</v>
      </c>
      <c r="F227">
        <v>0.05</v>
      </c>
      <c r="G227">
        <v>0.1</v>
      </c>
    </row>
    <row r="228" spans="1:7" x14ac:dyDescent="0.2">
      <c r="A228">
        <v>4021</v>
      </c>
      <c r="B228" s="106" t="s">
        <v>1793</v>
      </c>
      <c r="C228">
        <v>0.1</v>
      </c>
      <c r="D228">
        <v>0.3</v>
      </c>
      <c r="E228">
        <v>0.1</v>
      </c>
      <c r="F228">
        <v>0.1</v>
      </c>
      <c r="G228">
        <v>0.2</v>
      </c>
    </row>
    <row r="229" spans="1:7" x14ac:dyDescent="0.2">
      <c r="A229">
        <v>4025</v>
      </c>
      <c r="B229" s="106" t="s">
        <v>703</v>
      </c>
      <c r="C229">
        <v>0.1</v>
      </c>
      <c r="D229">
        <v>0.3</v>
      </c>
      <c r="E229">
        <v>0.1</v>
      </c>
      <c r="F229">
        <v>0.1</v>
      </c>
      <c r="G229">
        <v>0.2</v>
      </c>
    </row>
    <row r="230" spans="1:7" x14ac:dyDescent="0.2">
      <c r="A230">
        <v>4031</v>
      </c>
      <c r="B230" s="106" t="s">
        <v>1263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">
      <c r="A231">
        <v>4041</v>
      </c>
      <c r="B231" s="106" t="s">
        <v>704</v>
      </c>
      <c r="C231">
        <v>0.05</v>
      </c>
      <c r="D231">
        <v>0.3</v>
      </c>
      <c r="E231">
        <v>0.1</v>
      </c>
      <c r="F231">
        <v>0.1</v>
      </c>
      <c r="G231">
        <v>0.2</v>
      </c>
    </row>
    <row r="232" spans="1:7" x14ac:dyDescent="0.2">
      <c r="A232">
        <v>4042</v>
      </c>
      <c r="B232" s="106" t="s">
        <v>1988</v>
      </c>
      <c r="C232">
        <v>0.05</v>
      </c>
      <c r="D232">
        <v>0.15</v>
      </c>
      <c r="E232">
        <v>0.05</v>
      </c>
      <c r="F232">
        <v>0.05</v>
      </c>
      <c r="G232">
        <v>0.1</v>
      </c>
    </row>
    <row r="233" spans="1:7" x14ac:dyDescent="0.2">
      <c r="A233">
        <v>4045</v>
      </c>
      <c r="B233" s="106" t="s">
        <v>2026</v>
      </c>
      <c r="C233">
        <v>0.05</v>
      </c>
      <c r="D233" s="106">
        <v>0.15</v>
      </c>
      <c r="E233">
        <v>0.05</v>
      </c>
      <c r="F233">
        <v>0.05</v>
      </c>
      <c r="G233">
        <v>0.1</v>
      </c>
    </row>
    <row r="234" spans="1:7" x14ac:dyDescent="0.2">
      <c r="A234">
        <v>4047</v>
      </c>
      <c r="B234" s="106" t="s">
        <v>2090</v>
      </c>
      <c r="C234">
        <v>0</v>
      </c>
      <c r="D234" s="106">
        <v>0</v>
      </c>
      <c r="E234">
        <v>0</v>
      </c>
      <c r="F234">
        <v>0</v>
      </c>
      <c r="G234">
        <v>0.1</v>
      </c>
    </row>
    <row r="235" spans="1:7" x14ac:dyDescent="0.2">
      <c r="A235">
        <v>4062</v>
      </c>
      <c r="B235" s="106" t="s">
        <v>231</v>
      </c>
      <c r="C235">
        <v>0.05</v>
      </c>
      <c r="D235">
        <v>0.15</v>
      </c>
      <c r="E235">
        <v>0</v>
      </c>
      <c r="F235">
        <v>0</v>
      </c>
      <c r="G235">
        <v>0</v>
      </c>
    </row>
    <row r="236" spans="1:7" x14ac:dyDescent="0.2">
      <c r="A236">
        <v>4063</v>
      </c>
      <c r="B236" s="106" t="s">
        <v>2027</v>
      </c>
      <c r="C236">
        <v>0</v>
      </c>
      <c r="D236" s="106">
        <v>0</v>
      </c>
      <c r="E236" s="106">
        <v>0.25</v>
      </c>
      <c r="F236" s="106">
        <v>0.25</v>
      </c>
      <c r="G236" s="106">
        <v>0.5</v>
      </c>
    </row>
    <row r="237" spans="1:7" x14ac:dyDescent="0.2">
      <c r="A237">
        <v>4092</v>
      </c>
      <c r="B237" s="106" t="s">
        <v>2627</v>
      </c>
      <c r="C237">
        <v>0</v>
      </c>
      <c r="D237" s="106" t="s">
        <v>157</v>
      </c>
      <c r="E237">
        <v>0.05</v>
      </c>
      <c r="F237" s="106" t="s">
        <v>157</v>
      </c>
      <c r="G237" s="106">
        <v>0.2</v>
      </c>
    </row>
    <row r="238" spans="1:7" x14ac:dyDescent="0.2">
      <c r="A238">
        <v>4099</v>
      </c>
      <c r="B238" s="106" t="s">
        <v>2628</v>
      </c>
      <c r="C238">
        <v>0.05</v>
      </c>
      <c r="D238" s="106" t="s">
        <v>157</v>
      </c>
      <c r="E238" t="s">
        <v>157</v>
      </c>
      <c r="F238" s="106" t="s">
        <v>157</v>
      </c>
      <c r="G238" s="106" t="s">
        <v>157</v>
      </c>
    </row>
    <row r="239" spans="1:7" x14ac:dyDescent="0.2">
      <c r="A239">
        <v>4100</v>
      </c>
      <c r="B239" s="106" t="s">
        <v>705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">
      <c r="A240">
        <v>4112</v>
      </c>
      <c r="B240" s="106" t="s">
        <v>706</v>
      </c>
      <c r="C240">
        <v>0.1</v>
      </c>
      <c r="D240" s="106">
        <v>0.3</v>
      </c>
      <c r="E240">
        <v>0.1</v>
      </c>
      <c r="F240" s="106">
        <v>0.1</v>
      </c>
      <c r="G240">
        <v>0.2</v>
      </c>
    </row>
    <row r="241" spans="1:7" x14ac:dyDescent="0.2">
      <c r="A241">
        <v>4114</v>
      </c>
      <c r="B241" s="106" t="s">
        <v>1848</v>
      </c>
      <c r="C241">
        <v>0</v>
      </c>
      <c r="D241">
        <v>0</v>
      </c>
      <c r="E241">
        <v>0</v>
      </c>
      <c r="F241">
        <v>0</v>
      </c>
      <c r="G241">
        <v>0.1</v>
      </c>
    </row>
    <row r="242" spans="1:7" x14ac:dyDescent="0.2">
      <c r="A242">
        <v>4116</v>
      </c>
      <c r="B242" s="106" t="s">
        <v>2130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4151</v>
      </c>
      <c r="B243" s="106" t="s">
        <v>1589</v>
      </c>
      <c r="C243">
        <v>0.05</v>
      </c>
      <c r="D243">
        <v>0.15</v>
      </c>
      <c r="E243">
        <v>0.05</v>
      </c>
      <c r="F243">
        <v>0.05</v>
      </c>
      <c r="G243">
        <v>0.1</v>
      </c>
    </row>
    <row r="244" spans="1:7" x14ac:dyDescent="0.2">
      <c r="A244">
        <v>4182</v>
      </c>
      <c r="B244" s="106" t="s">
        <v>47</v>
      </c>
      <c r="C244">
        <v>0.05</v>
      </c>
      <c r="D244">
        <v>0</v>
      </c>
      <c r="E244">
        <v>0.05</v>
      </c>
      <c r="F244">
        <v>0.05</v>
      </c>
      <c r="G244">
        <v>0.1</v>
      </c>
    </row>
    <row r="245" spans="1:7" x14ac:dyDescent="0.2">
      <c r="A245">
        <v>4186</v>
      </c>
      <c r="B245" s="106" t="s">
        <v>707</v>
      </c>
      <c r="C245">
        <v>0.1</v>
      </c>
      <c r="D245" s="106">
        <v>0.3</v>
      </c>
      <c r="E245" s="106">
        <v>0.1</v>
      </c>
      <c r="F245" s="106">
        <v>0.1</v>
      </c>
      <c r="G245" s="106">
        <v>0.2</v>
      </c>
    </row>
    <row r="246" spans="1:7" x14ac:dyDescent="0.2">
      <c r="A246">
        <v>4187</v>
      </c>
      <c r="B246" s="106" t="s">
        <v>1107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 x14ac:dyDescent="0.2">
      <c r="A247">
        <v>4189</v>
      </c>
      <c r="B247" s="106" t="s">
        <v>2469</v>
      </c>
      <c r="C247">
        <v>0</v>
      </c>
      <c r="D247">
        <v>0</v>
      </c>
      <c r="E247" t="s">
        <v>157</v>
      </c>
      <c r="F247" t="s">
        <v>157</v>
      </c>
      <c r="G247" s="106">
        <v>0</v>
      </c>
    </row>
    <row r="248" spans="1:7" x14ac:dyDescent="0.2">
      <c r="A248">
        <v>4202</v>
      </c>
      <c r="B248" s="106" t="s">
        <v>48</v>
      </c>
      <c r="C248">
        <v>0.05</v>
      </c>
      <c r="D248">
        <v>0.15</v>
      </c>
      <c r="E248">
        <v>0.05</v>
      </c>
      <c r="F248">
        <v>0.05</v>
      </c>
      <c r="G248" s="106">
        <v>0.1</v>
      </c>
    </row>
    <row r="249" spans="1:7" x14ac:dyDescent="0.2">
      <c r="A249">
        <v>4203</v>
      </c>
      <c r="B249" s="106" t="s">
        <v>708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4204</v>
      </c>
      <c r="B250" s="106" t="s">
        <v>229</v>
      </c>
      <c r="C250">
        <v>0.05</v>
      </c>
      <c r="D250" s="106">
        <v>0.15</v>
      </c>
      <c r="E250" s="106">
        <v>0.05</v>
      </c>
      <c r="F250" s="106">
        <v>0.05</v>
      </c>
      <c r="G250" s="106">
        <v>0.1</v>
      </c>
    </row>
    <row r="251" spans="1:7" x14ac:dyDescent="0.2">
      <c r="A251">
        <v>4205</v>
      </c>
      <c r="B251" s="106" t="s">
        <v>1849</v>
      </c>
      <c r="C251">
        <v>0</v>
      </c>
      <c r="D251" s="106" t="s">
        <v>157</v>
      </c>
      <c r="E251" s="106">
        <v>0</v>
      </c>
      <c r="F251" s="106">
        <v>0</v>
      </c>
      <c r="G251" s="106">
        <v>0.1</v>
      </c>
    </row>
    <row r="252" spans="1:7" x14ac:dyDescent="0.2">
      <c r="A252">
        <v>4208</v>
      </c>
      <c r="B252" s="106" t="s">
        <v>1893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4212</v>
      </c>
      <c r="B253" s="106" t="s">
        <v>709</v>
      </c>
      <c r="C253">
        <v>0</v>
      </c>
      <c r="D253">
        <v>0</v>
      </c>
      <c r="E253">
        <v>0</v>
      </c>
      <c r="F253">
        <v>0</v>
      </c>
      <c r="G253">
        <v>0.1</v>
      </c>
    </row>
    <row r="254" spans="1:7" x14ac:dyDescent="0.2">
      <c r="A254">
        <v>4216</v>
      </c>
      <c r="B254" s="106" t="s">
        <v>2091</v>
      </c>
      <c r="C254">
        <v>0</v>
      </c>
      <c r="D254">
        <v>0</v>
      </c>
      <c r="E254" s="106" t="s">
        <v>157</v>
      </c>
      <c r="F254" s="106">
        <v>0.05</v>
      </c>
      <c r="G254" s="106">
        <v>0</v>
      </c>
    </row>
    <row r="255" spans="1:7" x14ac:dyDescent="0.2">
      <c r="A255">
        <v>4217</v>
      </c>
      <c r="B255" s="106" t="s">
        <v>1195</v>
      </c>
      <c r="C255">
        <v>0</v>
      </c>
      <c r="D255" s="106">
        <v>0</v>
      </c>
      <c r="E255" t="s">
        <v>157</v>
      </c>
      <c r="F255" s="106" t="s">
        <v>157</v>
      </c>
      <c r="G255" t="s">
        <v>157</v>
      </c>
    </row>
    <row r="256" spans="1:7" x14ac:dyDescent="0.2">
      <c r="A256">
        <v>4218</v>
      </c>
      <c r="B256" s="106" t="s">
        <v>2131</v>
      </c>
      <c r="C256">
        <v>0.05</v>
      </c>
      <c r="D256">
        <v>0.15</v>
      </c>
      <c r="E256">
        <v>0.05</v>
      </c>
      <c r="F256" s="106">
        <v>0</v>
      </c>
      <c r="G256" s="106">
        <v>0</v>
      </c>
    </row>
    <row r="257" spans="1:7" x14ac:dyDescent="0.2">
      <c r="A257">
        <v>4272</v>
      </c>
      <c r="B257" s="106" t="s">
        <v>1718</v>
      </c>
      <c r="C257">
        <v>0</v>
      </c>
      <c r="D257" s="106">
        <v>0.15</v>
      </c>
      <c r="E257" s="106">
        <v>0.05</v>
      </c>
      <c r="F257" s="106">
        <v>0.05</v>
      </c>
      <c r="G257" s="106">
        <v>0.1</v>
      </c>
    </row>
    <row r="258" spans="1:7" x14ac:dyDescent="0.2">
      <c r="A258">
        <v>4282</v>
      </c>
      <c r="B258" s="106" t="s">
        <v>2629</v>
      </c>
      <c r="C258">
        <v>0</v>
      </c>
      <c r="D258" t="s">
        <v>157</v>
      </c>
      <c r="E258" t="s">
        <v>157</v>
      </c>
      <c r="F258">
        <v>0</v>
      </c>
      <c r="G258" t="s">
        <v>157</v>
      </c>
    </row>
    <row r="259" spans="1:7" x14ac:dyDescent="0.2">
      <c r="A259">
        <v>4286</v>
      </c>
      <c r="B259" s="106" t="s">
        <v>710</v>
      </c>
      <c r="C259">
        <v>0</v>
      </c>
      <c r="D259">
        <v>0</v>
      </c>
      <c r="E259" s="106">
        <v>0</v>
      </c>
      <c r="F259" s="106">
        <v>0.05</v>
      </c>
      <c r="G259" s="106">
        <v>0.1</v>
      </c>
    </row>
    <row r="260" spans="1:7" x14ac:dyDescent="0.2">
      <c r="A260">
        <v>4290</v>
      </c>
      <c r="B260" s="106" t="s">
        <v>1736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 x14ac:dyDescent="0.2">
      <c r="A261">
        <v>4298</v>
      </c>
      <c r="B261" s="106" t="s">
        <v>1719</v>
      </c>
      <c r="C261">
        <v>0.05</v>
      </c>
      <c r="D261">
        <v>0.15</v>
      </c>
      <c r="E261">
        <v>0.05</v>
      </c>
      <c r="F261">
        <v>0.05</v>
      </c>
      <c r="G261">
        <v>0.1</v>
      </c>
    </row>
    <row r="262" spans="1:7" x14ac:dyDescent="0.2">
      <c r="A262">
        <v>4299</v>
      </c>
      <c r="B262" s="106" t="s">
        <v>711</v>
      </c>
      <c r="C262">
        <v>0.05</v>
      </c>
      <c r="D262">
        <v>0</v>
      </c>
      <c r="E262">
        <v>0.05</v>
      </c>
      <c r="F262">
        <v>0.05</v>
      </c>
      <c r="G262">
        <v>0.1</v>
      </c>
    </row>
    <row r="263" spans="1:7" x14ac:dyDescent="0.2">
      <c r="A263">
        <v>4307</v>
      </c>
      <c r="B263" s="106" t="s">
        <v>2028</v>
      </c>
      <c r="C263">
        <v>0</v>
      </c>
      <c r="D263" s="106">
        <v>0</v>
      </c>
      <c r="E263" s="106">
        <v>0</v>
      </c>
      <c r="F263" s="106">
        <v>0</v>
      </c>
      <c r="G263" s="106">
        <v>0</v>
      </c>
    </row>
    <row r="264" spans="1:7" x14ac:dyDescent="0.2">
      <c r="A264">
        <v>4310</v>
      </c>
      <c r="B264" s="106" t="s">
        <v>2630</v>
      </c>
      <c r="C264">
        <v>0</v>
      </c>
      <c r="D264" t="s">
        <v>157</v>
      </c>
      <c r="E264" s="106">
        <v>0</v>
      </c>
      <c r="F264" s="106">
        <v>0</v>
      </c>
      <c r="G264" s="106">
        <v>0</v>
      </c>
    </row>
    <row r="265" spans="1:7" x14ac:dyDescent="0.2">
      <c r="A265">
        <v>4321</v>
      </c>
      <c r="B265" s="106" t="s">
        <v>2212</v>
      </c>
      <c r="C265">
        <v>0</v>
      </c>
      <c r="D265" s="106" t="s">
        <v>157</v>
      </c>
      <c r="E265" s="106">
        <v>0</v>
      </c>
      <c r="F265" s="106" t="s">
        <v>157</v>
      </c>
      <c r="G265" s="106">
        <v>0</v>
      </c>
    </row>
    <row r="266" spans="1:7" x14ac:dyDescent="0.2">
      <c r="A266">
        <v>4337</v>
      </c>
      <c r="B266" s="106" t="s">
        <v>712</v>
      </c>
      <c r="C266">
        <v>0.1</v>
      </c>
      <c r="D266" s="106">
        <v>0.3</v>
      </c>
      <c r="E266" s="106">
        <v>0.1</v>
      </c>
      <c r="F266" s="106">
        <v>0.1</v>
      </c>
      <c r="G266" s="106">
        <v>0.2</v>
      </c>
    </row>
    <row r="267" spans="1:7" x14ac:dyDescent="0.2">
      <c r="A267">
        <v>4344</v>
      </c>
      <c r="B267" s="106" t="s">
        <v>713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4348</v>
      </c>
      <c r="B268" s="106" t="s">
        <v>1850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">
      <c r="A269">
        <v>4368</v>
      </c>
      <c r="B269" s="106" t="s">
        <v>2132</v>
      </c>
      <c r="C269">
        <v>0</v>
      </c>
      <c r="D269">
        <v>0</v>
      </c>
      <c r="E269" s="106">
        <v>0</v>
      </c>
      <c r="F269">
        <v>0</v>
      </c>
      <c r="G269">
        <v>0</v>
      </c>
    </row>
    <row r="270" spans="1:7" x14ac:dyDescent="0.2">
      <c r="A270">
        <v>4401</v>
      </c>
      <c r="B270" s="106" t="s">
        <v>225</v>
      </c>
      <c r="C270">
        <v>0</v>
      </c>
      <c r="D270" s="106">
        <v>0</v>
      </c>
      <c r="E270" s="106">
        <v>0</v>
      </c>
      <c r="F270" s="106">
        <v>0</v>
      </c>
      <c r="G270" s="106" t="s">
        <v>157</v>
      </c>
    </row>
    <row r="271" spans="1:7" x14ac:dyDescent="0.2">
      <c r="A271">
        <v>4403</v>
      </c>
      <c r="B271" s="106" t="s">
        <v>1597</v>
      </c>
      <c r="C271">
        <v>0.1</v>
      </c>
      <c r="D271" s="106">
        <v>0.3</v>
      </c>
      <c r="E271" s="106">
        <v>0.1</v>
      </c>
      <c r="F271" s="106">
        <v>0.1</v>
      </c>
      <c r="G271" s="106">
        <v>0</v>
      </c>
    </row>
    <row r="272" spans="1:7" x14ac:dyDescent="0.2">
      <c r="A272">
        <v>4461</v>
      </c>
      <c r="B272" s="106" t="s">
        <v>714</v>
      </c>
      <c r="C272">
        <v>0.1</v>
      </c>
      <c r="D272">
        <v>0.3</v>
      </c>
      <c r="E272">
        <v>0.1</v>
      </c>
      <c r="F272">
        <v>0.1</v>
      </c>
      <c r="G272">
        <v>0.2</v>
      </c>
    </row>
    <row r="273" spans="1:7" x14ac:dyDescent="0.2">
      <c r="A273">
        <v>4462</v>
      </c>
      <c r="B273" s="106" t="s">
        <v>1140</v>
      </c>
      <c r="C273">
        <v>0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4503</v>
      </c>
      <c r="B274" s="106" t="s">
        <v>715</v>
      </c>
      <c r="C274">
        <v>0.05</v>
      </c>
      <c r="D274" s="106">
        <v>0.15</v>
      </c>
      <c r="E274">
        <v>0.05</v>
      </c>
      <c r="F274" s="106">
        <v>0.05</v>
      </c>
      <c r="G274" s="106">
        <v>0.1</v>
      </c>
    </row>
    <row r="275" spans="1:7" x14ac:dyDescent="0.2">
      <c r="A275">
        <v>4508</v>
      </c>
      <c r="B275" s="106" t="s">
        <v>222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">
      <c r="A276">
        <v>4512</v>
      </c>
      <c r="B276" s="106" t="s">
        <v>2243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">
      <c r="A277">
        <v>4514</v>
      </c>
      <c r="B277" s="106" t="s">
        <v>2403</v>
      </c>
      <c r="C277">
        <v>0</v>
      </c>
      <c r="D277" s="106">
        <v>0</v>
      </c>
      <c r="E277" s="106">
        <v>0</v>
      </c>
      <c r="F277" s="106">
        <v>0</v>
      </c>
      <c r="G277" s="106" t="s">
        <v>157</v>
      </c>
    </row>
    <row r="278" spans="1:7" x14ac:dyDescent="0.2">
      <c r="A278">
        <v>4519</v>
      </c>
      <c r="B278" s="106" t="s">
        <v>466</v>
      </c>
      <c r="C278">
        <v>0.2</v>
      </c>
      <c r="D278">
        <v>0.6</v>
      </c>
      <c r="E278">
        <v>0.25</v>
      </c>
      <c r="F278">
        <v>0.2</v>
      </c>
      <c r="G278">
        <v>0.4</v>
      </c>
    </row>
    <row r="279" spans="1:7" x14ac:dyDescent="0.2">
      <c r="A279">
        <v>4521</v>
      </c>
      <c r="B279" s="106" t="s">
        <v>716</v>
      </c>
      <c r="C279">
        <v>0.1</v>
      </c>
      <c r="D279">
        <v>0.3</v>
      </c>
      <c r="E279">
        <v>0.1</v>
      </c>
      <c r="F279">
        <v>0.1</v>
      </c>
      <c r="G279" s="106">
        <v>0.3</v>
      </c>
    </row>
    <row r="280" spans="1:7" x14ac:dyDescent="0.2">
      <c r="A280">
        <v>4523</v>
      </c>
      <c r="B280" s="106" t="s">
        <v>1890</v>
      </c>
      <c r="C280">
        <v>0</v>
      </c>
      <c r="D280">
        <v>0.45</v>
      </c>
      <c r="E280">
        <v>0.2</v>
      </c>
      <c r="F280">
        <v>0.2</v>
      </c>
      <c r="G280" s="106">
        <v>0.3</v>
      </c>
    </row>
    <row r="281" spans="1:7" x14ac:dyDescent="0.2">
      <c r="A281">
        <v>4527</v>
      </c>
      <c r="B281" s="106" t="s">
        <v>2193</v>
      </c>
      <c r="C281">
        <v>0.1</v>
      </c>
      <c r="D281" s="106" t="s">
        <v>157</v>
      </c>
      <c r="E281" t="s">
        <v>157</v>
      </c>
      <c r="F281" t="s">
        <v>157</v>
      </c>
      <c r="G281" s="106" t="s">
        <v>157</v>
      </c>
    </row>
    <row r="282" spans="1:7" x14ac:dyDescent="0.2">
      <c r="A282">
        <v>4530</v>
      </c>
      <c r="B282" s="106" t="s">
        <v>1108</v>
      </c>
      <c r="C282">
        <v>0.1</v>
      </c>
      <c r="D282">
        <v>0.3</v>
      </c>
      <c r="E282">
        <v>0.1</v>
      </c>
      <c r="F282">
        <v>0.1</v>
      </c>
      <c r="G282">
        <v>0.2</v>
      </c>
    </row>
    <row r="283" spans="1:7" x14ac:dyDescent="0.2">
      <c r="A283">
        <v>4536</v>
      </c>
      <c r="B283" s="106" t="s">
        <v>1987</v>
      </c>
      <c r="C283">
        <v>0.05</v>
      </c>
      <c r="D283">
        <v>0</v>
      </c>
      <c r="E283">
        <v>0.05</v>
      </c>
      <c r="F283" t="s">
        <v>157</v>
      </c>
      <c r="G283">
        <v>0.1</v>
      </c>
    </row>
    <row r="284" spans="1:7" x14ac:dyDescent="0.2">
      <c r="A284">
        <v>4538</v>
      </c>
      <c r="B284" s="106" t="s">
        <v>718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4540</v>
      </c>
      <c r="B285" s="106" t="s">
        <v>2184</v>
      </c>
      <c r="C285">
        <v>0</v>
      </c>
      <c r="D285">
        <v>0</v>
      </c>
      <c r="E285">
        <v>0</v>
      </c>
      <c r="F285" t="s">
        <v>157</v>
      </c>
      <c r="G285">
        <v>0</v>
      </c>
    </row>
    <row r="286" spans="1:7" x14ac:dyDescent="0.2">
      <c r="A286">
        <v>4547</v>
      </c>
      <c r="B286" s="106" t="s">
        <v>720</v>
      </c>
      <c r="C286">
        <v>0.05</v>
      </c>
      <c r="D286">
        <v>0</v>
      </c>
      <c r="E286">
        <v>0.1</v>
      </c>
      <c r="F286">
        <v>0.05</v>
      </c>
      <c r="G286">
        <v>0.1</v>
      </c>
    </row>
    <row r="287" spans="1:7" x14ac:dyDescent="0.2">
      <c r="A287">
        <v>4550</v>
      </c>
      <c r="B287" s="106" t="s">
        <v>1764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">
      <c r="A288">
        <v>4553</v>
      </c>
      <c r="B288" s="106" t="s">
        <v>1627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">
      <c r="A289">
        <v>4554</v>
      </c>
      <c r="B289" s="106" t="s">
        <v>1851</v>
      </c>
      <c r="C289">
        <v>0</v>
      </c>
      <c r="D289">
        <v>0</v>
      </c>
      <c r="E289" s="106">
        <v>0.05</v>
      </c>
      <c r="F289" s="106">
        <v>0.05</v>
      </c>
      <c r="G289" s="106">
        <v>0.1</v>
      </c>
    </row>
    <row r="290" spans="1:7" x14ac:dyDescent="0.2">
      <c r="A290">
        <v>4555</v>
      </c>
      <c r="B290" s="106" t="s">
        <v>721</v>
      </c>
      <c r="C290">
        <v>0.15</v>
      </c>
      <c r="D290">
        <v>0.45</v>
      </c>
      <c r="E290">
        <v>0.15</v>
      </c>
      <c r="F290">
        <v>0.15</v>
      </c>
      <c r="G290">
        <v>0.3</v>
      </c>
    </row>
    <row r="291" spans="1:7" x14ac:dyDescent="0.2">
      <c r="A291">
        <v>4559</v>
      </c>
      <c r="B291" s="106" t="s">
        <v>1765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4568</v>
      </c>
      <c r="B292" s="106" t="s">
        <v>1971</v>
      </c>
      <c r="C292">
        <v>0</v>
      </c>
      <c r="D292">
        <v>0</v>
      </c>
      <c r="E292">
        <v>0.15</v>
      </c>
      <c r="F292">
        <v>0.15</v>
      </c>
      <c r="G292">
        <v>0.3</v>
      </c>
    </row>
    <row r="293" spans="1:7" x14ac:dyDescent="0.2">
      <c r="A293">
        <v>4569</v>
      </c>
      <c r="B293" s="106" t="s">
        <v>1967</v>
      </c>
      <c r="C293">
        <v>0</v>
      </c>
      <c r="D293" t="s">
        <v>157</v>
      </c>
      <c r="E293">
        <v>0.05</v>
      </c>
      <c r="F293" t="s">
        <v>157</v>
      </c>
      <c r="G293">
        <v>0.1</v>
      </c>
    </row>
    <row r="294" spans="1:7" x14ac:dyDescent="0.2">
      <c r="A294">
        <v>4574</v>
      </c>
      <c r="B294" s="106" t="s">
        <v>722</v>
      </c>
      <c r="C294">
        <v>0</v>
      </c>
      <c r="D294">
        <v>0</v>
      </c>
      <c r="E294" t="s">
        <v>157</v>
      </c>
      <c r="F294">
        <v>0.05</v>
      </c>
      <c r="G294">
        <v>0.1</v>
      </c>
    </row>
    <row r="295" spans="1:7" x14ac:dyDescent="0.2">
      <c r="A295">
        <v>4577</v>
      </c>
      <c r="B295" s="106" t="s">
        <v>2092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4612</v>
      </c>
      <c r="B296" s="106" t="s">
        <v>723</v>
      </c>
      <c r="C296">
        <v>0.1</v>
      </c>
      <c r="D296">
        <v>0.3</v>
      </c>
      <c r="E296">
        <v>0.1</v>
      </c>
      <c r="F296">
        <v>0.1</v>
      </c>
      <c r="G296">
        <v>0.2</v>
      </c>
    </row>
    <row r="297" spans="1:7" x14ac:dyDescent="0.2">
      <c r="A297">
        <v>4613</v>
      </c>
      <c r="B297" s="106" t="s">
        <v>226</v>
      </c>
      <c r="C297">
        <v>0.05</v>
      </c>
      <c r="D297">
        <v>0.15</v>
      </c>
      <c r="E297">
        <v>0.05</v>
      </c>
      <c r="F297">
        <v>0.05</v>
      </c>
      <c r="G297">
        <v>0.1</v>
      </c>
    </row>
    <row r="298" spans="1:7" x14ac:dyDescent="0.2">
      <c r="A298">
        <v>4617</v>
      </c>
      <c r="B298" s="106" t="s">
        <v>2631</v>
      </c>
      <c r="C298">
        <v>0</v>
      </c>
      <c r="D298" t="s">
        <v>157</v>
      </c>
      <c r="E298">
        <v>0</v>
      </c>
      <c r="F298" s="106">
        <v>0</v>
      </c>
      <c r="G298" s="106">
        <v>0</v>
      </c>
    </row>
    <row r="299" spans="1:7" x14ac:dyDescent="0.2">
      <c r="A299">
        <v>4626</v>
      </c>
      <c r="B299" s="106" t="s">
        <v>1958</v>
      </c>
      <c r="C299">
        <v>0</v>
      </c>
      <c r="D299" t="s">
        <v>157</v>
      </c>
      <c r="E299">
        <v>0.1</v>
      </c>
      <c r="F299">
        <v>0</v>
      </c>
      <c r="G299" s="106">
        <v>0</v>
      </c>
    </row>
    <row r="300" spans="1:7" x14ac:dyDescent="0.2">
      <c r="A300">
        <v>4633</v>
      </c>
      <c r="B300" s="106" t="s">
        <v>2470</v>
      </c>
      <c r="C300">
        <v>0</v>
      </c>
      <c r="D300">
        <v>0</v>
      </c>
      <c r="E300">
        <v>0</v>
      </c>
      <c r="F300" t="s">
        <v>157</v>
      </c>
      <c r="G300" s="106" t="s">
        <v>157</v>
      </c>
    </row>
    <row r="301" spans="1:7" x14ac:dyDescent="0.2">
      <c r="A301">
        <v>4634</v>
      </c>
      <c r="B301" s="106" t="s">
        <v>65</v>
      </c>
      <c r="C301">
        <v>0.05</v>
      </c>
      <c r="D301">
        <v>0.15</v>
      </c>
      <c r="E301" s="106">
        <v>0.05</v>
      </c>
      <c r="F301">
        <v>0.05</v>
      </c>
      <c r="G301" s="106">
        <v>0.1</v>
      </c>
    </row>
    <row r="302" spans="1:7" x14ac:dyDescent="0.2">
      <c r="A302">
        <v>4661</v>
      </c>
      <c r="B302" s="106" t="s">
        <v>2244</v>
      </c>
      <c r="C302">
        <v>0</v>
      </c>
      <c r="D302">
        <v>0</v>
      </c>
      <c r="E302" s="106">
        <v>0</v>
      </c>
      <c r="F302">
        <v>0</v>
      </c>
      <c r="G302" s="106">
        <v>0</v>
      </c>
    </row>
    <row r="303" spans="1:7" x14ac:dyDescent="0.2">
      <c r="A303">
        <v>4665</v>
      </c>
      <c r="B303" s="106" t="s">
        <v>724</v>
      </c>
      <c r="C303">
        <v>0.1</v>
      </c>
      <c r="D303" s="106">
        <v>0.15</v>
      </c>
      <c r="E303" s="106">
        <v>0.1</v>
      </c>
      <c r="F303" s="106">
        <v>0.05</v>
      </c>
      <c r="G303" s="106">
        <v>0.1</v>
      </c>
    </row>
    <row r="304" spans="1:7" x14ac:dyDescent="0.2">
      <c r="A304">
        <v>4666</v>
      </c>
      <c r="B304" s="106" t="s">
        <v>1640</v>
      </c>
      <c r="C304">
        <v>0.05</v>
      </c>
      <c r="D304">
        <v>0.15</v>
      </c>
      <c r="E304">
        <v>0.05</v>
      </c>
      <c r="F304">
        <v>0.05</v>
      </c>
      <c r="G304">
        <v>0.1</v>
      </c>
    </row>
    <row r="305" spans="1:7" x14ac:dyDescent="0.2">
      <c r="A305">
        <v>4668</v>
      </c>
      <c r="B305" s="106" t="s">
        <v>725</v>
      </c>
      <c r="C305">
        <v>0</v>
      </c>
      <c r="D305" s="106">
        <v>0</v>
      </c>
      <c r="E305">
        <v>0</v>
      </c>
      <c r="F305">
        <v>0</v>
      </c>
      <c r="G305">
        <v>0.1</v>
      </c>
    </row>
    <row r="306" spans="1:7" x14ac:dyDescent="0.2">
      <c r="A306">
        <v>4671</v>
      </c>
      <c r="B306" s="106" t="s">
        <v>726</v>
      </c>
      <c r="C306">
        <v>0.05</v>
      </c>
      <c r="D306" s="106">
        <v>0.15</v>
      </c>
      <c r="E306">
        <v>0.05</v>
      </c>
      <c r="F306">
        <v>0.05</v>
      </c>
      <c r="G306">
        <v>0.1</v>
      </c>
    </row>
    <row r="307" spans="1:7" x14ac:dyDescent="0.2">
      <c r="A307">
        <v>4676</v>
      </c>
      <c r="B307" s="106" t="s">
        <v>2214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">
      <c r="A308">
        <v>4678</v>
      </c>
      <c r="B308" s="106" t="s">
        <v>1109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4681</v>
      </c>
      <c r="B309" s="106" t="s">
        <v>1141</v>
      </c>
      <c r="C309">
        <v>0</v>
      </c>
      <c r="D309">
        <v>0</v>
      </c>
      <c r="E309" t="s">
        <v>157</v>
      </c>
      <c r="F309">
        <v>0.05</v>
      </c>
      <c r="G309">
        <v>0</v>
      </c>
    </row>
    <row r="310" spans="1:7" x14ac:dyDescent="0.2">
      <c r="A310">
        <v>4694</v>
      </c>
      <c r="B310" s="106" t="s">
        <v>2404</v>
      </c>
      <c r="C310">
        <v>0</v>
      </c>
      <c r="D310">
        <v>0</v>
      </c>
      <c r="E310">
        <v>0</v>
      </c>
      <c r="F310">
        <v>0</v>
      </c>
      <c r="G310" t="s">
        <v>157</v>
      </c>
    </row>
    <row r="311" spans="1:7" x14ac:dyDescent="0.2">
      <c r="A311">
        <v>4696</v>
      </c>
      <c r="B311" s="106" t="s">
        <v>727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">
      <c r="A312">
        <v>4704</v>
      </c>
      <c r="B312" s="106" t="s">
        <v>1641</v>
      </c>
      <c r="C312">
        <v>0.1</v>
      </c>
      <c r="D312">
        <v>0.3</v>
      </c>
      <c r="E312">
        <v>0.1</v>
      </c>
      <c r="F312">
        <v>0.1</v>
      </c>
      <c r="G312">
        <v>0.2</v>
      </c>
    </row>
    <row r="313" spans="1:7" x14ac:dyDescent="0.2">
      <c r="A313">
        <v>4708</v>
      </c>
      <c r="B313" s="106" t="s">
        <v>2471</v>
      </c>
      <c r="C313">
        <v>0</v>
      </c>
      <c r="D313">
        <v>0</v>
      </c>
      <c r="E313" t="s">
        <v>157</v>
      </c>
      <c r="F313" t="s">
        <v>157</v>
      </c>
      <c r="G313" t="s">
        <v>157</v>
      </c>
    </row>
    <row r="314" spans="1:7" x14ac:dyDescent="0.2">
      <c r="A314">
        <v>4709</v>
      </c>
      <c r="B314" s="106" t="s">
        <v>2632</v>
      </c>
      <c r="C314">
        <v>0</v>
      </c>
      <c r="D314" t="s">
        <v>157</v>
      </c>
      <c r="E314" s="106" t="s">
        <v>157</v>
      </c>
      <c r="F314" t="s">
        <v>157</v>
      </c>
      <c r="G314" s="106" t="s">
        <v>157</v>
      </c>
    </row>
    <row r="315" spans="1:7" x14ac:dyDescent="0.2">
      <c r="A315">
        <v>4716</v>
      </c>
      <c r="B315" s="106" t="s">
        <v>2029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4718</v>
      </c>
      <c r="B316" s="106" t="s">
        <v>1852</v>
      </c>
      <c r="C316">
        <v>0.05</v>
      </c>
      <c r="D316">
        <v>0.15</v>
      </c>
      <c r="E316">
        <v>0.05</v>
      </c>
      <c r="F316">
        <v>0.05</v>
      </c>
      <c r="G316">
        <v>0.1</v>
      </c>
    </row>
    <row r="317" spans="1:7" x14ac:dyDescent="0.2">
      <c r="A317">
        <v>4719</v>
      </c>
      <c r="B317" s="106" t="s">
        <v>1853</v>
      </c>
      <c r="C317">
        <v>0</v>
      </c>
      <c r="D317">
        <v>0</v>
      </c>
      <c r="E317" s="106">
        <v>0</v>
      </c>
      <c r="F317" s="106">
        <v>0</v>
      </c>
      <c r="G317">
        <v>0</v>
      </c>
    </row>
    <row r="318" spans="1:7" x14ac:dyDescent="0.2">
      <c r="A318">
        <v>4725</v>
      </c>
      <c r="B318" s="106" t="s">
        <v>728</v>
      </c>
      <c r="C318">
        <v>0.05</v>
      </c>
      <c r="D318">
        <v>0.15</v>
      </c>
      <c r="E318">
        <v>0.05</v>
      </c>
      <c r="F318">
        <v>0.05</v>
      </c>
      <c r="G318">
        <v>0.1</v>
      </c>
    </row>
    <row r="319" spans="1:7" x14ac:dyDescent="0.2">
      <c r="A319">
        <v>4726</v>
      </c>
      <c r="B319" s="106" t="s">
        <v>1110</v>
      </c>
      <c r="C319">
        <v>0</v>
      </c>
      <c r="D319">
        <v>0</v>
      </c>
      <c r="E319">
        <v>0</v>
      </c>
      <c r="F319" s="106">
        <v>0.05</v>
      </c>
      <c r="G319">
        <v>0</v>
      </c>
    </row>
    <row r="320" spans="1:7" x14ac:dyDescent="0.2">
      <c r="A320">
        <v>4732</v>
      </c>
      <c r="B320" s="106" t="s">
        <v>729</v>
      </c>
      <c r="C320">
        <v>0</v>
      </c>
      <c r="D320">
        <v>0</v>
      </c>
      <c r="E320">
        <v>0</v>
      </c>
      <c r="F320" s="106">
        <v>0</v>
      </c>
      <c r="G320">
        <v>0</v>
      </c>
    </row>
    <row r="321" spans="1:7" x14ac:dyDescent="0.2">
      <c r="A321">
        <v>4746</v>
      </c>
      <c r="B321" s="106" t="s">
        <v>2093</v>
      </c>
      <c r="C321">
        <v>0</v>
      </c>
      <c r="D321">
        <v>0.3</v>
      </c>
      <c r="E321">
        <v>0.1</v>
      </c>
      <c r="F321" s="106">
        <v>0.1</v>
      </c>
      <c r="G321">
        <v>0.2</v>
      </c>
    </row>
    <row r="322" spans="1:7" x14ac:dyDescent="0.2">
      <c r="A322">
        <v>4751</v>
      </c>
      <c r="B322" s="106" t="s">
        <v>1854</v>
      </c>
      <c r="C322">
        <v>0.1</v>
      </c>
      <c r="D322">
        <v>0.3</v>
      </c>
      <c r="E322">
        <v>0.1</v>
      </c>
      <c r="F322">
        <v>0.1</v>
      </c>
      <c r="G322">
        <v>0.2</v>
      </c>
    </row>
    <row r="323" spans="1:7" x14ac:dyDescent="0.2">
      <c r="A323">
        <v>4768</v>
      </c>
      <c r="B323" s="106" t="s">
        <v>2094</v>
      </c>
      <c r="C323">
        <v>0.1</v>
      </c>
      <c r="D323">
        <v>0.3</v>
      </c>
      <c r="E323">
        <v>0.1</v>
      </c>
      <c r="F323">
        <v>0.1</v>
      </c>
      <c r="G323">
        <v>0.2</v>
      </c>
    </row>
    <row r="324" spans="1:7" x14ac:dyDescent="0.2">
      <c r="A324">
        <v>4792</v>
      </c>
      <c r="B324" s="106" t="s">
        <v>1264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4812</v>
      </c>
      <c r="B325" s="106" t="s">
        <v>730</v>
      </c>
      <c r="C325">
        <v>0.1</v>
      </c>
      <c r="D325">
        <v>0.3</v>
      </c>
      <c r="E325">
        <v>0.1</v>
      </c>
      <c r="F325">
        <v>0.1</v>
      </c>
      <c r="G325">
        <v>0.2</v>
      </c>
    </row>
    <row r="326" spans="1:7" x14ac:dyDescent="0.2">
      <c r="A326">
        <v>4820</v>
      </c>
      <c r="B326" s="106" t="s">
        <v>731</v>
      </c>
      <c r="C326">
        <v>0.05</v>
      </c>
      <c r="D326">
        <v>0.15</v>
      </c>
      <c r="E326">
        <v>0.05</v>
      </c>
      <c r="F326" s="106">
        <v>0.05</v>
      </c>
      <c r="G326">
        <v>0.1</v>
      </c>
    </row>
    <row r="327" spans="1:7" x14ac:dyDescent="0.2">
      <c r="A327">
        <v>4825</v>
      </c>
      <c r="B327" s="106" t="s">
        <v>732</v>
      </c>
      <c r="C327">
        <v>0.1</v>
      </c>
      <c r="D327">
        <v>0.3</v>
      </c>
      <c r="E327">
        <v>0.1</v>
      </c>
      <c r="F327" s="106">
        <v>0.1</v>
      </c>
      <c r="G327">
        <v>0.2</v>
      </c>
    </row>
    <row r="328" spans="1:7" x14ac:dyDescent="0.2">
      <c r="A328">
        <v>4828</v>
      </c>
      <c r="B328" s="106" t="s">
        <v>2472</v>
      </c>
      <c r="C328">
        <v>0</v>
      </c>
      <c r="D328">
        <v>0</v>
      </c>
      <c r="E328">
        <v>0</v>
      </c>
      <c r="F328" t="s">
        <v>157</v>
      </c>
      <c r="G328">
        <v>0</v>
      </c>
    </row>
    <row r="329" spans="1:7" x14ac:dyDescent="0.2">
      <c r="A329">
        <v>4829</v>
      </c>
      <c r="B329" s="106" t="s">
        <v>2134</v>
      </c>
      <c r="C329">
        <v>0</v>
      </c>
      <c r="D329">
        <v>0</v>
      </c>
      <c r="E329">
        <v>0</v>
      </c>
      <c r="F329">
        <v>0</v>
      </c>
      <c r="G329" s="106">
        <v>0</v>
      </c>
    </row>
    <row r="330" spans="1:7" x14ac:dyDescent="0.2">
      <c r="A330">
        <v>4839</v>
      </c>
      <c r="B330" s="106" t="s">
        <v>733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">
      <c r="A331">
        <v>4847</v>
      </c>
      <c r="B331" s="106" t="s">
        <v>2633</v>
      </c>
      <c r="C331">
        <v>0</v>
      </c>
      <c r="D331" t="s">
        <v>157</v>
      </c>
      <c r="E331" t="s">
        <v>157</v>
      </c>
      <c r="F331" t="s">
        <v>157</v>
      </c>
      <c r="G331" t="s">
        <v>157</v>
      </c>
    </row>
    <row r="332" spans="1:7" x14ac:dyDescent="0.2">
      <c r="A332">
        <v>4848</v>
      </c>
      <c r="B332" s="106" t="s">
        <v>734</v>
      </c>
      <c r="C332">
        <v>0.05</v>
      </c>
      <c r="D332">
        <v>0.15</v>
      </c>
      <c r="E332">
        <v>0.05</v>
      </c>
      <c r="F332">
        <v>0.05</v>
      </c>
      <c r="G332">
        <v>0.1</v>
      </c>
    </row>
    <row r="333" spans="1:7" x14ac:dyDescent="0.2">
      <c r="A333">
        <v>4849</v>
      </c>
      <c r="B333" s="106" t="s">
        <v>582</v>
      </c>
      <c r="C333">
        <v>0.1</v>
      </c>
      <c r="D333">
        <v>0.3</v>
      </c>
      <c r="E333">
        <v>0.1</v>
      </c>
      <c r="F333">
        <v>0.1</v>
      </c>
      <c r="G333">
        <v>0.2</v>
      </c>
    </row>
    <row r="334" spans="1:7" x14ac:dyDescent="0.2">
      <c r="A334">
        <v>4912</v>
      </c>
      <c r="B334" s="106" t="s">
        <v>2095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">
      <c r="A335">
        <v>4917</v>
      </c>
      <c r="B335" s="106" t="s">
        <v>2050</v>
      </c>
      <c r="C335">
        <v>0</v>
      </c>
      <c r="D335" t="s">
        <v>157</v>
      </c>
      <c r="E335">
        <v>0</v>
      </c>
      <c r="F335">
        <v>0</v>
      </c>
      <c r="G335" s="106">
        <v>0</v>
      </c>
    </row>
    <row r="336" spans="1:7" x14ac:dyDescent="0.2">
      <c r="A336">
        <v>4919</v>
      </c>
      <c r="B336" s="106" t="s">
        <v>735</v>
      </c>
      <c r="C336">
        <v>0.15</v>
      </c>
      <c r="D336">
        <v>0</v>
      </c>
      <c r="E336">
        <v>0</v>
      </c>
      <c r="F336">
        <v>0</v>
      </c>
      <c r="G336">
        <v>0</v>
      </c>
    </row>
    <row r="337" spans="1:7" x14ac:dyDescent="0.2">
      <c r="A337">
        <v>4921</v>
      </c>
      <c r="B337" s="106" t="s">
        <v>2405</v>
      </c>
      <c r="C337">
        <v>0.1</v>
      </c>
      <c r="D337">
        <v>0.3</v>
      </c>
      <c r="E337">
        <v>0.1</v>
      </c>
      <c r="F337">
        <v>0.05</v>
      </c>
      <c r="G337" t="s">
        <v>157</v>
      </c>
    </row>
    <row r="338" spans="1:7" x14ac:dyDescent="0.2">
      <c r="A338">
        <v>4923</v>
      </c>
      <c r="B338" s="106" t="s">
        <v>1188</v>
      </c>
      <c r="C338">
        <v>0.05</v>
      </c>
      <c r="D338">
        <v>0.15</v>
      </c>
      <c r="E338">
        <v>0</v>
      </c>
      <c r="F338" s="106">
        <v>0</v>
      </c>
      <c r="G338" s="106">
        <v>0</v>
      </c>
    </row>
    <row r="339" spans="1:7" x14ac:dyDescent="0.2">
      <c r="A339">
        <v>4928</v>
      </c>
      <c r="B339" s="106" t="s">
        <v>2062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">
      <c r="A340">
        <v>4929</v>
      </c>
      <c r="B340" s="106" t="s">
        <v>736</v>
      </c>
      <c r="C340">
        <v>0.05</v>
      </c>
      <c r="D340">
        <v>0.15</v>
      </c>
      <c r="E340">
        <v>0.05</v>
      </c>
      <c r="F340">
        <v>0.05</v>
      </c>
      <c r="G340">
        <v>0.1</v>
      </c>
    </row>
    <row r="341" spans="1:7" x14ac:dyDescent="0.2">
      <c r="A341">
        <v>4955</v>
      </c>
      <c r="B341" s="106" t="s">
        <v>737</v>
      </c>
      <c r="C341">
        <v>0.05</v>
      </c>
      <c r="D341">
        <v>0.15</v>
      </c>
      <c r="E341">
        <v>0.05</v>
      </c>
      <c r="F341">
        <v>0</v>
      </c>
      <c r="G341">
        <v>0</v>
      </c>
    </row>
    <row r="342" spans="1:7" x14ac:dyDescent="0.2">
      <c r="A342">
        <v>4958</v>
      </c>
      <c r="B342" s="106" t="s">
        <v>738</v>
      </c>
      <c r="C342">
        <v>0.05</v>
      </c>
      <c r="D342" s="106">
        <v>0.15</v>
      </c>
      <c r="E342">
        <v>0.05</v>
      </c>
      <c r="F342" s="106">
        <v>0.05</v>
      </c>
      <c r="G342">
        <v>0.1</v>
      </c>
    </row>
    <row r="343" spans="1:7" x14ac:dyDescent="0.2">
      <c r="A343">
        <v>4967</v>
      </c>
      <c r="B343" s="106" t="s">
        <v>739</v>
      </c>
      <c r="C343">
        <v>0.15</v>
      </c>
      <c r="D343" s="106">
        <v>0.45</v>
      </c>
      <c r="E343">
        <v>0.15</v>
      </c>
      <c r="F343" s="106">
        <v>0.15</v>
      </c>
      <c r="G343">
        <v>0.3</v>
      </c>
    </row>
    <row r="344" spans="1:7" x14ac:dyDescent="0.2">
      <c r="A344">
        <v>4968</v>
      </c>
      <c r="B344" s="106" t="s">
        <v>2406</v>
      </c>
      <c r="C344">
        <v>0</v>
      </c>
      <c r="D344">
        <v>0</v>
      </c>
      <c r="E344">
        <v>0</v>
      </c>
      <c r="F344">
        <v>0</v>
      </c>
      <c r="G344" t="s">
        <v>157</v>
      </c>
    </row>
    <row r="345" spans="1:7" x14ac:dyDescent="0.2">
      <c r="A345">
        <v>4971</v>
      </c>
      <c r="B345" s="106" t="s">
        <v>2135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">
      <c r="A346">
        <v>4975</v>
      </c>
      <c r="B346" s="106" t="s">
        <v>740</v>
      </c>
      <c r="C346">
        <v>0.1</v>
      </c>
      <c r="D346">
        <v>0.3</v>
      </c>
      <c r="E346">
        <v>0.1</v>
      </c>
      <c r="F346">
        <v>0.1</v>
      </c>
      <c r="G346" s="106">
        <v>0.2</v>
      </c>
    </row>
    <row r="347" spans="1:7" x14ac:dyDescent="0.2">
      <c r="A347">
        <v>4985</v>
      </c>
      <c r="B347" s="106" t="s">
        <v>741</v>
      </c>
      <c r="C347">
        <v>0.1</v>
      </c>
      <c r="D347">
        <v>0.3</v>
      </c>
      <c r="E347">
        <v>0.1</v>
      </c>
      <c r="F347">
        <v>0.1</v>
      </c>
      <c r="G347" s="106">
        <v>0.2</v>
      </c>
    </row>
    <row r="348" spans="1:7" x14ac:dyDescent="0.2">
      <c r="A348">
        <v>4992</v>
      </c>
      <c r="B348" s="106" t="s">
        <v>2473</v>
      </c>
      <c r="C348">
        <v>0</v>
      </c>
      <c r="D348">
        <v>0</v>
      </c>
      <c r="E348">
        <v>0</v>
      </c>
      <c r="F348" t="s">
        <v>157</v>
      </c>
      <c r="G348" t="s">
        <v>157</v>
      </c>
    </row>
    <row r="349" spans="1:7" x14ac:dyDescent="0.2">
      <c r="A349">
        <v>4997</v>
      </c>
      <c r="B349" s="106" t="s">
        <v>742</v>
      </c>
      <c r="C349">
        <v>0.05</v>
      </c>
      <c r="D349">
        <v>0.15</v>
      </c>
      <c r="E349">
        <v>0.05</v>
      </c>
      <c r="F349">
        <v>0.05</v>
      </c>
      <c r="G349">
        <v>0.1</v>
      </c>
    </row>
    <row r="350" spans="1:7" x14ac:dyDescent="0.2">
      <c r="A350">
        <v>5018</v>
      </c>
      <c r="B350" s="106" t="s">
        <v>743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">
      <c r="A351">
        <v>5020</v>
      </c>
      <c r="B351" s="106" t="s">
        <v>2051</v>
      </c>
      <c r="C351">
        <v>0</v>
      </c>
      <c r="D351" t="s">
        <v>157</v>
      </c>
      <c r="E351" t="s">
        <v>157</v>
      </c>
      <c r="F351" s="106" t="s">
        <v>157</v>
      </c>
      <c r="G351">
        <v>0</v>
      </c>
    </row>
    <row r="352" spans="1:7" x14ac:dyDescent="0.2">
      <c r="A352">
        <v>5142</v>
      </c>
      <c r="B352" s="106" t="s">
        <v>2634</v>
      </c>
      <c r="C352">
        <v>0.05</v>
      </c>
      <c r="D352" s="106" t="s">
        <v>157</v>
      </c>
      <c r="E352" s="106">
        <v>0.05</v>
      </c>
      <c r="F352" t="s">
        <v>157</v>
      </c>
      <c r="G352">
        <v>0.1</v>
      </c>
    </row>
    <row r="353" spans="1:7" x14ac:dyDescent="0.2">
      <c r="A353">
        <v>5185</v>
      </c>
      <c r="B353" s="106" t="s">
        <v>744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 x14ac:dyDescent="0.2">
      <c r="A354">
        <v>5186</v>
      </c>
      <c r="B354" s="106" t="s">
        <v>745</v>
      </c>
      <c r="C354">
        <v>0.05</v>
      </c>
      <c r="D354">
        <v>0.15</v>
      </c>
      <c r="E354">
        <v>0.1</v>
      </c>
      <c r="F354">
        <v>0.05</v>
      </c>
      <c r="G354">
        <v>0.1</v>
      </c>
    </row>
    <row r="355" spans="1:7" x14ac:dyDescent="0.2">
      <c r="A355">
        <v>5191</v>
      </c>
      <c r="B355" s="106" t="s">
        <v>2030</v>
      </c>
      <c r="C355">
        <v>0</v>
      </c>
      <c r="D355">
        <v>0</v>
      </c>
      <c r="E355" t="s">
        <v>157</v>
      </c>
      <c r="F355">
        <v>0</v>
      </c>
      <c r="G355" s="106">
        <v>0</v>
      </c>
    </row>
    <row r="356" spans="1:7" x14ac:dyDescent="0.2">
      <c r="A356">
        <v>5210</v>
      </c>
      <c r="B356" s="106" t="s">
        <v>2407</v>
      </c>
      <c r="C356">
        <v>0</v>
      </c>
      <c r="D356" s="106">
        <v>0</v>
      </c>
      <c r="E356" s="106" t="s">
        <v>157</v>
      </c>
      <c r="F356" s="106">
        <v>0</v>
      </c>
      <c r="G356" s="106" t="s">
        <v>157</v>
      </c>
    </row>
    <row r="357" spans="1:7" x14ac:dyDescent="0.2">
      <c r="A357">
        <v>5218</v>
      </c>
      <c r="B357" s="106" t="s">
        <v>2408</v>
      </c>
      <c r="C357">
        <v>0</v>
      </c>
      <c r="D357">
        <v>0</v>
      </c>
      <c r="E357" t="s">
        <v>157</v>
      </c>
      <c r="F357">
        <v>0</v>
      </c>
      <c r="G357" t="s">
        <v>157</v>
      </c>
    </row>
    <row r="358" spans="1:7" x14ac:dyDescent="0.2">
      <c r="A358">
        <v>5232</v>
      </c>
      <c r="B358" s="106" t="s">
        <v>2635</v>
      </c>
      <c r="C358">
        <v>0</v>
      </c>
      <c r="D358" s="106" t="s">
        <v>157</v>
      </c>
      <c r="E358" s="106">
        <v>0</v>
      </c>
      <c r="F358" s="106">
        <v>0</v>
      </c>
      <c r="G358" s="106">
        <v>0.2</v>
      </c>
    </row>
    <row r="359" spans="1:7" x14ac:dyDescent="0.2">
      <c r="A359">
        <v>5269</v>
      </c>
      <c r="B359" s="106" t="s">
        <v>2245</v>
      </c>
      <c r="C359">
        <v>0</v>
      </c>
      <c r="D359" s="106">
        <v>0</v>
      </c>
      <c r="E359" s="106">
        <v>0</v>
      </c>
      <c r="F359" s="106">
        <v>0</v>
      </c>
      <c r="G359">
        <v>0</v>
      </c>
    </row>
    <row r="360" spans="1:7" x14ac:dyDescent="0.2">
      <c r="A360">
        <v>5273</v>
      </c>
      <c r="B360" s="106" t="s">
        <v>746</v>
      </c>
      <c r="C360">
        <v>0.1</v>
      </c>
      <c r="D360">
        <v>0.3</v>
      </c>
      <c r="E360">
        <v>0.55000000000000004</v>
      </c>
      <c r="F360">
        <v>0.1</v>
      </c>
      <c r="G360">
        <v>0.2</v>
      </c>
    </row>
    <row r="361" spans="1:7" x14ac:dyDescent="0.2">
      <c r="A361">
        <v>5301</v>
      </c>
      <c r="B361" s="106" t="s">
        <v>747</v>
      </c>
      <c r="C361">
        <v>0.05</v>
      </c>
      <c r="D361">
        <v>0.15</v>
      </c>
      <c r="E361">
        <v>0.05</v>
      </c>
      <c r="F361">
        <v>0.05</v>
      </c>
      <c r="G361">
        <v>0.1</v>
      </c>
    </row>
    <row r="362" spans="1:7" x14ac:dyDescent="0.2">
      <c r="A362">
        <v>5302</v>
      </c>
      <c r="B362" s="106" t="s">
        <v>748</v>
      </c>
      <c r="C362">
        <v>0.1</v>
      </c>
      <c r="D362">
        <v>0.3</v>
      </c>
      <c r="E362">
        <v>0.1</v>
      </c>
      <c r="F362">
        <v>0.1</v>
      </c>
      <c r="G362" s="106">
        <v>0.2</v>
      </c>
    </row>
    <row r="363" spans="1:7" x14ac:dyDescent="0.2">
      <c r="A363">
        <v>5332</v>
      </c>
      <c r="B363" s="106" t="s">
        <v>749</v>
      </c>
      <c r="C363">
        <v>0.1</v>
      </c>
      <c r="D363" s="106">
        <v>0.3</v>
      </c>
      <c r="E363">
        <v>0.1</v>
      </c>
      <c r="F363" s="106">
        <v>0.1</v>
      </c>
      <c r="G363">
        <v>0.2</v>
      </c>
    </row>
    <row r="364" spans="1:7" x14ac:dyDescent="0.2">
      <c r="A364">
        <v>5344</v>
      </c>
      <c r="B364" s="106" t="s">
        <v>750</v>
      </c>
      <c r="C364">
        <v>0.15</v>
      </c>
      <c r="D364" s="106">
        <v>0.45</v>
      </c>
      <c r="E364">
        <v>0.15</v>
      </c>
      <c r="F364" s="106">
        <v>0.15</v>
      </c>
      <c r="G364">
        <v>0.3</v>
      </c>
    </row>
    <row r="365" spans="1:7" x14ac:dyDescent="0.2">
      <c r="A365">
        <v>5352</v>
      </c>
      <c r="B365" s="106" t="s">
        <v>751</v>
      </c>
      <c r="C365">
        <v>0.15</v>
      </c>
      <c r="D365">
        <v>0.45</v>
      </c>
      <c r="E365">
        <v>0.15</v>
      </c>
      <c r="F365" s="106">
        <v>0.15</v>
      </c>
      <c r="G365">
        <v>0.2</v>
      </c>
    </row>
    <row r="366" spans="1:7" x14ac:dyDescent="0.2">
      <c r="A366">
        <v>5363</v>
      </c>
      <c r="B366" s="106" t="s">
        <v>1794</v>
      </c>
      <c r="C366">
        <v>0</v>
      </c>
      <c r="D366">
        <v>0</v>
      </c>
      <c r="E366">
        <v>0</v>
      </c>
      <c r="F366" s="106">
        <v>0</v>
      </c>
      <c r="G366">
        <v>0</v>
      </c>
    </row>
    <row r="367" spans="1:7" x14ac:dyDescent="0.2">
      <c r="A367">
        <v>5367</v>
      </c>
      <c r="B367" s="106" t="s">
        <v>2409</v>
      </c>
      <c r="C367">
        <v>0</v>
      </c>
      <c r="D367">
        <v>0</v>
      </c>
      <c r="E367">
        <v>0</v>
      </c>
      <c r="F367">
        <v>0</v>
      </c>
      <c r="G367" t="s">
        <v>157</v>
      </c>
    </row>
    <row r="368" spans="1:7" x14ac:dyDescent="0.2">
      <c r="A368">
        <v>5384</v>
      </c>
      <c r="B368" s="106" t="s">
        <v>1642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 x14ac:dyDescent="0.2">
      <c r="A369">
        <v>5393</v>
      </c>
      <c r="B369" s="106" t="s">
        <v>236</v>
      </c>
      <c r="C369">
        <v>0.05</v>
      </c>
      <c r="D369" s="106">
        <v>0.15</v>
      </c>
      <c r="E369" s="106">
        <v>0.05</v>
      </c>
      <c r="F369" s="106">
        <v>0.05</v>
      </c>
      <c r="G369" s="106">
        <v>0.1</v>
      </c>
    </row>
    <row r="370" spans="1:7" x14ac:dyDescent="0.2">
      <c r="A370">
        <v>5410</v>
      </c>
      <c r="B370" s="106" t="s">
        <v>752</v>
      </c>
      <c r="C370">
        <v>0.05</v>
      </c>
      <c r="D370" s="106">
        <v>0.15</v>
      </c>
      <c r="E370">
        <v>0.05</v>
      </c>
      <c r="F370" s="106">
        <v>0.05</v>
      </c>
      <c r="G370" s="106">
        <v>0.1</v>
      </c>
    </row>
    <row r="371" spans="1:7" x14ac:dyDescent="0.2">
      <c r="A371">
        <v>5449</v>
      </c>
      <c r="B371" s="106" t="s">
        <v>2246</v>
      </c>
      <c r="C371">
        <v>0</v>
      </c>
      <c r="D371" s="106">
        <v>0</v>
      </c>
      <c r="E371">
        <v>0</v>
      </c>
      <c r="F371" s="106">
        <v>0</v>
      </c>
      <c r="G371" s="106">
        <v>0</v>
      </c>
    </row>
    <row r="372" spans="1:7" x14ac:dyDescent="0.2">
      <c r="A372">
        <v>5451</v>
      </c>
      <c r="B372" s="106" t="s">
        <v>753</v>
      </c>
      <c r="C372">
        <v>0.05</v>
      </c>
      <c r="D372">
        <v>0.15</v>
      </c>
      <c r="E372">
        <v>0.05</v>
      </c>
      <c r="F372">
        <v>0.05</v>
      </c>
      <c r="G372">
        <v>0.1</v>
      </c>
    </row>
    <row r="373" spans="1:7" x14ac:dyDescent="0.2">
      <c r="A373">
        <v>5463</v>
      </c>
      <c r="B373" s="106" t="s">
        <v>66</v>
      </c>
      <c r="C373">
        <v>0.05</v>
      </c>
      <c r="D373">
        <v>0.15</v>
      </c>
      <c r="E373" s="106">
        <v>0.1</v>
      </c>
      <c r="F373">
        <v>0.05</v>
      </c>
      <c r="G373" s="106">
        <v>0.1</v>
      </c>
    </row>
    <row r="374" spans="1:7" x14ac:dyDescent="0.2">
      <c r="A374">
        <v>5464</v>
      </c>
      <c r="B374" s="106" t="s">
        <v>2031</v>
      </c>
      <c r="C374">
        <v>0.05</v>
      </c>
      <c r="D374">
        <v>0.15</v>
      </c>
      <c r="E374" s="106">
        <v>0.05</v>
      </c>
      <c r="F374" s="106">
        <v>0.05</v>
      </c>
      <c r="G374" s="106">
        <v>0</v>
      </c>
    </row>
    <row r="375" spans="1:7" x14ac:dyDescent="0.2">
      <c r="A375">
        <v>5471</v>
      </c>
      <c r="B375" s="106" t="s">
        <v>1919</v>
      </c>
      <c r="C375">
        <v>0</v>
      </c>
      <c r="D375">
        <v>0</v>
      </c>
      <c r="E375" s="106">
        <v>0.1</v>
      </c>
      <c r="F375">
        <v>0.1</v>
      </c>
      <c r="G375">
        <v>0.2</v>
      </c>
    </row>
    <row r="376" spans="1:7" x14ac:dyDescent="0.2">
      <c r="A376">
        <v>5476</v>
      </c>
      <c r="B376" s="106" t="s">
        <v>2636</v>
      </c>
      <c r="C376">
        <v>0</v>
      </c>
      <c r="D376" t="s">
        <v>157</v>
      </c>
      <c r="E376" s="106">
        <v>0</v>
      </c>
      <c r="F376">
        <v>0</v>
      </c>
      <c r="G376">
        <v>0</v>
      </c>
    </row>
    <row r="377" spans="1:7" x14ac:dyDescent="0.2">
      <c r="A377">
        <v>5480</v>
      </c>
      <c r="B377" s="106" t="s">
        <v>754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5481</v>
      </c>
      <c r="B378" s="106" t="s">
        <v>1628</v>
      </c>
      <c r="C378">
        <v>0</v>
      </c>
      <c r="D378">
        <v>0</v>
      </c>
      <c r="E378">
        <v>0</v>
      </c>
      <c r="F378" s="106">
        <v>0</v>
      </c>
      <c r="G378" s="106">
        <v>0</v>
      </c>
    </row>
    <row r="379" spans="1:7" x14ac:dyDescent="0.2">
      <c r="A379">
        <v>5482</v>
      </c>
      <c r="B379" s="106" t="s">
        <v>2137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5486</v>
      </c>
      <c r="B380" s="106" t="s">
        <v>755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5602</v>
      </c>
      <c r="B381" s="106" t="s">
        <v>1795</v>
      </c>
      <c r="C381">
        <v>0.05</v>
      </c>
      <c r="D381" s="106">
        <v>0</v>
      </c>
      <c r="E381">
        <v>0</v>
      </c>
      <c r="F381" s="106">
        <v>0.05</v>
      </c>
      <c r="G381">
        <v>0.1</v>
      </c>
    </row>
    <row r="382" spans="1:7" x14ac:dyDescent="0.2">
      <c r="A382">
        <v>5631</v>
      </c>
      <c r="B382" s="106" t="s">
        <v>1920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">
      <c r="A383">
        <v>5632</v>
      </c>
      <c r="B383" s="106" t="s">
        <v>756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">
      <c r="A384">
        <v>5706</v>
      </c>
      <c r="B384" s="106" t="s">
        <v>2049</v>
      </c>
      <c r="C384">
        <v>0</v>
      </c>
      <c r="D384" t="s">
        <v>157</v>
      </c>
      <c r="E384" t="s">
        <v>157</v>
      </c>
      <c r="F384" s="106" t="s">
        <v>157</v>
      </c>
      <c r="G384" t="s">
        <v>157</v>
      </c>
    </row>
    <row r="385" spans="1:7" x14ac:dyDescent="0.2">
      <c r="A385">
        <v>5714</v>
      </c>
      <c r="B385" s="106" t="s">
        <v>757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5741</v>
      </c>
      <c r="B386" s="106" t="s">
        <v>758</v>
      </c>
      <c r="C386">
        <v>0.05</v>
      </c>
      <c r="D386" s="106">
        <v>0.15</v>
      </c>
      <c r="E386" s="106">
        <v>0.05</v>
      </c>
      <c r="F386">
        <v>0.05</v>
      </c>
      <c r="G386">
        <v>0.1</v>
      </c>
    </row>
    <row r="387" spans="1:7" x14ac:dyDescent="0.2">
      <c r="A387">
        <v>5805</v>
      </c>
      <c r="B387" s="106" t="s">
        <v>2410</v>
      </c>
      <c r="C387">
        <v>0</v>
      </c>
      <c r="D387">
        <v>0</v>
      </c>
      <c r="E387">
        <v>0</v>
      </c>
      <c r="F387" s="106">
        <v>0</v>
      </c>
      <c r="G387" t="s">
        <v>157</v>
      </c>
    </row>
    <row r="388" spans="1:7" x14ac:dyDescent="0.2">
      <c r="A388">
        <v>5807</v>
      </c>
      <c r="B388" s="106" t="s">
        <v>759</v>
      </c>
      <c r="C388">
        <v>0.05</v>
      </c>
      <c r="D388" s="106">
        <v>0.15</v>
      </c>
      <c r="E388" s="106">
        <v>0.05</v>
      </c>
      <c r="F388" s="106">
        <v>0.05</v>
      </c>
      <c r="G388" s="106">
        <v>0.1</v>
      </c>
    </row>
    <row r="389" spans="1:7" x14ac:dyDescent="0.2">
      <c r="A389">
        <v>5901</v>
      </c>
      <c r="B389" s="106" t="s">
        <v>227</v>
      </c>
      <c r="C389">
        <v>0</v>
      </c>
      <c r="D389">
        <v>0.15</v>
      </c>
      <c r="E389" s="106">
        <v>0.05</v>
      </c>
      <c r="F389" s="106">
        <v>0.05</v>
      </c>
      <c r="G389" s="106">
        <v>0.1</v>
      </c>
    </row>
    <row r="390" spans="1:7" x14ac:dyDescent="0.2">
      <c r="A390">
        <v>5902</v>
      </c>
      <c r="B390" s="106" t="s">
        <v>760</v>
      </c>
      <c r="C390">
        <v>0.05</v>
      </c>
      <c r="D390">
        <v>0.15</v>
      </c>
      <c r="E390" s="106">
        <v>0.05</v>
      </c>
      <c r="F390" s="106">
        <v>0.05</v>
      </c>
      <c r="G390" s="106">
        <v>0.1</v>
      </c>
    </row>
    <row r="391" spans="1:7" x14ac:dyDescent="0.2">
      <c r="A391">
        <v>5911</v>
      </c>
      <c r="B391" s="106" t="s">
        <v>2063</v>
      </c>
      <c r="C391">
        <v>0</v>
      </c>
      <c r="D391">
        <v>0</v>
      </c>
      <c r="E391">
        <v>0.05</v>
      </c>
      <c r="F391">
        <v>0.05</v>
      </c>
      <c r="G391">
        <v>0.1</v>
      </c>
    </row>
    <row r="392" spans="1:7" x14ac:dyDescent="0.2">
      <c r="A392">
        <v>5932</v>
      </c>
      <c r="B392" s="106" t="s">
        <v>761</v>
      </c>
      <c r="C392">
        <v>0.05</v>
      </c>
      <c r="D392">
        <v>0.15</v>
      </c>
      <c r="E392">
        <v>0.05</v>
      </c>
      <c r="F392">
        <v>0.05</v>
      </c>
      <c r="G392">
        <v>0.1</v>
      </c>
    </row>
    <row r="393" spans="1:7" x14ac:dyDescent="0.2">
      <c r="A393">
        <v>5936</v>
      </c>
      <c r="B393" s="106" t="s">
        <v>2247</v>
      </c>
      <c r="C393">
        <v>0</v>
      </c>
      <c r="D393">
        <v>0</v>
      </c>
      <c r="E393" t="s">
        <v>157</v>
      </c>
      <c r="F393">
        <v>0</v>
      </c>
      <c r="G393">
        <v>0</v>
      </c>
    </row>
    <row r="394" spans="1:7" x14ac:dyDescent="0.2">
      <c r="A394">
        <v>5938</v>
      </c>
      <c r="B394" s="106" t="s">
        <v>2637</v>
      </c>
      <c r="C394">
        <v>0</v>
      </c>
      <c r="D394" s="106" t="s">
        <v>157</v>
      </c>
      <c r="E394" t="s">
        <v>157</v>
      </c>
      <c r="F394" s="106" t="s">
        <v>157</v>
      </c>
      <c r="G394" t="s">
        <v>157</v>
      </c>
    </row>
    <row r="395" spans="1:7" x14ac:dyDescent="0.2">
      <c r="A395">
        <v>5943</v>
      </c>
      <c r="B395" s="106" t="s">
        <v>2638</v>
      </c>
      <c r="C395">
        <v>0.05</v>
      </c>
      <c r="D395" t="s">
        <v>157</v>
      </c>
      <c r="E395">
        <v>0.05</v>
      </c>
      <c r="F395" t="s">
        <v>157</v>
      </c>
      <c r="G395">
        <v>0.1</v>
      </c>
    </row>
    <row r="396" spans="1:7" x14ac:dyDescent="0.2">
      <c r="A396">
        <v>5946</v>
      </c>
      <c r="B396" s="106" t="s">
        <v>1720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5947</v>
      </c>
      <c r="B397" s="106" t="s">
        <v>230</v>
      </c>
      <c r="C397">
        <v>0.15</v>
      </c>
      <c r="D397">
        <v>0.45</v>
      </c>
      <c r="E397">
        <v>0.15</v>
      </c>
      <c r="F397">
        <v>0.15</v>
      </c>
      <c r="G397" s="106">
        <v>0.3</v>
      </c>
    </row>
    <row r="398" spans="1:7" x14ac:dyDescent="0.2">
      <c r="A398">
        <v>5951</v>
      </c>
      <c r="B398" s="106" t="s">
        <v>762</v>
      </c>
      <c r="C398">
        <v>0.05</v>
      </c>
      <c r="D398">
        <v>0.15</v>
      </c>
      <c r="E398">
        <v>0.05</v>
      </c>
      <c r="F398">
        <v>0.05</v>
      </c>
      <c r="G398">
        <v>0.1</v>
      </c>
    </row>
    <row r="399" spans="1:7" x14ac:dyDescent="0.2">
      <c r="A399">
        <v>5957</v>
      </c>
      <c r="B399" s="106" t="s">
        <v>763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5975</v>
      </c>
      <c r="B400" s="106" t="s">
        <v>2639</v>
      </c>
      <c r="C400">
        <v>0</v>
      </c>
      <c r="D400" t="s">
        <v>157</v>
      </c>
      <c r="E400">
        <v>0</v>
      </c>
      <c r="F400" t="s">
        <v>157</v>
      </c>
      <c r="G400" t="s">
        <v>157</v>
      </c>
    </row>
    <row r="401" spans="1:7" x14ac:dyDescent="0.2">
      <c r="A401">
        <v>5976</v>
      </c>
      <c r="B401" s="106" t="s">
        <v>764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">
      <c r="A402">
        <v>5981</v>
      </c>
      <c r="B402" s="106" t="s">
        <v>765</v>
      </c>
      <c r="C402">
        <v>0</v>
      </c>
      <c r="D402" s="106">
        <v>0</v>
      </c>
      <c r="E402" s="106">
        <v>0</v>
      </c>
      <c r="F402" s="106">
        <v>0</v>
      </c>
      <c r="G402" s="106">
        <v>0</v>
      </c>
    </row>
    <row r="403" spans="1:7" x14ac:dyDescent="0.2">
      <c r="A403">
        <v>5985</v>
      </c>
      <c r="B403" s="106" t="s">
        <v>2064</v>
      </c>
      <c r="C403">
        <v>0</v>
      </c>
      <c r="D403">
        <v>0</v>
      </c>
      <c r="E403" t="s">
        <v>157</v>
      </c>
      <c r="F403">
        <v>0</v>
      </c>
      <c r="G403">
        <v>0</v>
      </c>
    </row>
    <row r="404" spans="1:7" x14ac:dyDescent="0.2">
      <c r="A404">
        <v>5991</v>
      </c>
      <c r="B404" s="106" t="s">
        <v>766</v>
      </c>
      <c r="C404">
        <v>0.05</v>
      </c>
      <c r="D404" s="106">
        <v>0</v>
      </c>
      <c r="E404">
        <v>0</v>
      </c>
      <c r="F404">
        <v>0.05</v>
      </c>
      <c r="G404">
        <v>0.1</v>
      </c>
    </row>
    <row r="405" spans="1:7" x14ac:dyDescent="0.2">
      <c r="A405">
        <v>5998</v>
      </c>
      <c r="B405" s="106" t="s">
        <v>767</v>
      </c>
      <c r="C405">
        <v>0.05</v>
      </c>
      <c r="D405" s="106">
        <v>0.15</v>
      </c>
      <c r="E405">
        <v>0.05</v>
      </c>
      <c r="F405">
        <v>0.05</v>
      </c>
      <c r="G405" s="106">
        <v>0.1</v>
      </c>
    </row>
    <row r="406" spans="1:7" x14ac:dyDescent="0.2">
      <c r="A406">
        <v>6005</v>
      </c>
      <c r="B406" s="106" t="s">
        <v>768</v>
      </c>
      <c r="C406">
        <v>0.1</v>
      </c>
      <c r="D406">
        <v>0.75</v>
      </c>
      <c r="E406">
        <v>0.1</v>
      </c>
      <c r="F406" s="106">
        <v>0.1</v>
      </c>
      <c r="G406" s="106">
        <v>0.2</v>
      </c>
    </row>
    <row r="407" spans="1:7" x14ac:dyDescent="0.2">
      <c r="A407">
        <v>6028</v>
      </c>
      <c r="B407" s="106" t="s">
        <v>588</v>
      </c>
      <c r="C407">
        <v>0.15</v>
      </c>
      <c r="D407">
        <v>0.45</v>
      </c>
      <c r="E407">
        <v>0.15</v>
      </c>
      <c r="F407" s="106">
        <v>0.15</v>
      </c>
      <c r="G407" s="106">
        <v>0.3</v>
      </c>
    </row>
    <row r="408" spans="1:7" x14ac:dyDescent="0.2">
      <c r="A408">
        <v>6047</v>
      </c>
      <c r="B408" s="106" t="s">
        <v>769</v>
      </c>
      <c r="C408">
        <v>0</v>
      </c>
      <c r="D408">
        <v>0</v>
      </c>
      <c r="E408" s="106">
        <v>0</v>
      </c>
      <c r="F408">
        <v>0</v>
      </c>
      <c r="G408">
        <v>0</v>
      </c>
    </row>
    <row r="409" spans="1:7" x14ac:dyDescent="0.2">
      <c r="A409">
        <v>6048</v>
      </c>
      <c r="B409" s="106" t="s">
        <v>770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6054</v>
      </c>
      <c r="B410" s="106" t="s">
        <v>771</v>
      </c>
      <c r="C410">
        <v>0.05</v>
      </c>
      <c r="D410">
        <v>0.15</v>
      </c>
      <c r="E410">
        <v>0.05</v>
      </c>
      <c r="F410">
        <v>0.05</v>
      </c>
      <c r="G410">
        <v>0</v>
      </c>
    </row>
    <row r="411" spans="1:7" x14ac:dyDescent="0.2">
      <c r="A411">
        <v>6055</v>
      </c>
      <c r="B411" s="106" t="s">
        <v>772</v>
      </c>
      <c r="C411">
        <v>0</v>
      </c>
      <c r="D411">
        <v>0</v>
      </c>
      <c r="E411">
        <v>0</v>
      </c>
      <c r="F411">
        <v>0</v>
      </c>
      <c r="G411" s="106">
        <v>0</v>
      </c>
    </row>
    <row r="412" spans="1:7" x14ac:dyDescent="0.2">
      <c r="A412">
        <v>6058</v>
      </c>
      <c r="B412" s="106" t="s">
        <v>773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6073</v>
      </c>
      <c r="B413" s="106" t="s">
        <v>2474</v>
      </c>
      <c r="C413">
        <v>0</v>
      </c>
      <c r="D413">
        <v>0</v>
      </c>
      <c r="E413">
        <v>0</v>
      </c>
      <c r="F413" t="s">
        <v>157</v>
      </c>
      <c r="G413" t="s">
        <v>157</v>
      </c>
    </row>
    <row r="414" spans="1:7" x14ac:dyDescent="0.2">
      <c r="A414">
        <v>6093</v>
      </c>
      <c r="B414" s="106" t="s">
        <v>774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6098</v>
      </c>
      <c r="B415" s="106" t="s">
        <v>239</v>
      </c>
      <c r="C415">
        <v>0.1</v>
      </c>
      <c r="D415" s="106">
        <v>0.3</v>
      </c>
      <c r="E415">
        <v>0.1</v>
      </c>
      <c r="F415" s="106">
        <v>0.1</v>
      </c>
      <c r="G415">
        <v>0.2</v>
      </c>
    </row>
    <row r="416" spans="1:7" x14ac:dyDescent="0.2">
      <c r="A416">
        <v>6099</v>
      </c>
      <c r="B416" s="106" t="s">
        <v>775</v>
      </c>
      <c r="C416">
        <v>0</v>
      </c>
      <c r="D416">
        <v>0</v>
      </c>
      <c r="E416">
        <v>0</v>
      </c>
      <c r="F416" s="106">
        <v>0</v>
      </c>
      <c r="G416" s="106">
        <v>0</v>
      </c>
    </row>
    <row r="417" spans="1:7" x14ac:dyDescent="0.2">
      <c r="A417">
        <v>6101</v>
      </c>
      <c r="B417" s="106" t="s">
        <v>776</v>
      </c>
      <c r="C417">
        <v>0.05</v>
      </c>
      <c r="D417" s="106">
        <v>0</v>
      </c>
      <c r="E417" s="106">
        <v>0.05</v>
      </c>
      <c r="F417">
        <v>0</v>
      </c>
      <c r="G417" s="106">
        <v>0.1</v>
      </c>
    </row>
    <row r="418" spans="1:7" x14ac:dyDescent="0.2">
      <c r="A418">
        <v>6143</v>
      </c>
      <c r="B418" s="106" t="s">
        <v>777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6146</v>
      </c>
      <c r="B419" s="106" t="s">
        <v>778</v>
      </c>
      <c r="C419">
        <v>0.45</v>
      </c>
      <c r="D419">
        <v>1.35</v>
      </c>
      <c r="E419">
        <v>0.45</v>
      </c>
      <c r="F419">
        <v>0.45</v>
      </c>
      <c r="G419">
        <v>0.9</v>
      </c>
    </row>
    <row r="420" spans="1:7" x14ac:dyDescent="0.2">
      <c r="A420">
        <v>6151</v>
      </c>
      <c r="B420" s="106" t="s">
        <v>779</v>
      </c>
      <c r="C420">
        <v>0</v>
      </c>
      <c r="D420">
        <v>0</v>
      </c>
      <c r="E420">
        <v>0</v>
      </c>
      <c r="F420" s="106">
        <v>0</v>
      </c>
      <c r="G420">
        <v>0</v>
      </c>
    </row>
    <row r="421" spans="1:7" x14ac:dyDescent="0.2">
      <c r="A421">
        <v>6157</v>
      </c>
      <c r="B421" s="106" t="s">
        <v>780</v>
      </c>
      <c r="C421">
        <v>0.05</v>
      </c>
      <c r="D421">
        <v>0.15</v>
      </c>
      <c r="E421">
        <v>0.05</v>
      </c>
      <c r="F421">
        <v>0.05</v>
      </c>
      <c r="G421">
        <v>0.1</v>
      </c>
    </row>
    <row r="422" spans="1:7" x14ac:dyDescent="0.2">
      <c r="A422">
        <v>6165</v>
      </c>
      <c r="B422" s="106" t="s">
        <v>1721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">
      <c r="A423">
        <v>6185</v>
      </c>
      <c r="B423" s="106" t="s">
        <v>2248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6187</v>
      </c>
      <c r="B424" s="106" t="s">
        <v>1265</v>
      </c>
      <c r="C424">
        <v>0.05</v>
      </c>
      <c r="D424">
        <v>0.15</v>
      </c>
      <c r="E424">
        <v>0.05</v>
      </c>
      <c r="F424">
        <v>0.05</v>
      </c>
      <c r="G424" s="106">
        <v>0.1</v>
      </c>
    </row>
    <row r="425" spans="1:7" x14ac:dyDescent="0.2">
      <c r="A425">
        <v>6194</v>
      </c>
      <c r="B425" s="106" t="s">
        <v>781</v>
      </c>
      <c r="C425">
        <v>0.1</v>
      </c>
      <c r="D425" s="106">
        <v>0.3</v>
      </c>
      <c r="E425">
        <v>0.1</v>
      </c>
      <c r="F425" s="106">
        <v>0.1</v>
      </c>
      <c r="G425" s="106">
        <v>0.2</v>
      </c>
    </row>
    <row r="426" spans="1:7" x14ac:dyDescent="0.2">
      <c r="A426">
        <v>6196</v>
      </c>
      <c r="B426" s="106" t="s">
        <v>782</v>
      </c>
      <c r="C426">
        <v>0.1</v>
      </c>
      <c r="D426" s="106">
        <v>0.3</v>
      </c>
      <c r="E426">
        <v>0.1</v>
      </c>
      <c r="F426" s="106">
        <v>0.1</v>
      </c>
      <c r="G426">
        <v>0.2</v>
      </c>
    </row>
    <row r="427" spans="1:7" x14ac:dyDescent="0.2">
      <c r="A427">
        <v>6200</v>
      </c>
      <c r="B427" s="106" t="s">
        <v>783</v>
      </c>
      <c r="C427">
        <v>0</v>
      </c>
      <c r="D427">
        <v>0.15</v>
      </c>
      <c r="E427">
        <v>0</v>
      </c>
      <c r="F427">
        <v>0.05</v>
      </c>
      <c r="G427">
        <v>0.1</v>
      </c>
    </row>
    <row r="428" spans="1:7" x14ac:dyDescent="0.2">
      <c r="A428">
        <v>6201</v>
      </c>
      <c r="B428" s="106" t="s">
        <v>2096</v>
      </c>
      <c r="C428">
        <v>0.05</v>
      </c>
      <c r="D428">
        <v>0.3</v>
      </c>
      <c r="E428">
        <v>0</v>
      </c>
      <c r="F428">
        <v>0</v>
      </c>
      <c r="G428" t="s">
        <v>157</v>
      </c>
    </row>
    <row r="429" spans="1:7" x14ac:dyDescent="0.2">
      <c r="A429">
        <v>6205</v>
      </c>
      <c r="B429" s="106" t="s">
        <v>2640</v>
      </c>
      <c r="C429">
        <v>0.05</v>
      </c>
      <c r="D429" t="s">
        <v>157</v>
      </c>
      <c r="E429">
        <v>0.05</v>
      </c>
      <c r="F429" t="s">
        <v>157</v>
      </c>
      <c r="G429">
        <v>0.1</v>
      </c>
    </row>
    <row r="430" spans="1:7" x14ac:dyDescent="0.2">
      <c r="A430">
        <v>6210</v>
      </c>
      <c r="B430" s="106" t="s">
        <v>2641</v>
      </c>
      <c r="C430">
        <v>0</v>
      </c>
      <c r="D430" t="s">
        <v>157</v>
      </c>
      <c r="E430">
        <v>0</v>
      </c>
      <c r="F430">
        <v>0</v>
      </c>
      <c r="G430">
        <v>0</v>
      </c>
    </row>
    <row r="431" spans="1:7" x14ac:dyDescent="0.2">
      <c r="A431">
        <v>6217</v>
      </c>
      <c r="B431" s="106" t="s">
        <v>784</v>
      </c>
      <c r="C431">
        <v>0</v>
      </c>
      <c r="D431">
        <v>0</v>
      </c>
      <c r="E431">
        <v>0</v>
      </c>
      <c r="F431" s="106">
        <v>0.05</v>
      </c>
      <c r="G431" s="106">
        <v>0</v>
      </c>
    </row>
    <row r="432" spans="1:7" x14ac:dyDescent="0.2">
      <c r="A432">
        <v>6218</v>
      </c>
      <c r="B432" s="106" t="s">
        <v>785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6222</v>
      </c>
      <c r="B433" s="106" t="s">
        <v>2642</v>
      </c>
      <c r="C433">
        <v>0</v>
      </c>
      <c r="D433" t="s">
        <v>157</v>
      </c>
      <c r="E433" t="s">
        <v>157</v>
      </c>
      <c r="F433" s="106" t="s">
        <v>157</v>
      </c>
      <c r="G433" s="106">
        <v>0</v>
      </c>
    </row>
    <row r="434" spans="1:7" x14ac:dyDescent="0.2">
      <c r="A434">
        <v>6237</v>
      </c>
      <c r="B434" s="106" t="s">
        <v>786</v>
      </c>
      <c r="C434">
        <v>0.05</v>
      </c>
      <c r="D434">
        <v>0.15</v>
      </c>
      <c r="E434">
        <v>0.05</v>
      </c>
      <c r="F434">
        <v>0.05</v>
      </c>
      <c r="G434">
        <v>0.1</v>
      </c>
    </row>
    <row r="435" spans="1:7" x14ac:dyDescent="0.2">
      <c r="A435">
        <v>6240</v>
      </c>
      <c r="B435" s="106" t="s">
        <v>787</v>
      </c>
      <c r="C435">
        <v>0.05</v>
      </c>
      <c r="D435">
        <v>0.15</v>
      </c>
      <c r="E435">
        <v>0.05</v>
      </c>
      <c r="F435">
        <v>0.05</v>
      </c>
      <c r="G435">
        <v>0.1</v>
      </c>
    </row>
    <row r="436" spans="1:7" x14ac:dyDescent="0.2">
      <c r="A436">
        <v>6247</v>
      </c>
      <c r="B436" s="106" t="s">
        <v>2643</v>
      </c>
      <c r="C436">
        <v>0.05</v>
      </c>
      <c r="D436" t="s">
        <v>157</v>
      </c>
      <c r="E436" t="s">
        <v>157</v>
      </c>
      <c r="F436">
        <v>0.05</v>
      </c>
      <c r="G436" s="106" t="s">
        <v>157</v>
      </c>
    </row>
    <row r="437" spans="1:7" x14ac:dyDescent="0.2">
      <c r="A437">
        <v>6258</v>
      </c>
      <c r="B437" s="106" t="s">
        <v>2644</v>
      </c>
      <c r="C437">
        <v>0</v>
      </c>
      <c r="D437" s="106" t="s">
        <v>157</v>
      </c>
      <c r="E437" s="106">
        <v>0</v>
      </c>
      <c r="F437" s="106">
        <v>0</v>
      </c>
      <c r="G437" s="106">
        <v>0</v>
      </c>
    </row>
    <row r="438" spans="1:7" x14ac:dyDescent="0.2">
      <c r="A438">
        <v>6262</v>
      </c>
      <c r="B438" s="106" t="s">
        <v>788</v>
      </c>
      <c r="C438">
        <v>0</v>
      </c>
      <c r="D438" s="106">
        <v>0</v>
      </c>
      <c r="E438" s="106">
        <v>0</v>
      </c>
      <c r="F438" s="106">
        <v>0.05</v>
      </c>
      <c r="G438" s="106">
        <v>0</v>
      </c>
    </row>
    <row r="439" spans="1:7" x14ac:dyDescent="0.2">
      <c r="A439">
        <v>6264</v>
      </c>
      <c r="B439" s="106" t="s">
        <v>2645</v>
      </c>
      <c r="C439">
        <v>0</v>
      </c>
      <c r="D439" s="106" t="s">
        <v>157</v>
      </c>
      <c r="E439" s="106">
        <v>0</v>
      </c>
      <c r="F439">
        <v>0</v>
      </c>
      <c r="G439" s="106">
        <v>0</v>
      </c>
    </row>
    <row r="440" spans="1:7" x14ac:dyDescent="0.2">
      <c r="A440">
        <v>6268</v>
      </c>
      <c r="B440" s="106" t="s">
        <v>2179</v>
      </c>
      <c r="C440">
        <v>0</v>
      </c>
      <c r="D440" s="106">
        <v>0</v>
      </c>
      <c r="E440" t="s">
        <v>157</v>
      </c>
      <c r="F440" s="106" t="s">
        <v>157</v>
      </c>
      <c r="G440" t="s">
        <v>157</v>
      </c>
    </row>
    <row r="441" spans="1:7" x14ac:dyDescent="0.2">
      <c r="A441">
        <v>6273</v>
      </c>
      <c r="B441" s="106" t="s">
        <v>789</v>
      </c>
      <c r="C441">
        <v>0.85</v>
      </c>
      <c r="D441">
        <v>2.5499999999999998</v>
      </c>
      <c r="E441">
        <v>0.85</v>
      </c>
      <c r="F441">
        <v>0.85</v>
      </c>
      <c r="G441">
        <v>1.7</v>
      </c>
    </row>
    <row r="442" spans="1:7" x14ac:dyDescent="0.2">
      <c r="A442">
        <v>6277</v>
      </c>
      <c r="B442" s="106" t="s">
        <v>1855</v>
      </c>
      <c r="C442">
        <v>0.1</v>
      </c>
      <c r="D442">
        <v>0.3</v>
      </c>
      <c r="E442" s="106">
        <v>0.1</v>
      </c>
      <c r="F442">
        <v>0</v>
      </c>
      <c r="G442">
        <v>0</v>
      </c>
    </row>
    <row r="443" spans="1:7" x14ac:dyDescent="0.2">
      <c r="A443">
        <v>6278</v>
      </c>
      <c r="B443" s="106" t="s">
        <v>2411</v>
      </c>
      <c r="C443">
        <v>0</v>
      </c>
      <c r="D443">
        <v>0</v>
      </c>
      <c r="E443" t="s">
        <v>157</v>
      </c>
      <c r="F443">
        <v>0</v>
      </c>
      <c r="G443" t="s">
        <v>157</v>
      </c>
    </row>
    <row r="444" spans="1:7" x14ac:dyDescent="0.2">
      <c r="A444">
        <v>6284</v>
      </c>
      <c r="B444" s="106" t="s">
        <v>2475</v>
      </c>
      <c r="C444">
        <v>0.1</v>
      </c>
      <c r="D444">
        <v>0.3</v>
      </c>
      <c r="E444">
        <v>0.1</v>
      </c>
      <c r="F444" t="s">
        <v>157</v>
      </c>
      <c r="G444" s="106">
        <v>0.2</v>
      </c>
    </row>
    <row r="445" spans="1:7" x14ac:dyDescent="0.2">
      <c r="A445">
        <v>6298</v>
      </c>
      <c r="B445" s="106" t="s">
        <v>1856</v>
      </c>
      <c r="C445">
        <v>0</v>
      </c>
      <c r="D445">
        <v>0</v>
      </c>
      <c r="E445">
        <v>0</v>
      </c>
      <c r="F445">
        <v>0</v>
      </c>
      <c r="G445" s="106">
        <v>0</v>
      </c>
    </row>
    <row r="446" spans="1:7" x14ac:dyDescent="0.2">
      <c r="A446">
        <v>6302</v>
      </c>
      <c r="B446" s="106" t="s">
        <v>1959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 x14ac:dyDescent="0.2">
      <c r="A447">
        <v>6305</v>
      </c>
      <c r="B447" s="106" t="s">
        <v>31</v>
      </c>
      <c r="C447">
        <v>0.05</v>
      </c>
      <c r="D447">
        <v>0.15</v>
      </c>
      <c r="E447">
        <v>0.05</v>
      </c>
      <c r="F447">
        <v>0.05</v>
      </c>
      <c r="G447">
        <v>0.1</v>
      </c>
    </row>
    <row r="448" spans="1:7" x14ac:dyDescent="0.2">
      <c r="A448">
        <v>6310</v>
      </c>
      <c r="B448" s="106" t="s">
        <v>2646</v>
      </c>
      <c r="C448">
        <v>0</v>
      </c>
      <c r="D448" s="106" t="s">
        <v>157</v>
      </c>
      <c r="E448" s="106">
        <v>0</v>
      </c>
      <c r="F448" t="s">
        <v>157</v>
      </c>
      <c r="G448">
        <v>0</v>
      </c>
    </row>
    <row r="449" spans="1:7" x14ac:dyDescent="0.2">
      <c r="A449">
        <v>6315</v>
      </c>
      <c r="B449" s="106" t="s">
        <v>2412</v>
      </c>
      <c r="C449">
        <v>0.05</v>
      </c>
      <c r="D449">
        <v>0.15</v>
      </c>
      <c r="E449">
        <v>0.05</v>
      </c>
      <c r="F449">
        <v>0.05</v>
      </c>
      <c r="G449" t="s">
        <v>157</v>
      </c>
    </row>
    <row r="450" spans="1:7" x14ac:dyDescent="0.2">
      <c r="A450">
        <v>6316</v>
      </c>
      <c r="B450" s="106" t="s">
        <v>790</v>
      </c>
      <c r="C450">
        <v>0.5</v>
      </c>
      <c r="D450">
        <v>1.5</v>
      </c>
      <c r="E450">
        <v>0.5</v>
      </c>
      <c r="F450">
        <v>0.5</v>
      </c>
      <c r="G450">
        <v>1</v>
      </c>
    </row>
    <row r="451" spans="1:7" x14ac:dyDescent="0.2">
      <c r="A451">
        <v>6325</v>
      </c>
      <c r="B451" s="106" t="s">
        <v>791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6330</v>
      </c>
      <c r="B452" s="106" t="s">
        <v>792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">
      <c r="A453">
        <v>6333</v>
      </c>
      <c r="B453" s="106" t="s">
        <v>2476</v>
      </c>
      <c r="C453">
        <v>0</v>
      </c>
      <c r="D453">
        <v>0</v>
      </c>
      <c r="E453">
        <v>0</v>
      </c>
      <c r="F453" t="s">
        <v>157</v>
      </c>
      <c r="G453" t="s">
        <v>157</v>
      </c>
    </row>
    <row r="454" spans="1:7" x14ac:dyDescent="0.2">
      <c r="A454">
        <v>6339</v>
      </c>
      <c r="B454" s="106" t="s">
        <v>2477</v>
      </c>
      <c r="C454">
        <v>0</v>
      </c>
      <c r="D454">
        <v>0</v>
      </c>
      <c r="E454">
        <v>0</v>
      </c>
      <c r="F454" t="s">
        <v>157</v>
      </c>
      <c r="G454">
        <v>0.1</v>
      </c>
    </row>
    <row r="455" spans="1:7" x14ac:dyDescent="0.2">
      <c r="A455">
        <v>6349</v>
      </c>
      <c r="B455" s="106" t="s">
        <v>793</v>
      </c>
      <c r="C455">
        <v>0</v>
      </c>
      <c r="D455">
        <v>0</v>
      </c>
      <c r="E455">
        <v>0.05</v>
      </c>
      <c r="F455">
        <v>0.05</v>
      </c>
      <c r="G455">
        <v>0.1</v>
      </c>
    </row>
    <row r="456" spans="1:7" x14ac:dyDescent="0.2">
      <c r="A456">
        <v>6358</v>
      </c>
      <c r="B456" s="106" t="s">
        <v>2138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">
      <c r="A457">
        <v>6362</v>
      </c>
      <c r="B457" s="106" t="s">
        <v>795</v>
      </c>
      <c r="C457">
        <v>0.05</v>
      </c>
      <c r="D457" s="106">
        <v>0.15</v>
      </c>
      <c r="E457">
        <v>0.05</v>
      </c>
      <c r="F457">
        <v>0.05</v>
      </c>
      <c r="G457" s="106">
        <v>0.1</v>
      </c>
    </row>
    <row r="458" spans="1:7" x14ac:dyDescent="0.2">
      <c r="A458">
        <v>6363</v>
      </c>
      <c r="B458" s="106" t="s">
        <v>796</v>
      </c>
      <c r="C458">
        <v>0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6369</v>
      </c>
      <c r="B459" s="106" t="s">
        <v>2647</v>
      </c>
      <c r="C459">
        <v>0.05</v>
      </c>
      <c r="D459" t="s">
        <v>157</v>
      </c>
      <c r="E459" t="s">
        <v>157</v>
      </c>
      <c r="F459" t="s">
        <v>157</v>
      </c>
      <c r="G459" t="s">
        <v>157</v>
      </c>
    </row>
    <row r="460" spans="1:7" x14ac:dyDescent="0.2">
      <c r="A460">
        <v>6371</v>
      </c>
      <c r="B460" s="106" t="s">
        <v>1857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6373</v>
      </c>
      <c r="B461" s="106" t="s">
        <v>2648</v>
      </c>
      <c r="C461">
        <v>0</v>
      </c>
      <c r="D461" s="106" t="s">
        <v>157</v>
      </c>
      <c r="E461" t="s">
        <v>157</v>
      </c>
      <c r="F461" t="s">
        <v>157</v>
      </c>
      <c r="G461">
        <v>0</v>
      </c>
    </row>
    <row r="462" spans="1:7" x14ac:dyDescent="0.2">
      <c r="A462">
        <v>6381</v>
      </c>
      <c r="B462" s="106" t="s">
        <v>797</v>
      </c>
      <c r="C462">
        <v>0.05</v>
      </c>
      <c r="D462">
        <v>0.15</v>
      </c>
      <c r="E462">
        <v>0.05</v>
      </c>
      <c r="F462">
        <v>0.05</v>
      </c>
      <c r="G462">
        <v>0.1</v>
      </c>
    </row>
    <row r="463" spans="1:7" x14ac:dyDescent="0.2">
      <c r="A463">
        <v>6383</v>
      </c>
      <c r="B463" s="106" t="s">
        <v>591</v>
      </c>
      <c r="C463">
        <v>0.15</v>
      </c>
      <c r="D463">
        <v>0.45</v>
      </c>
      <c r="E463">
        <v>0.15</v>
      </c>
      <c r="F463">
        <v>0.15</v>
      </c>
      <c r="G463">
        <v>0.3</v>
      </c>
    </row>
    <row r="464" spans="1:7" x14ac:dyDescent="0.2">
      <c r="A464">
        <v>6395</v>
      </c>
      <c r="B464" s="106" t="s">
        <v>1858</v>
      </c>
      <c r="C464">
        <v>0</v>
      </c>
      <c r="D464">
        <v>0.15</v>
      </c>
      <c r="E464">
        <v>0</v>
      </c>
      <c r="F464">
        <v>0</v>
      </c>
      <c r="G464">
        <v>0.1</v>
      </c>
    </row>
    <row r="465" spans="1:7" x14ac:dyDescent="0.2">
      <c r="A465">
        <v>6406</v>
      </c>
      <c r="B465" s="106" t="s">
        <v>1691</v>
      </c>
      <c r="C465">
        <v>0.05</v>
      </c>
      <c r="D465">
        <v>0.15</v>
      </c>
      <c r="E465">
        <v>0.05</v>
      </c>
      <c r="F465">
        <v>0.05</v>
      </c>
      <c r="G465">
        <v>0.1</v>
      </c>
    </row>
    <row r="466" spans="1:7" x14ac:dyDescent="0.2">
      <c r="A466">
        <v>6407</v>
      </c>
      <c r="B466" s="106" t="s">
        <v>798</v>
      </c>
      <c r="C466">
        <v>0.05</v>
      </c>
      <c r="D466">
        <v>0.15</v>
      </c>
      <c r="E466">
        <v>0.05</v>
      </c>
      <c r="F466">
        <v>0.05</v>
      </c>
      <c r="G466">
        <v>0.1</v>
      </c>
    </row>
    <row r="467" spans="1:7" x14ac:dyDescent="0.2">
      <c r="A467">
        <v>6412</v>
      </c>
      <c r="B467" s="106" t="s">
        <v>799</v>
      </c>
      <c r="C467">
        <v>0.05</v>
      </c>
      <c r="D467" s="106">
        <v>0.15</v>
      </c>
      <c r="E467" s="106">
        <v>0.05</v>
      </c>
      <c r="F467" s="106">
        <v>0.05</v>
      </c>
      <c r="G467" s="106">
        <v>0.1</v>
      </c>
    </row>
    <row r="468" spans="1:7" x14ac:dyDescent="0.2">
      <c r="A468">
        <v>6417</v>
      </c>
      <c r="B468" s="106" t="s">
        <v>2033</v>
      </c>
      <c r="C468">
        <v>0.1</v>
      </c>
      <c r="D468" s="106">
        <v>0</v>
      </c>
      <c r="E468" s="106">
        <v>0.1</v>
      </c>
      <c r="F468" s="106">
        <v>0</v>
      </c>
      <c r="G468" s="106">
        <v>0.1</v>
      </c>
    </row>
    <row r="469" spans="1:7" x14ac:dyDescent="0.2">
      <c r="A469">
        <v>6420</v>
      </c>
      <c r="B469" s="106" t="s">
        <v>2478</v>
      </c>
      <c r="C469">
        <v>0.1</v>
      </c>
      <c r="D469">
        <v>0.3</v>
      </c>
      <c r="E469" t="s">
        <v>157</v>
      </c>
      <c r="F469" s="106" t="s">
        <v>157</v>
      </c>
      <c r="G469" s="106" t="s">
        <v>157</v>
      </c>
    </row>
    <row r="470" spans="1:7" x14ac:dyDescent="0.2">
      <c r="A470">
        <v>6428</v>
      </c>
      <c r="B470" s="106" t="s">
        <v>800</v>
      </c>
      <c r="C470">
        <v>0</v>
      </c>
      <c r="D470">
        <v>0.15</v>
      </c>
      <c r="E470">
        <v>0.05</v>
      </c>
      <c r="F470">
        <v>0.05</v>
      </c>
      <c r="G470">
        <v>0.1</v>
      </c>
    </row>
    <row r="471" spans="1:7" x14ac:dyDescent="0.2">
      <c r="A471">
        <v>6432</v>
      </c>
      <c r="B471" s="106" t="s">
        <v>2034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">
      <c r="A472">
        <v>6444</v>
      </c>
      <c r="B472" s="106" t="s">
        <v>2139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">
      <c r="A473">
        <v>6448</v>
      </c>
      <c r="B473" s="106" t="s">
        <v>470</v>
      </c>
      <c r="C473">
        <v>0</v>
      </c>
      <c r="D473">
        <v>0</v>
      </c>
      <c r="E473">
        <v>0.05</v>
      </c>
      <c r="F473">
        <v>0.05</v>
      </c>
      <c r="G473">
        <v>0.1</v>
      </c>
    </row>
    <row r="474" spans="1:7" x14ac:dyDescent="0.2">
      <c r="A474">
        <v>6454</v>
      </c>
      <c r="B474" s="106" t="s">
        <v>801</v>
      </c>
      <c r="C474">
        <v>0.05</v>
      </c>
      <c r="D474" s="106">
        <v>0.15</v>
      </c>
      <c r="E474" s="106">
        <v>0.05</v>
      </c>
      <c r="F474">
        <v>0.05</v>
      </c>
      <c r="G474" s="106">
        <v>0.1</v>
      </c>
    </row>
    <row r="475" spans="1:7" x14ac:dyDescent="0.2">
      <c r="A475">
        <v>6457</v>
      </c>
      <c r="B475" s="106" t="s">
        <v>2035</v>
      </c>
      <c r="C475">
        <v>0</v>
      </c>
      <c r="D475">
        <v>0</v>
      </c>
      <c r="E475" t="s">
        <v>157</v>
      </c>
      <c r="F475">
        <v>0</v>
      </c>
      <c r="G475">
        <v>0</v>
      </c>
    </row>
    <row r="476" spans="1:7" x14ac:dyDescent="0.2">
      <c r="A476">
        <v>6460</v>
      </c>
      <c r="B476" s="106" t="s">
        <v>1980</v>
      </c>
      <c r="C476">
        <v>0</v>
      </c>
      <c r="D476" t="s">
        <v>157</v>
      </c>
      <c r="E476" t="s">
        <v>157</v>
      </c>
      <c r="F476" t="s">
        <v>157</v>
      </c>
      <c r="G476" t="s">
        <v>157</v>
      </c>
    </row>
    <row r="477" spans="1:7" x14ac:dyDescent="0.2">
      <c r="A477">
        <v>6461</v>
      </c>
      <c r="B477" s="106" t="s">
        <v>2479</v>
      </c>
      <c r="C477">
        <v>0</v>
      </c>
      <c r="D477">
        <v>0</v>
      </c>
      <c r="E477">
        <v>0</v>
      </c>
      <c r="F477" t="s">
        <v>157</v>
      </c>
      <c r="G477" t="s">
        <v>157</v>
      </c>
    </row>
    <row r="478" spans="1:7" x14ac:dyDescent="0.2">
      <c r="A478">
        <v>6463</v>
      </c>
      <c r="B478" s="106" t="s">
        <v>802</v>
      </c>
      <c r="C478">
        <v>0.05</v>
      </c>
      <c r="D478">
        <v>0.15</v>
      </c>
      <c r="E478">
        <v>0.05</v>
      </c>
      <c r="F478">
        <v>0.05</v>
      </c>
      <c r="G478">
        <v>0.1</v>
      </c>
    </row>
    <row r="479" spans="1:7" x14ac:dyDescent="0.2">
      <c r="A479">
        <v>6465</v>
      </c>
      <c r="B479" s="106" t="s">
        <v>465</v>
      </c>
      <c r="C479">
        <v>0.2</v>
      </c>
      <c r="D479">
        <v>0.6</v>
      </c>
      <c r="E479">
        <v>0.2</v>
      </c>
      <c r="F479">
        <v>0.2</v>
      </c>
      <c r="G479">
        <v>0.4</v>
      </c>
    </row>
    <row r="480" spans="1:7" x14ac:dyDescent="0.2">
      <c r="A480">
        <v>6472</v>
      </c>
      <c r="B480" s="106" t="s">
        <v>62</v>
      </c>
      <c r="C480">
        <v>0</v>
      </c>
      <c r="D480" t="s">
        <v>157</v>
      </c>
      <c r="E480">
        <v>0</v>
      </c>
      <c r="F480">
        <v>0</v>
      </c>
      <c r="G480">
        <v>0</v>
      </c>
    </row>
    <row r="481" spans="1:7" x14ac:dyDescent="0.2">
      <c r="A481">
        <v>6473</v>
      </c>
      <c r="B481" s="106" t="s">
        <v>1192</v>
      </c>
      <c r="C481">
        <v>0</v>
      </c>
      <c r="D481" t="s">
        <v>157</v>
      </c>
      <c r="E481">
        <v>0</v>
      </c>
      <c r="F481" t="s">
        <v>157</v>
      </c>
      <c r="G481">
        <v>0.1</v>
      </c>
    </row>
    <row r="482" spans="1:7" x14ac:dyDescent="0.2">
      <c r="A482">
        <v>6479</v>
      </c>
      <c r="B482" s="106" t="s">
        <v>584</v>
      </c>
      <c r="C482">
        <v>0.05</v>
      </c>
      <c r="D482">
        <v>0.15</v>
      </c>
      <c r="E482">
        <v>0.05</v>
      </c>
      <c r="F482">
        <v>0.05</v>
      </c>
      <c r="G482">
        <v>0.1</v>
      </c>
    </row>
    <row r="483" spans="1:7" x14ac:dyDescent="0.2">
      <c r="A483">
        <v>6481</v>
      </c>
      <c r="B483" s="106" t="s">
        <v>2173</v>
      </c>
      <c r="C483">
        <v>0</v>
      </c>
      <c r="D483">
        <v>0</v>
      </c>
      <c r="E483" t="s">
        <v>157</v>
      </c>
      <c r="F483">
        <v>0</v>
      </c>
      <c r="G483" s="106" t="s">
        <v>157</v>
      </c>
    </row>
    <row r="484" spans="1:7" x14ac:dyDescent="0.2">
      <c r="A484">
        <v>6485</v>
      </c>
      <c r="B484" s="106" t="s">
        <v>2249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 x14ac:dyDescent="0.2">
      <c r="A485">
        <v>6490</v>
      </c>
      <c r="B485" s="106" t="s">
        <v>803</v>
      </c>
      <c r="C485">
        <v>0.05</v>
      </c>
      <c r="D485">
        <v>0.15</v>
      </c>
      <c r="E485">
        <v>0.05</v>
      </c>
      <c r="F485">
        <v>0.05</v>
      </c>
      <c r="G485">
        <v>0.1</v>
      </c>
    </row>
    <row r="486" spans="1:7" x14ac:dyDescent="0.2">
      <c r="A486">
        <v>6504</v>
      </c>
      <c r="B486" s="106" t="s">
        <v>2036</v>
      </c>
      <c r="C486">
        <v>0.1</v>
      </c>
      <c r="D486" s="106">
        <v>0.3</v>
      </c>
      <c r="E486" s="106">
        <v>0.1</v>
      </c>
      <c r="F486" s="106">
        <v>0.1</v>
      </c>
      <c r="G486">
        <v>0.2</v>
      </c>
    </row>
    <row r="487" spans="1:7" x14ac:dyDescent="0.2">
      <c r="A487">
        <v>6505</v>
      </c>
      <c r="B487" s="106" t="s">
        <v>804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">
      <c r="A488">
        <v>6506</v>
      </c>
      <c r="B488" s="106" t="s">
        <v>1859</v>
      </c>
      <c r="C488">
        <v>0</v>
      </c>
      <c r="D488">
        <v>0</v>
      </c>
      <c r="E488" t="s">
        <v>157</v>
      </c>
      <c r="F488">
        <v>0</v>
      </c>
      <c r="G488">
        <v>0.2</v>
      </c>
    </row>
    <row r="489" spans="1:7" x14ac:dyDescent="0.2">
      <c r="A489">
        <v>6508</v>
      </c>
      <c r="B489" s="106" t="s">
        <v>805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6516</v>
      </c>
      <c r="B490" s="106" t="s">
        <v>2037</v>
      </c>
      <c r="C490">
        <v>0.05</v>
      </c>
      <c r="D490" s="106">
        <v>0.15</v>
      </c>
      <c r="E490" s="106">
        <v>0</v>
      </c>
      <c r="F490" s="106">
        <v>0</v>
      </c>
      <c r="G490" s="106">
        <v>0.2</v>
      </c>
    </row>
    <row r="491" spans="1:7" x14ac:dyDescent="0.2">
      <c r="A491">
        <v>6535</v>
      </c>
      <c r="B491" s="106" t="s">
        <v>806</v>
      </c>
      <c r="C491">
        <v>0.05</v>
      </c>
      <c r="D491">
        <v>0</v>
      </c>
      <c r="E491" s="106">
        <v>0</v>
      </c>
      <c r="F491" s="106">
        <v>0</v>
      </c>
      <c r="G491">
        <v>0</v>
      </c>
    </row>
    <row r="492" spans="1:7" x14ac:dyDescent="0.2">
      <c r="A492">
        <v>6546</v>
      </c>
      <c r="B492" s="106" t="s">
        <v>2480</v>
      </c>
      <c r="C492">
        <v>0</v>
      </c>
      <c r="D492">
        <v>0</v>
      </c>
      <c r="E492">
        <v>0</v>
      </c>
      <c r="F492" t="s">
        <v>157</v>
      </c>
      <c r="G492" t="s">
        <v>157</v>
      </c>
    </row>
    <row r="493" spans="1:7" x14ac:dyDescent="0.2">
      <c r="A493">
        <v>6547</v>
      </c>
      <c r="B493" s="106" t="s">
        <v>1766</v>
      </c>
      <c r="C493">
        <v>0</v>
      </c>
      <c r="D493" s="106">
        <v>0</v>
      </c>
      <c r="E493" s="106">
        <v>0</v>
      </c>
      <c r="F493" s="106">
        <v>0</v>
      </c>
      <c r="G493">
        <v>0</v>
      </c>
    </row>
    <row r="494" spans="1:7" x14ac:dyDescent="0.2">
      <c r="A494">
        <v>6551</v>
      </c>
      <c r="B494" s="106" t="s">
        <v>1610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 x14ac:dyDescent="0.2">
      <c r="A495">
        <v>6552</v>
      </c>
      <c r="B495" s="106" t="s">
        <v>1266</v>
      </c>
      <c r="C495">
        <v>0</v>
      </c>
      <c r="D495">
        <v>0</v>
      </c>
      <c r="E495" s="106">
        <v>0</v>
      </c>
      <c r="F495" s="106">
        <v>0</v>
      </c>
      <c r="G495" s="106">
        <v>0</v>
      </c>
    </row>
    <row r="496" spans="1:7" x14ac:dyDescent="0.2">
      <c r="A496">
        <v>6584</v>
      </c>
      <c r="B496" s="106" t="s">
        <v>1797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6586</v>
      </c>
      <c r="B497" s="106" t="s">
        <v>807</v>
      </c>
      <c r="C497">
        <v>0.1</v>
      </c>
      <c r="D497">
        <v>0.3</v>
      </c>
      <c r="E497">
        <v>0.1</v>
      </c>
      <c r="F497">
        <v>0.1</v>
      </c>
      <c r="G497">
        <v>0.2</v>
      </c>
    </row>
    <row r="498" spans="1:7" x14ac:dyDescent="0.2">
      <c r="A498">
        <v>6588</v>
      </c>
      <c r="B498" s="106" t="s">
        <v>467</v>
      </c>
      <c r="C498">
        <v>0.1</v>
      </c>
      <c r="D498" s="106">
        <v>0.3</v>
      </c>
      <c r="E498">
        <v>0.1</v>
      </c>
      <c r="F498">
        <v>0.1</v>
      </c>
      <c r="G498">
        <v>0.2</v>
      </c>
    </row>
    <row r="499" spans="1:7" x14ac:dyDescent="0.2">
      <c r="A499">
        <v>6617</v>
      </c>
      <c r="B499" s="106" t="s">
        <v>2097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6619</v>
      </c>
      <c r="B500" s="106" t="s">
        <v>2250</v>
      </c>
      <c r="C500">
        <v>0</v>
      </c>
      <c r="D500">
        <v>0.15</v>
      </c>
      <c r="E500">
        <v>0</v>
      </c>
      <c r="F500">
        <v>0.05</v>
      </c>
      <c r="G500">
        <v>0</v>
      </c>
    </row>
    <row r="501" spans="1:7" x14ac:dyDescent="0.2">
      <c r="A501">
        <v>6622</v>
      </c>
      <c r="B501" s="106" t="s">
        <v>808</v>
      </c>
      <c r="C501">
        <v>0.05</v>
      </c>
      <c r="D501">
        <v>0.15</v>
      </c>
      <c r="E501">
        <v>0.05</v>
      </c>
      <c r="F501">
        <v>0.1</v>
      </c>
      <c r="G501" s="106">
        <v>0.2</v>
      </c>
    </row>
    <row r="502" spans="1:7" x14ac:dyDescent="0.2">
      <c r="A502">
        <v>6630</v>
      </c>
      <c r="B502" s="106" t="s">
        <v>2098</v>
      </c>
      <c r="C502">
        <v>0</v>
      </c>
      <c r="D502">
        <v>0</v>
      </c>
      <c r="E502">
        <v>0</v>
      </c>
      <c r="F502">
        <v>0.05</v>
      </c>
      <c r="G502">
        <v>0</v>
      </c>
    </row>
    <row r="503" spans="1:7" x14ac:dyDescent="0.2">
      <c r="A503">
        <v>6638</v>
      </c>
      <c r="B503" s="106" t="s">
        <v>2140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">
      <c r="A504">
        <v>6640</v>
      </c>
      <c r="B504" s="106" t="s">
        <v>809</v>
      </c>
      <c r="C504">
        <v>0.05</v>
      </c>
      <c r="D504">
        <v>0.3</v>
      </c>
      <c r="E504">
        <v>0.05</v>
      </c>
      <c r="F504">
        <v>0.05</v>
      </c>
      <c r="G504">
        <v>0.2</v>
      </c>
    </row>
    <row r="505" spans="1:7" x14ac:dyDescent="0.2">
      <c r="A505">
        <v>6645</v>
      </c>
      <c r="B505" s="106" t="s">
        <v>811</v>
      </c>
      <c r="C505">
        <v>0.15</v>
      </c>
      <c r="D505">
        <v>0.45</v>
      </c>
      <c r="E505">
        <v>0.15</v>
      </c>
      <c r="F505">
        <v>0.15</v>
      </c>
      <c r="G505">
        <v>0.3</v>
      </c>
    </row>
    <row r="506" spans="1:7" x14ac:dyDescent="0.2">
      <c r="A506">
        <v>6652</v>
      </c>
      <c r="B506" s="106" t="s">
        <v>812</v>
      </c>
      <c r="C506">
        <v>0.05</v>
      </c>
      <c r="D506" s="106">
        <v>0.15</v>
      </c>
      <c r="E506" s="106">
        <v>0.05</v>
      </c>
      <c r="F506" s="106">
        <v>0.05</v>
      </c>
      <c r="G506" s="106">
        <v>0.1</v>
      </c>
    </row>
    <row r="507" spans="1:7" x14ac:dyDescent="0.2">
      <c r="A507">
        <v>6653</v>
      </c>
      <c r="B507" s="106" t="s">
        <v>2413</v>
      </c>
      <c r="C507">
        <v>0</v>
      </c>
      <c r="D507" s="106">
        <v>0</v>
      </c>
      <c r="E507" s="106">
        <v>0</v>
      </c>
      <c r="F507" s="106">
        <v>0</v>
      </c>
      <c r="G507" s="106" t="s">
        <v>157</v>
      </c>
    </row>
    <row r="508" spans="1:7" x14ac:dyDescent="0.2">
      <c r="A508">
        <v>6654</v>
      </c>
      <c r="B508" s="106" t="s">
        <v>1159</v>
      </c>
      <c r="C508">
        <v>0.05</v>
      </c>
      <c r="D508">
        <v>0.15</v>
      </c>
      <c r="E508" s="106">
        <v>0.05</v>
      </c>
      <c r="F508" s="106">
        <v>0.05</v>
      </c>
      <c r="G508" s="106">
        <v>0.1</v>
      </c>
    </row>
    <row r="509" spans="1:7" x14ac:dyDescent="0.2">
      <c r="A509">
        <v>6674</v>
      </c>
      <c r="B509" s="106" t="s">
        <v>233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6702</v>
      </c>
      <c r="B510" s="106" t="s">
        <v>235</v>
      </c>
      <c r="C510">
        <v>0.25</v>
      </c>
      <c r="D510">
        <v>0.75</v>
      </c>
      <c r="E510">
        <v>0.25</v>
      </c>
      <c r="F510">
        <v>0.25</v>
      </c>
      <c r="G510" s="106">
        <v>0.5</v>
      </c>
    </row>
    <row r="511" spans="1:7" x14ac:dyDescent="0.2">
      <c r="A511">
        <v>6704</v>
      </c>
      <c r="B511" s="106" t="s">
        <v>2649</v>
      </c>
      <c r="C511">
        <v>0.05</v>
      </c>
      <c r="D511" t="s">
        <v>157</v>
      </c>
      <c r="E511">
        <v>0.05</v>
      </c>
      <c r="F511" t="s">
        <v>157</v>
      </c>
      <c r="G511">
        <v>0.1</v>
      </c>
    </row>
    <row r="512" spans="1:7" x14ac:dyDescent="0.2">
      <c r="A512">
        <v>6706</v>
      </c>
      <c r="B512" s="106" t="s">
        <v>1860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">
      <c r="A513">
        <v>6715</v>
      </c>
      <c r="B513" s="106" t="s">
        <v>1767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">
      <c r="A514">
        <v>6723</v>
      </c>
      <c r="B514" s="106" t="s">
        <v>1956</v>
      </c>
      <c r="C514">
        <v>0.05</v>
      </c>
      <c r="D514" t="s">
        <v>157</v>
      </c>
      <c r="E514" t="s">
        <v>157</v>
      </c>
      <c r="F514" t="s">
        <v>157</v>
      </c>
      <c r="G514" t="s">
        <v>157</v>
      </c>
    </row>
    <row r="515" spans="1:7" x14ac:dyDescent="0.2">
      <c r="A515">
        <v>6724</v>
      </c>
      <c r="B515" s="106" t="s">
        <v>813</v>
      </c>
      <c r="C515">
        <v>0.05</v>
      </c>
      <c r="D515">
        <v>0.15</v>
      </c>
      <c r="E515">
        <v>0.05</v>
      </c>
      <c r="F515">
        <v>0.05</v>
      </c>
      <c r="G515">
        <v>0.1</v>
      </c>
    </row>
    <row r="516" spans="1:7" x14ac:dyDescent="0.2">
      <c r="A516">
        <v>6742</v>
      </c>
      <c r="B516" s="106" t="s">
        <v>1798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6748</v>
      </c>
      <c r="B517" s="106" t="s">
        <v>814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6752</v>
      </c>
      <c r="B518" s="106" t="s">
        <v>54</v>
      </c>
      <c r="C518">
        <v>0.05</v>
      </c>
      <c r="D518" s="106">
        <v>0.15</v>
      </c>
      <c r="E518" s="106">
        <v>0.05</v>
      </c>
      <c r="F518">
        <v>0.05</v>
      </c>
      <c r="G518">
        <v>0.1</v>
      </c>
    </row>
    <row r="519" spans="1:7" x14ac:dyDescent="0.2">
      <c r="A519">
        <v>6754</v>
      </c>
      <c r="B519" s="106" t="s">
        <v>815</v>
      </c>
      <c r="C519">
        <v>0</v>
      </c>
      <c r="D519" s="106">
        <v>0</v>
      </c>
      <c r="E519" s="106">
        <v>0</v>
      </c>
      <c r="F519">
        <v>0.05</v>
      </c>
      <c r="G519">
        <v>0</v>
      </c>
    </row>
    <row r="520" spans="1:7" x14ac:dyDescent="0.2">
      <c r="A520">
        <v>6755</v>
      </c>
      <c r="B520" s="106" t="s">
        <v>564</v>
      </c>
      <c r="C520">
        <v>0.05</v>
      </c>
      <c r="D520" s="106">
        <v>0.15</v>
      </c>
      <c r="E520" s="106">
        <v>0.05</v>
      </c>
      <c r="F520">
        <v>0.05</v>
      </c>
      <c r="G520" s="106">
        <v>0.1</v>
      </c>
    </row>
    <row r="521" spans="1:7" x14ac:dyDescent="0.2">
      <c r="A521">
        <v>6763</v>
      </c>
      <c r="B521" s="106" t="s">
        <v>816</v>
      </c>
      <c r="C521">
        <v>0.05</v>
      </c>
      <c r="D521" s="106">
        <v>0.15</v>
      </c>
      <c r="E521" s="106">
        <v>0.05</v>
      </c>
      <c r="F521">
        <v>0.05</v>
      </c>
      <c r="G521">
        <v>0.1</v>
      </c>
    </row>
    <row r="522" spans="1:7" x14ac:dyDescent="0.2">
      <c r="A522">
        <v>6789</v>
      </c>
      <c r="B522" s="106" t="s">
        <v>2481</v>
      </c>
      <c r="C522">
        <v>0</v>
      </c>
      <c r="D522">
        <v>0</v>
      </c>
      <c r="E522" t="s">
        <v>157</v>
      </c>
      <c r="F522" t="s">
        <v>157</v>
      </c>
      <c r="G522" t="s">
        <v>157</v>
      </c>
    </row>
    <row r="523" spans="1:7" x14ac:dyDescent="0.2">
      <c r="A523">
        <v>6803</v>
      </c>
      <c r="B523" s="106" t="s">
        <v>2251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">
      <c r="A524">
        <v>6806</v>
      </c>
      <c r="B524" s="106" t="s">
        <v>817</v>
      </c>
      <c r="C524">
        <v>0.25</v>
      </c>
      <c r="D524">
        <v>0.75</v>
      </c>
      <c r="E524">
        <v>0.25</v>
      </c>
      <c r="F524">
        <v>0.25</v>
      </c>
      <c r="G524">
        <v>0.5</v>
      </c>
    </row>
    <row r="525" spans="1:7" x14ac:dyDescent="0.2">
      <c r="A525">
        <v>6807</v>
      </c>
      <c r="B525" s="106" t="s">
        <v>238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">
      <c r="A526">
        <v>6817</v>
      </c>
      <c r="B526" s="106" t="s">
        <v>818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6820</v>
      </c>
      <c r="B527" s="106" t="s">
        <v>2482</v>
      </c>
      <c r="C527">
        <v>0</v>
      </c>
      <c r="D527" s="106">
        <v>0</v>
      </c>
      <c r="E527" t="s">
        <v>157</v>
      </c>
      <c r="F527" t="s">
        <v>157</v>
      </c>
      <c r="G527" t="s">
        <v>157</v>
      </c>
    </row>
    <row r="528" spans="1:7" x14ac:dyDescent="0.2">
      <c r="A528">
        <v>6823</v>
      </c>
      <c r="B528" s="106" t="s">
        <v>819</v>
      </c>
      <c r="C528">
        <v>0.05</v>
      </c>
      <c r="D528" s="106">
        <v>0.15</v>
      </c>
      <c r="E528" s="106">
        <v>0.05</v>
      </c>
      <c r="F528">
        <v>0.05</v>
      </c>
      <c r="G528">
        <v>0</v>
      </c>
    </row>
    <row r="529" spans="1:7" x14ac:dyDescent="0.2">
      <c r="A529">
        <v>6839</v>
      </c>
      <c r="B529" s="106" t="s">
        <v>820</v>
      </c>
      <c r="C529">
        <v>0.05</v>
      </c>
      <c r="D529" s="106">
        <v>0.15</v>
      </c>
      <c r="E529">
        <v>0.05</v>
      </c>
      <c r="F529">
        <v>0.05</v>
      </c>
      <c r="G529">
        <v>0.1</v>
      </c>
    </row>
    <row r="530" spans="1:7" x14ac:dyDescent="0.2">
      <c r="A530">
        <v>6848</v>
      </c>
      <c r="B530" s="106" t="s">
        <v>821</v>
      </c>
      <c r="C530">
        <v>0.05</v>
      </c>
      <c r="D530">
        <v>0.15</v>
      </c>
      <c r="E530">
        <v>0.05</v>
      </c>
      <c r="F530" s="106">
        <v>0.05</v>
      </c>
      <c r="G530">
        <v>0.1</v>
      </c>
    </row>
    <row r="531" spans="1:7" x14ac:dyDescent="0.2">
      <c r="A531">
        <v>6850</v>
      </c>
      <c r="B531" s="106" t="s">
        <v>1861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 x14ac:dyDescent="0.2">
      <c r="A532">
        <v>6856</v>
      </c>
      <c r="B532" s="106" t="s">
        <v>234</v>
      </c>
      <c r="C532">
        <v>0.15</v>
      </c>
      <c r="D532" s="106">
        <v>0.45</v>
      </c>
      <c r="E532" s="106">
        <v>0.15</v>
      </c>
      <c r="F532">
        <v>0.15</v>
      </c>
      <c r="G532" s="106">
        <v>0.3</v>
      </c>
    </row>
    <row r="533" spans="1:7" x14ac:dyDescent="0.2">
      <c r="A533">
        <v>6861</v>
      </c>
      <c r="B533" s="106" t="s">
        <v>2142</v>
      </c>
      <c r="C533">
        <v>0.65</v>
      </c>
      <c r="D533">
        <v>0</v>
      </c>
      <c r="E533">
        <v>0</v>
      </c>
      <c r="F533">
        <v>0</v>
      </c>
      <c r="G533">
        <v>1.3</v>
      </c>
    </row>
    <row r="534" spans="1:7" x14ac:dyDescent="0.2">
      <c r="A534">
        <v>6871</v>
      </c>
      <c r="B534" s="106" t="s">
        <v>822</v>
      </c>
      <c r="C534">
        <v>0.05</v>
      </c>
      <c r="D534">
        <v>0</v>
      </c>
      <c r="E534">
        <v>0.05</v>
      </c>
      <c r="F534">
        <v>0.05</v>
      </c>
      <c r="G534">
        <v>0.1</v>
      </c>
    </row>
    <row r="535" spans="1:7" x14ac:dyDescent="0.2">
      <c r="A535">
        <v>6875</v>
      </c>
      <c r="B535" s="106" t="s">
        <v>2650</v>
      </c>
      <c r="C535">
        <v>0</v>
      </c>
      <c r="D535" t="s">
        <v>157</v>
      </c>
      <c r="E535">
        <v>0</v>
      </c>
      <c r="F535" t="s">
        <v>157</v>
      </c>
      <c r="G535">
        <v>0</v>
      </c>
    </row>
    <row r="536" spans="1:7" x14ac:dyDescent="0.2">
      <c r="A536">
        <v>6879</v>
      </c>
      <c r="B536" s="106" t="s">
        <v>2252</v>
      </c>
      <c r="C536">
        <v>0</v>
      </c>
      <c r="D536">
        <v>0</v>
      </c>
      <c r="E536" s="106">
        <v>0</v>
      </c>
      <c r="F536">
        <v>0</v>
      </c>
      <c r="G536" s="106">
        <v>0</v>
      </c>
    </row>
    <row r="537" spans="1:7" x14ac:dyDescent="0.2">
      <c r="A537">
        <v>6901</v>
      </c>
      <c r="B537" s="106" t="s">
        <v>1267</v>
      </c>
      <c r="C537">
        <v>0</v>
      </c>
      <c r="D537">
        <v>0.15</v>
      </c>
      <c r="E537" s="106">
        <v>0.05</v>
      </c>
      <c r="F537">
        <v>0.05</v>
      </c>
      <c r="G537" s="106">
        <v>0.1</v>
      </c>
    </row>
    <row r="538" spans="1:7" x14ac:dyDescent="0.2">
      <c r="A538">
        <v>6908</v>
      </c>
      <c r="B538" s="106" t="s">
        <v>2651</v>
      </c>
      <c r="C538">
        <v>0</v>
      </c>
      <c r="D538" t="s">
        <v>157</v>
      </c>
      <c r="E538">
        <v>0</v>
      </c>
      <c r="F538">
        <v>0</v>
      </c>
      <c r="G538" t="s">
        <v>157</v>
      </c>
    </row>
    <row r="539" spans="1:7" x14ac:dyDescent="0.2">
      <c r="A539">
        <v>6923</v>
      </c>
      <c r="B539" s="106" t="s">
        <v>57</v>
      </c>
      <c r="C539">
        <v>0.05</v>
      </c>
      <c r="D539">
        <v>0.15</v>
      </c>
      <c r="E539">
        <v>0.05</v>
      </c>
      <c r="F539">
        <v>0.05</v>
      </c>
      <c r="G539" s="106">
        <v>0.1</v>
      </c>
    </row>
    <row r="540" spans="1:7" x14ac:dyDescent="0.2">
      <c r="A540">
        <v>6926</v>
      </c>
      <c r="B540" s="106" t="s">
        <v>824</v>
      </c>
      <c r="C540">
        <v>0.05</v>
      </c>
      <c r="D540">
        <v>0.15</v>
      </c>
      <c r="E540">
        <v>0.05</v>
      </c>
      <c r="F540">
        <v>0.05</v>
      </c>
      <c r="G540">
        <v>0.1</v>
      </c>
    </row>
    <row r="541" spans="1:7" x14ac:dyDescent="0.2">
      <c r="A541">
        <v>6941</v>
      </c>
      <c r="B541" s="106" t="s">
        <v>825</v>
      </c>
      <c r="C541">
        <v>0.05</v>
      </c>
      <c r="D541">
        <v>0.15</v>
      </c>
      <c r="E541">
        <v>0.05</v>
      </c>
      <c r="F541">
        <v>0.05</v>
      </c>
      <c r="G541">
        <v>0.1</v>
      </c>
    </row>
    <row r="542" spans="1:7" x14ac:dyDescent="0.2">
      <c r="A542">
        <v>6947</v>
      </c>
      <c r="B542" s="106" t="s">
        <v>826</v>
      </c>
      <c r="C542">
        <v>0.05</v>
      </c>
      <c r="D542">
        <v>0.15</v>
      </c>
      <c r="E542">
        <v>0.05</v>
      </c>
      <c r="F542">
        <v>0.05</v>
      </c>
      <c r="G542">
        <v>0.1</v>
      </c>
    </row>
    <row r="543" spans="1:7" x14ac:dyDescent="0.2">
      <c r="A543">
        <v>6951</v>
      </c>
      <c r="B543" s="106" t="s">
        <v>228</v>
      </c>
      <c r="C543">
        <v>0.05</v>
      </c>
      <c r="D543">
        <v>0.15</v>
      </c>
      <c r="E543">
        <v>0.1</v>
      </c>
      <c r="F543">
        <v>0.1</v>
      </c>
      <c r="G543">
        <v>0.2</v>
      </c>
    </row>
    <row r="544" spans="1:7" x14ac:dyDescent="0.2">
      <c r="A544">
        <v>6952</v>
      </c>
      <c r="B544" s="106" t="s">
        <v>468</v>
      </c>
      <c r="C544">
        <v>0.05</v>
      </c>
      <c r="D544">
        <v>0.15</v>
      </c>
      <c r="E544">
        <v>0.05</v>
      </c>
      <c r="F544">
        <v>0.05</v>
      </c>
      <c r="G544">
        <v>0.1</v>
      </c>
    </row>
    <row r="545" spans="1:7" x14ac:dyDescent="0.2">
      <c r="A545">
        <v>6954</v>
      </c>
      <c r="B545" s="106" t="s">
        <v>2143</v>
      </c>
      <c r="C545">
        <v>0</v>
      </c>
      <c r="D545">
        <v>1.05</v>
      </c>
      <c r="E545">
        <v>0.35</v>
      </c>
      <c r="F545">
        <v>0.35</v>
      </c>
      <c r="G545">
        <v>0.7</v>
      </c>
    </row>
    <row r="546" spans="1:7" x14ac:dyDescent="0.2">
      <c r="A546">
        <v>6962</v>
      </c>
      <c r="B546" s="106" t="s">
        <v>827</v>
      </c>
      <c r="C546">
        <v>0.05</v>
      </c>
      <c r="D546">
        <v>0.3</v>
      </c>
      <c r="E546">
        <v>0.05</v>
      </c>
      <c r="F546">
        <v>0.05</v>
      </c>
      <c r="G546">
        <v>0.2</v>
      </c>
    </row>
    <row r="547" spans="1:7" x14ac:dyDescent="0.2">
      <c r="A547">
        <v>6965</v>
      </c>
      <c r="B547" s="106" t="s">
        <v>2145</v>
      </c>
      <c r="C547">
        <v>0</v>
      </c>
      <c r="D547">
        <v>0</v>
      </c>
      <c r="E547" s="106">
        <v>0</v>
      </c>
      <c r="F547" s="106">
        <v>0</v>
      </c>
      <c r="G547">
        <v>0</v>
      </c>
    </row>
    <row r="548" spans="1:7" x14ac:dyDescent="0.2">
      <c r="A548">
        <v>6966</v>
      </c>
      <c r="B548" s="106" t="s">
        <v>2099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6967</v>
      </c>
      <c r="B549" s="106" t="s">
        <v>828</v>
      </c>
      <c r="C549">
        <v>0.05</v>
      </c>
      <c r="D549" s="106">
        <v>0.15</v>
      </c>
      <c r="E549">
        <v>0.05</v>
      </c>
      <c r="F549" s="106">
        <v>0.05</v>
      </c>
      <c r="G549" s="106">
        <v>0.1</v>
      </c>
    </row>
    <row r="550" spans="1:7" x14ac:dyDescent="0.2">
      <c r="A550">
        <v>6971</v>
      </c>
      <c r="B550" s="106" t="s">
        <v>829</v>
      </c>
      <c r="C550">
        <v>0.15</v>
      </c>
      <c r="D550" s="106">
        <v>0.45</v>
      </c>
      <c r="E550">
        <v>0.15</v>
      </c>
      <c r="F550" s="106">
        <v>0.15</v>
      </c>
      <c r="G550" s="106">
        <v>0.3</v>
      </c>
    </row>
    <row r="551" spans="1:7" x14ac:dyDescent="0.2">
      <c r="A551">
        <v>6976</v>
      </c>
      <c r="B551" s="106" t="s">
        <v>830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">
      <c r="A552">
        <v>6988</v>
      </c>
      <c r="B552" s="106" t="s">
        <v>64</v>
      </c>
      <c r="C552">
        <v>0</v>
      </c>
      <c r="D552">
        <v>0.3</v>
      </c>
      <c r="E552">
        <v>0</v>
      </c>
      <c r="F552">
        <v>0.1</v>
      </c>
      <c r="G552">
        <v>0.2</v>
      </c>
    </row>
    <row r="553" spans="1:7" x14ac:dyDescent="0.2">
      <c r="A553">
        <v>6989</v>
      </c>
      <c r="B553" s="106" t="s">
        <v>1598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">
      <c r="A554">
        <v>6997</v>
      </c>
      <c r="B554" s="106" t="s">
        <v>2253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">
      <c r="A555">
        <v>6999</v>
      </c>
      <c r="B555" s="106" t="s">
        <v>2254</v>
      </c>
      <c r="C555">
        <v>0</v>
      </c>
      <c r="D555" s="106">
        <v>0</v>
      </c>
      <c r="E555" s="106" t="s">
        <v>157</v>
      </c>
      <c r="F555">
        <v>0</v>
      </c>
      <c r="G555" s="106">
        <v>0</v>
      </c>
    </row>
    <row r="556" spans="1:7" x14ac:dyDescent="0.2">
      <c r="A556">
        <v>7003</v>
      </c>
      <c r="B556" s="106" t="s">
        <v>831</v>
      </c>
      <c r="C556">
        <v>0.05</v>
      </c>
      <c r="D556">
        <v>0</v>
      </c>
      <c r="E556" s="106">
        <v>0.05</v>
      </c>
      <c r="F556">
        <v>0.05</v>
      </c>
      <c r="G556">
        <v>0</v>
      </c>
    </row>
    <row r="557" spans="1:7" x14ac:dyDescent="0.2">
      <c r="A557">
        <v>7011</v>
      </c>
      <c r="B557" s="106" t="s">
        <v>2100</v>
      </c>
      <c r="C557">
        <v>0</v>
      </c>
      <c r="D557" s="106" t="s">
        <v>157</v>
      </c>
      <c r="E557" s="106">
        <v>0</v>
      </c>
      <c r="F557" s="106">
        <v>0</v>
      </c>
      <c r="G557" s="106">
        <v>0</v>
      </c>
    </row>
    <row r="558" spans="1:7" x14ac:dyDescent="0.2">
      <c r="A558">
        <v>7013</v>
      </c>
      <c r="B558" s="106" t="s">
        <v>2188</v>
      </c>
      <c r="C558">
        <v>0</v>
      </c>
      <c r="D558" s="106">
        <v>0</v>
      </c>
      <c r="E558">
        <v>0.05</v>
      </c>
      <c r="F558" s="106">
        <v>0.05</v>
      </c>
      <c r="G558">
        <v>0</v>
      </c>
    </row>
    <row r="559" spans="1:7" x14ac:dyDescent="0.2">
      <c r="A559">
        <v>7014</v>
      </c>
      <c r="B559" s="106" t="s">
        <v>2101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">
      <c r="A560">
        <v>7022</v>
      </c>
      <c r="B560" s="106" t="s">
        <v>2652</v>
      </c>
      <c r="C560">
        <v>0</v>
      </c>
      <c r="D560" t="s">
        <v>157</v>
      </c>
      <c r="E560">
        <v>0</v>
      </c>
      <c r="F560" s="106">
        <v>0</v>
      </c>
      <c r="G560" s="106" t="s">
        <v>157</v>
      </c>
    </row>
    <row r="561" spans="1:7" x14ac:dyDescent="0.2">
      <c r="A561">
        <v>7030</v>
      </c>
      <c r="B561" s="106" t="s">
        <v>2414</v>
      </c>
      <c r="C561">
        <v>0</v>
      </c>
      <c r="D561">
        <v>0</v>
      </c>
      <c r="E561">
        <v>0</v>
      </c>
      <c r="F561" s="106">
        <v>0</v>
      </c>
      <c r="G561" s="106" t="s">
        <v>157</v>
      </c>
    </row>
    <row r="562" spans="1:7" x14ac:dyDescent="0.2">
      <c r="A562">
        <v>7102</v>
      </c>
      <c r="B562" s="106" t="s">
        <v>832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">
      <c r="A563">
        <v>7105</v>
      </c>
      <c r="B563" s="106" t="s">
        <v>833</v>
      </c>
      <c r="C563">
        <v>0.55000000000000004</v>
      </c>
      <c r="D563">
        <v>0.15</v>
      </c>
      <c r="E563">
        <v>0.1</v>
      </c>
      <c r="F563">
        <v>0.05</v>
      </c>
      <c r="G563">
        <v>0.1</v>
      </c>
    </row>
    <row r="564" spans="1:7" x14ac:dyDescent="0.2">
      <c r="A564">
        <v>7122</v>
      </c>
      <c r="B564" s="106" t="s">
        <v>2653</v>
      </c>
      <c r="C564">
        <v>0</v>
      </c>
      <c r="D564" t="s">
        <v>157</v>
      </c>
      <c r="E564">
        <v>0</v>
      </c>
      <c r="F564" t="s">
        <v>157</v>
      </c>
      <c r="G564">
        <v>0</v>
      </c>
    </row>
    <row r="565" spans="1:7" x14ac:dyDescent="0.2">
      <c r="A565">
        <v>7150</v>
      </c>
      <c r="B565" s="106" t="s">
        <v>834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">
      <c r="A566">
        <v>7164</v>
      </c>
      <c r="B566" s="106" t="s">
        <v>1909</v>
      </c>
      <c r="C566">
        <v>0.05</v>
      </c>
      <c r="D566">
        <v>0</v>
      </c>
      <c r="E566" t="s">
        <v>157</v>
      </c>
      <c r="F566" t="s">
        <v>157</v>
      </c>
      <c r="G566" t="s">
        <v>157</v>
      </c>
    </row>
    <row r="567" spans="1:7" x14ac:dyDescent="0.2">
      <c r="A567">
        <v>7167</v>
      </c>
      <c r="B567" s="106" t="s">
        <v>1768</v>
      </c>
      <c r="C567">
        <v>0</v>
      </c>
      <c r="D567" s="106">
        <v>0</v>
      </c>
      <c r="E567">
        <v>0</v>
      </c>
      <c r="F567" s="106">
        <v>0</v>
      </c>
      <c r="G567">
        <v>0</v>
      </c>
    </row>
    <row r="568" spans="1:7" x14ac:dyDescent="0.2">
      <c r="A568">
        <v>7181</v>
      </c>
      <c r="B568" s="106" t="s">
        <v>63</v>
      </c>
      <c r="C568">
        <v>0.05</v>
      </c>
      <c r="D568">
        <v>0.15</v>
      </c>
      <c r="E568">
        <v>0.05</v>
      </c>
      <c r="F568">
        <v>0.05</v>
      </c>
      <c r="G568">
        <v>0.1</v>
      </c>
    </row>
    <row r="569" spans="1:7" x14ac:dyDescent="0.2">
      <c r="A569">
        <v>7184</v>
      </c>
      <c r="B569" s="106" t="s">
        <v>835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7186</v>
      </c>
      <c r="B570" s="106" t="s">
        <v>579</v>
      </c>
      <c r="C570">
        <v>0.05</v>
      </c>
      <c r="D570">
        <v>0</v>
      </c>
      <c r="E570" s="106">
        <v>0.05</v>
      </c>
      <c r="F570" s="106">
        <v>0</v>
      </c>
      <c r="G570" s="106">
        <v>0.1</v>
      </c>
    </row>
    <row r="571" spans="1:7" x14ac:dyDescent="0.2">
      <c r="A571">
        <v>7190</v>
      </c>
      <c r="B571" s="106" t="s">
        <v>836</v>
      </c>
      <c r="C571">
        <v>0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7191</v>
      </c>
      <c r="B572" s="106" t="s">
        <v>2483</v>
      </c>
      <c r="C572">
        <v>0</v>
      </c>
      <c r="D572">
        <v>0</v>
      </c>
      <c r="E572" s="106" t="s">
        <v>157</v>
      </c>
      <c r="F572" t="s">
        <v>157</v>
      </c>
      <c r="G572" t="s">
        <v>157</v>
      </c>
    </row>
    <row r="573" spans="1:7" x14ac:dyDescent="0.2">
      <c r="A573">
        <v>7192</v>
      </c>
      <c r="B573" s="106" t="s">
        <v>1599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7201</v>
      </c>
      <c r="B574" s="106" t="s">
        <v>1722</v>
      </c>
      <c r="C574">
        <v>0</v>
      </c>
      <c r="D574">
        <v>0</v>
      </c>
      <c r="E574" t="s">
        <v>157</v>
      </c>
      <c r="F574" t="s">
        <v>157</v>
      </c>
      <c r="G574">
        <v>0</v>
      </c>
    </row>
    <row r="575" spans="1:7" x14ac:dyDescent="0.2">
      <c r="A575">
        <v>7203</v>
      </c>
      <c r="B575" s="106" t="s">
        <v>232</v>
      </c>
      <c r="C575">
        <v>0.15</v>
      </c>
      <c r="D575" s="106">
        <v>0.45</v>
      </c>
      <c r="E575" s="106">
        <v>0.15</v>
      </c>
      <c r="F575">
        <v>0.15</v>
      </c>
      <c r="G575">
        <v>0.3</v>
      </c>
    </row>
    <row r="576" spans="1:7" x14ac:dyDescent="0.2">
      <c r="A576">
        <v>7205</v>
      </c>
      <c r="B576" s="106" t="s">
        <v>59</v>
      </c>
      <c r="C576">
        <v>0.05</v>
      </c>
      <c r="D576">
        <v>0.15</v>
      </c>
      <c r="E576" s="106">
        <v>0.05</v>
      </c>
      <c r="F576" s="106">
        <v>0.05</v>
      </c>
      <c r="G576" s="106">
        <v>0.1</v>
      </c>
    </row>
    <row r="577" spans="1:7" x14ac:dyDescent="0.2">
      <c r="A577">
        <v>7211</v>
      </c>
      <c r="B577" s="106" t="s">
        <v>28</v>
      </c>
      <c r="C577">
        <v>0</v>
      </c>
      <c r="D577">
        <v>0</v>
      </c>
      <c r="E577" s="106" t="s">
        <v>157</v>
      </c>
      <c r="F577" s="106" t="s">
        <v>157</v>
      </c>
      <c r="G577" s="106" t="s">
        <v>157</v>
      </c>
    </row>
    <row r="578" spans="1:7" x14ac:dyDescent="0.2">
      <c r="A578">
        <v>7222</v>
      </c>
      <c r="B578" s="106" t="s">
        <v>838</v>
      </c>
      <c r="C578">
        <v>0.05</v>
      </c>
      <c r="D578">
        <v>0.15</v>
      </c>
      <c r="E578" s="106">
        <v>0.05</v>
      </c>
      <c r="F578">
        <v>0.05</v>
      </c>
      <c r="G578" s="106">
        <v>0.1</v>
      </c>
    </row>
    <row r="579" spans="1:7" x14ac:dyDescent="0.2">
      <c r="A579">
        <v>7224</v>
      </c>
      <c r="B579" s="106" t="s">
        <v>839</v>
      </c>
      <c r="C579">
        <v>0</v>
      </c>
      <c r="D579">
        <v>0</v>
      </c>
      <c r="E579">
        <v>0</v>
      </c>
      <c r="F579" s="106">
        <v>0</v>
      </c>
      <c r="G579">
        <v>0</v>
      </c>
    </row>
    <row r="580" spans="1:7" x14ac:dyDescent="0.2">
      <c r="A580">
        <v>7236</v>
      </c>
      <c r="B580" s="106" t="s">
        <v>840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">
      <c r="A581">
        <v>7239</v>
      </c>
      <c r="B581" s="106" t="s">
        <v>841</v>
      </c>
      <c r="C581">
        <v>0.05</v>
      </c>
      <c r="D581">
        <v>0.15</v>
      </c>
      <c r="E581">
        <v>0.05</v>
      </c>
      <c r="F581">
        <v>0.05</v>
      </c>
      <c r="G581">
        <v>0.1</v>
      </c>
    </row>
    <row r="582" spans="1:7" x14ac:dyDescent="0.2">
      <c r="A582">
        <v>7240</v>
      </c>
      <c r="B582" s="106" t="s">
        <v>842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">
      <c r="A583">
        <v>7256</v>
      </c>
      <c r="B583" s="106" t="s">
        <v>2654</v>
      </c>
      <c r="C583">
        <v>0</v>
      </c>
      <c r="D583" t="s">
        <v>157</v>
      </c>
      <c r="E583">
        <v>0</v>
      </c>
      <c r="F583">
        <v>0</v>
      </c>
      <c r="G583">
        <v>0</v>
      </c>
    </row>
    <row r="584" spans="1:7" x14ac:dyDescent="0.2">
      <c r="A584">
        <v>7261</v>
      </c>
      <c r="B584" s="106" t="s">
        <v>2102</v>
      </c>
      <c r="C584">
        <v>0</v>
      </c>
      <c r="D584" t="s">
        <v>157</v>
      </c>
      <c r="E584">
        <v>0</v>
      </c>
      <c r="F584" s="106" t="s">
        <v>157</v>
      </c>
      <c r="G584">
        <v>0</v>
      </c>
    </row>
    <row r="585" spans="1:7" x14ac:dyDescent="0.2">
      <c r="A585">
        <v>7267</v>
      </c>
      <c r="B585" s="106" t="s">
        <v>60</v>
      </c>
      <c r="C585">
        <v>0.05</v>
      </c>
      <c r="D585">
        <v>0.15</v>
      </c>
      <c r="E585" s="106">
        <v>0.05</v>
      </c>
      <c r="F585" s="106">
        <v>0</v>
      </c>
      <c r="G585" s="106">
        <v>0.1</v>
      </c>
    </row>
    <row r="586" spans="1:7" x14ac:dyDescent="0.2">
      <c r="A586">
        <v>7269</v>
      </c>
      <c r="B586" s="106" t="s">
        <v>1268</v>
      </c>
      <c r="C586">
        <v>0.1</v>
      </c>
      <c r="D586">
        <v>0.3</v>
      </c>
      <c r="E586">
        <v>0.1</v>
      </c>
      <c r="F586">
        <v>0.1</v>
      </c>
      <c r="G586">
        <v>0.2</v>
      </c>
    </row>
    <row r="587" spans="1:7" x14ac:dyDescent="0.2">
      <c r="A587">
        <v>7277</v>
      </c>
      <c r="B587" s="106" t="s">
        <v>843</v>
      </c>
      <c r="C587">
        <v>0.05</v>
      </c>
      <c r="D587">
        <v>0.15</v>
      </c>
      <c r="E587">
        <v>0.05</v>
      </c>
      <c r="F587">
        <v>0.05</v>
      </c>
      <c r="G587">
        <v>0.1</v>
      </c>
    </row>
    <row r="588" spans="1:7" x14ac:dyDescent="0.2">
      <c r="A588">
        <v>7278</v>
      </c>
      <c r="B588" s="106" t="s">
        <v>45</v>
      </c>
      <c r="C588">
        <v>0.05</v>
      </c>
      <c r="D588">
        <v>0</v>
      </c>
      <c r="E588">
        <v>0.05</v>
      </c>
      <c r="F588">
        <v>0.05</v>
      </c>
      <c r="G588">
        <v>0.1</v>
      </c>
    </row>
    <row r="589" spans="1:7" x14ac:dyDescent="0.2">
      <c r="A589">
        <v>7280</v>
      </c>
      <c r="B589" s="106" t="s">
        <v>844</v>
      </c>
      <c r="C589">
        <v>0.05</v>
      </c>
      <c r="D589">
        <v>0.15</v>
      </c>
      <c r="E589">
        <v>0.05</v>
      </c>
      <c r="F589">
        <v>0.05</v>
      </c>
      <c r="G589">
        <v>0.1</v>
      </c>
    </row>
    <row r="590" spans="1:7" x14ac:dyDescent="0.2">
      <c r="A590">
        <v>7283</v>
      </c>
      <c r="B590" s="106" t="s">
        <v>2415</v>
      </c>
      <c r="C590">
        <v>0</v>
      </c>
      <c r="D590" s="106">
        <v>0</v>
      </c>
      <c r="E590">
        <v>0</v>
      </c>
      <c r="F590">
        <v>0</v>
      </c>
      <c r="G590" t="s">
        <v>157</v>
      </c>
    </row>
    <row r="591" spans="1:7" x14ac:dyDescent="0.2">
      <c r="A591">
        <v>7294</v>
      </c>
      <c r="B591" s="106" t="s">
        <v>1111</v>
      </c>
      <c r="C591">
        <v>0.05</v>
      </c>
      <c r="D591" s="106">
        <v>0.15</v>
      </c>
      <c r="E591">
        <v>0.05</v>
      </c>
      <c r="F591">
        <v>0.05</v>
      </c>
      <c r="G591">
        <v>0.1</v>
      </c>
    </row>
    <row r="592" spans="1:7" x14ac:dyDescent="0.2">
      <c r="A592">
        <v>7309</v>
      </c>
      <c r="B592" s="106" t="s">
        <v>845</v>
      </c>
      <c r="C592">
        <v>0</v>
      </c>
      <c r="D592">
        <v>0.9</v>
      </c>
      <c r="E592">
        <v>0.3</v>
      </c>
      <c r="F592">
        <v>0.3</v>
      </c>
      <c r="G592">
        <v>0.6</v>
      </c>
    </row>
    <row r="593" spans="1:7" x14ac:dyDescent="0.2">
      <c r="A593">
        <v>7327</v>
      </c>
      <c r="B593" s="106" t="s">
        <v>1950</v>
      </c>
      <c r="C593">
        <v>0</v>
      </c>
      <c r="D593" t="s">
        <v>157</v>
      </c>
      <c r="E593">
        <v>0</v>
      </c>
      <c r="F593" t="s">
        <v>157</v>
      </c>
      <c r="G593">
        <v>0.1</v>
      </c>
    </row>
    <row r="594" spans="1:7" x14ac:dyDescent="0.2">
      <c r="A594">
        <v>7414</v>
      </c>
      <c r="B594" s="106" t="s">
        <v>2146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">
      <c r="A595">
        <v>7416</v>
      </c>
      <c r="B595" s="106" t="s">
        <v>846</v>
      </c>
      <c r="C595">
        <v>0.05</v>
      </c>
      <c r="D595">
        <v>0.15</v>
      </c>
      <c r="E595">
        <v>0.05</v>
      </c>
      <c r="F595" s="106">
        <v>0.05</v>
      </c>
      <c r="G595">
        <v>0.1</v>
      </c>
    </row>
    <row r="596" spans="1:7" x14ac:dyDescent="0.2">
      <c r="A596">
        <v>7420</v>
      </c>
      <c r="B596" s="106" t="s">
        <v>2484</v>
      </c>
      <c r="C596">
        <v>0</v>
      </c>
      <c r="D596">
        <v>0</v>
      </c>
      <c r="E596">
        <v>0</v>
      </c>
      <c r="F596" t="s">
        <v>157</v>
      </c>
      <c r="G596">
        <v>0</v>
      </c>
    </row>
    <row r="597" spans="1:7" x14ac:dyDescent="0.2">
      <c r="A597">
        <v>7427</v>
      </c>
      <c r="B597" s="106" t="s">
        <v>847</v>
      </c>
      <c r="C597">
        <v>0</v>
      </c>
      <c r="D597">
        <v>0.15</v>
      </c>
      <c r="E597">
        <v>0</v>
      </c>
      <c r="F597">
        <v>0.05</v>
      </c>
      <c r="G597">
        <v>0</v>
      </c>
    </row>
    <row r="598" spans="1:7" x14ac:dyDescent="0.2">
      <c r="A598">
        <v>7433</v>
      </c>
      <c r="B598" s="106" t="s">
        <v>2655</v>
      </c>
      <c r="C598">
        <v>0</v>
      </c>
      <c r="D598" t="s">
        <v>157</v>
      </c>
      <c r="E598" s="106" t="s">
        <v>157</v>
      </c>
      <c r="F598" s="106" t="s">
        <v>157</v>
      </c>
      <c r="G598" s="106" t="s">
        <v>157</v>
      </c>
    </row>
    <row r="599" spans="1:7" x14ac:dyDescent="0.2">
      <c r="A599">
        <v>7438</v>
      </c>
      <c r="B599" s="106" t="s">
        <v>2656</v>
      </c>
      <c r="C599">
        <v>0</v>
      </c>
      <c r="D599" t="s">
        <v>157</v>
      </c>
      <c r="E599">
        <v>0</v>
      </c>
      <c r="F599" s="106" t="s">
        <v>157</v>
      </c>
      <c r="G599">
        <v>0</v>
      </c>
    </row>
    <row r="600" spans="1:7" x14ac:dyDescent="0.2">
      <c r="A600">
        <v>7442</v>
      </c>
      <c r="B600" s="106" t="s">
        <v>848</v>
      </c>
      <c r="C600">
        <v>0.05</v>
      </c>
      <c r="D600">
        <v>0.15</v>
      </c>
      <c r="E600">
        <v>0.05</v>
      </c>
      <c r="F600">
        <v>0.05</v>
      </c>
      <c r="G600">
        <v>0.1</v>
      </c>
    </row>
    <row r="601" spans="1:7" x14ac:dyDescent="0.2">
      <c r="A601">
        <v>7445</v>
      </c>
      <c r="B601" s="106" t="s">
        <v>849</v>
      </c>
      <c r="C601">
        <v>0.05</v>
      </c>
      <c r="D601">
        <v>0.15</v>
      </c>
      <c r="E601">
        <v>0.05</v>
      </c>
      <c r="F601">
        <v>0.05</v>
      </c>
      <c r="G601">
        <v>0.1</v>
      </c>
    </row>
    <row r="602" spans="1:7" x14ac:dyDescent="0.2">
      <c r="A602">
        <v>7451</v>
      </c>
      <c r="B602" s="106" t="s">
        <v>850</v>
      </c>
      <c r="C602">
        <v>0.05</v>
      </c>
      <c r="D602" s="106">
        <v>0.15</v>
      </c>
      <c r="E602">
        <v>0.1</v>
      </c>
      <c r="F602" s="106">
        <v>0.05</v>
      </c>
      <c r="G602">
        <v>0.1</v>
      </c>
    </row>
    <row r="603" spans="1:7" x14ac:dyDescent="0.2">
      <c r="A603">
        <v>7455</v>
      </c>
      <c r="B603" s="106" t="s">
        <v>2065</v>
      </c>
      <c r="C603">
        <v>0</v>
      </c>
      <c r="D603" s="106">
        <v>0</v>
      </c>
      <c r="E603" s="106">
        <v>0</v>
      </c>
      <c r="F603" s="106">
        <v>0</v>
      </c>
      <c r="G603" s="106">
        <v>0</v>
      </c>
    </row>
    <row r="604" spans="1:7" x14ac:dyDescent="0.2">
      <c r="A604">
        <v>7458</v>
      </c>
      <c r="B604" s="106" t="s">
        <v>2196</v>
      </c>
      <c r="C604">
        <v>0</v>
      </c>
      <c r="D604" s="106">
        <v>0</v>
      </c>
      <c r="E604" s="106" t="s">
        <v>157</v>
      </c>
      <c r="F604" s="106">
        <v>0</v>
      </c>
      <c r="G604" s="106">
        <v>0</v>
      </c>
    </row>
    <row r="605" spans="1:7" x14ac:dyDescent="0.2">
      <c r="A605">
        <v>7459</v>
      </c>
      <c r="B605" s="106" t="s">
        <v>851</v>
      </c>
      <c r="C605">
        <v>0.05</v>
      </c>
      <c r="D605">
        <v>0.15</v>
      </c>
      <c r="E605">
        <v>0.05</v>
      </c>
      <c r="F605">
        <v>0.05</v>
      </c>
      <c r="G605">
        <v>0.1</v>
      </c>
    </row>
    <row r="606" spans="1:7" x14ac:dyDescent="0.2">
      <c r="A606">
        <v>7463</v>
      </c>
      <c r="B606" s="106" t="s">
        <v>852</v>
      </c>
      <c r="C606">
        <v>0.05</v>
      </c>
      <c r="D606">
        <v>0.15</v>
      </c>
      <c r="E606">
        <v>0.05</v>
      </c>
      <c r="F606">
        <v>0.05</v>
      </c>
      <c r="G606">
        <v>0.1</v>
      </c>
    </row>
    <row r="607" spans="1:7" x14ac:dyDescent="0.2">
      <c r="A607">
        <v>7475</v>
      </c>
      <c r="B607" s="106" t="s">
        <v>853</v>
      </c>
      <c r="C607">
        <v>0</v>
      </c>
      <c r="D607">
        <v>0</v>
      </c>
      <c r="E607" s="106">
        <v>0.05</v>
      </c>
      <c r="F607" s="106">
        <v>0.05</v>
      </c>
      <c r="G607">
        <v>0.1</v>
      </c>
    </row>
    <row r="608" spans="1:7" x14ac:dyDescent="0.2">
      <c r="A608">
        <v>7480</v>
      </c>
      <c r="B608" s="106" t="s">
        <v>854</v>
      </c>
      <c r="C608">
        <v>0</v>
      </c>
      <c r="D608">
        <v>0</v>
      </c>
      <c r="E608" s="106">
        <v>0</v>
      </c>
      <c r="F608" s="106">
        <v>0</v>
      </c>
      <c r="G608" s="106">
        <v>0</v>
      </c>
    </row>
    <row r="609" spans="1:7" x14ac:dyDescent="0.2">
      <c r="A609">
        <v>7482</v>
      </c>
      <c r="B609" s="106" t="s">
        <v>855</v>
      </c>
      <c r="C609">
        <v>0.05</v>
      </c>
      <c r="D609">
        <v>0.15</v>
      </c>
      <c r="E609">
        <v>0.05</v>
      </c>
      <c r="F609">
        <v>0.05</v>
      </c>
      <c r="G609">
        <v>0.1</v>
      </c>
    </row>
    <row r="610" spans="1:7" x14ac:dyDescent="0.2">
      <c r="A610">
        <v>7487</v>
      </c>
      <c r="B610" s="106" t="s">
        <v>1862</v>
      </c>
      <c r="C610">
        <v>0</v>
      </c>
      <c r="D610">
        <v>0</v>
      </c>
      <c r="E610">
        <v>0.05</v>
      </c>
      <c r="F610">
        <v>0.05</v>
      </c>
      <c r="G610">
        <v>0.1</v>
      </c>
    </row>
    <row r="611" spans="1:7" x14ac:dyDescent="0.2">
      <c r="A611">
        <v>7494</v>
      </c>
      <c r="B611" s="106" t="s">
        <v>856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">
      <c r="A612">
        <v>7506</v>
      </c>
      <c r="B612" s="106" t="s">
        <v>857</v>
      </c>
      <c r="C612">
        <v>0.05</v>
      </c>
      <c r="D612">
        <v>0.15</v>
      </c>
      <c r="E612">
        <v>0.05</v>
      </c>
      <c r="F612">
        <v>0.05</v>
      </c>
      <c r="G612">
        <v>0.1</v>
      </c>
    </row>
    <row r="613" spans="1:7" x14ac:dyDescent="0.2">
      <c r="A613">
        <v>7510</v>
      </c>
      <c r="B613" s="106" t="s">
        <v>2416</v>
      </c>
      <c r="C613">
        <v>0</v>
      </c>
      <c r="D613">
        <v>0</v>
      </c>
      <c r="E613">
        <v>0</v>
      </c>
      <c r="F613">
        <v>0</v>
      </c>
      <c r="G613" t="s">
        <v>157</v>
      </c>
    </row>
    <row r="614" spans="1:7" x14ac:dyDescent="0.2">
      <c r="A614">
        <v>7512</v>
      </c>
      <c r="B614" s="106" t="s">
        <v>2417</v>
      </c>
      <c r="C614">
        <v>0.05</v>
      </c>
      <c r="D614">
        <v>0.15</v>
      </c>
      <c r="E614" t="s">
        <v>157</v>
      </c>
      <c r="F614">
        <v>0.05</v>
      </c>
      <c r="G614" t="s">
        <v>157</v>
      </c>
    </row>
    <row r="615" spans="1:7" x14ac:dyDescent="0.2">
      <c r="A615">
        <v>7513</v>
      </c>
      <c r="B615" s="106" t="s">
        <v>1580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">
      <c r="A616">
        <v>7522</v>
      </c>
      <c r="B616" s="106" t="s">
        <v>2147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">
      <c r="A617">
        <v>7524</v>
      </c>
      <c r="B617" s="106" t="s">
        <v>858</v>
      </c>
      <c r="C617">
        <v>0.05</v>
      </c>
      <c r="D617">
        <v>0.15</v>
      </c>
      <c r="E617">
        <v>0.05</v>
      </c>
      <c r="F617">
        <v>0.05</v>
      </c>
      <c r="G617">
        <v>0.1</v>
      </c>
    </row>
    <row r="618" spans="1:7" x14ac:dyDescent="0.2">
      <c r="A618">
        <v>7525</v>
      </c>
      <c r="B618" s="106" t="s">
        <v>1142</v>
      </c>
      <c r="C618">
        <v>0.05</v>
      </c>
      <c r="D618" s="106">
        <v>0.15</v>
      </c>
      <c r="E618">
        <v>0.05</v>
      </c>
      <c r="F618" s="106">
        <v>0.05</v>
      </c>
      <c r="G618" s="106">
        <v>0</v>
      </c>
    </row>
    <row r="619" spans="1:7" x14ac:dyDescent="0.2">
      <c r="A619">
        <v>7532</v>
      </c>
      <c r="B619" s="106" t="s">
        <v>2255</v>
      </c>
      <c r="C619">
        <v>0.05</v>
      </c>
      <c r="D619">
        <v>0.15</v>
      </c>
      <c r="E619">
        <v>0.05</v>
      </c>
      <c r="F619">
        <v>0.05</v>
      </c>
      <c r="G619">
        <v>0.1</v>
      </c>
    </row>
    <row r="620" spans="1:7" x14ac:dyDescent="0.2">
      <c r="A620">
        <v>7537</v>
      </c>
      <c r="B620" s="106" t="s">
        <v>2256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">
      <c r="A621">
        <v>7545</v>
      </c>
      <c r="B621" s="106" t="s">
        <v>2485</v>
      </c>
      <c r="C621">
        <v>0.05</v>
      </c>
      <c r="D621" s="106">
        <v>0</v>
      </c>
      <c r="E621">
        <v>0</v>
      </c>
      <c r="F621" t="s">
        <v>157</v>
      </c>
      <c r="G621">
        <v>0</v>
      </c>
    </row>
    <row r="622" spans="1:7" x14ac:dyDescent="0.2">
      <c r="A622">
        <v>7550</v>
      </c>
      <c r="B622" s="106" t="s">
        <v>2257</v>
      </c>
      <c r="C622">
        <v>0.05</v>
      </c>
      <c r="D622">
        <v>0</v>
      </c>
      <c r="E622">
        <v>0</v>
      </c>
      <c r="F622">
        <v>0</v>
      </c>
      <c r="G622">
        <v>0</v>
      </c>
    </row>
    <row r="623" spans="1:7" x14ac:dyDescent="0.2">
      <c r="A623">
        <v>7552</v>
      </c>
      <c r="B623" s="106" t="s">
        <v>2418</v>
      </c>
      <c r="C623">
        <v>0</v>
      </c>
      <c r="D623">
        <v>0</v>
      </c>
      <c r="E623">
        <v>0</v>
      </c>
      <c r="F623">
        <v>0</v>
      </c>
      <c r="G623" t="s">
        <v>157</v>
      </c>
    </row>
    <row r="624" spans="1:7" x14ac:dyDescent="0.2">
      <c r="A624">
        <v>7554</v>
      </c>
      <c r="B624" s="106" t="s">
        <v>2258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">
      <c r="A625">
        <v>7561</v>
      </c>
      <c r="B625" s="106" t="s">
        <v>1269</v>
      </c>
      <c r="C625">
        <v>0.05</v>
      </c>
      <c r="D625">
        <v>0.15</v>
      </c>
      <c r="E625">
        <v>0.05</v>
      </c>
      <c r="F625" s="106">
        <v>0.05</v>
      </c>
      <c r="G625" s="106">
        <v>0.1</v>
      </c>
    </row>
    <row r="626" spans="1:7" x14ac:dyDescent="0.2">
      <c r="A626">
        <v>7570</v>
      </c>
      <c r="B626" s="106" t="s">
        <v>2486</v>
      </c>
      <c r="C626">
        <v>0</v>
      </c>
      <c r="D626">
        <v>0</v>
      </c>
      <c r="E626" t="s">
        <v>157</v>
      </c>
      <c r="F626" s="106" t="s">
        <v>157</v>
      </c>
      <c r="G626" s="106">
        <v>0</v>
      </c>
    </row>
    <row r="627" spans="1:7" x14ac:dyDescent="0.2">
      <c r="A627">
        <v>7581</v>
      </c>
      <c r="B627" s="106" t="s">
        <v>2259</v>
      </c>
      <c r="C627">
        <v>0.05</v>
      </c>
      <c r="D627">
        <v>0.15</v>
      </c>
      <c r="E627">
        <v>0.05</v>
      </c>
      <c r="F627">
        <v>0.05</v>
      </c>
      <c r="G627">
        <v>0</v>
      </c>
    </row>
    <row r="628" spans="1:7" x14ac:dyDescent="0.2">
      <c r="A628">
        <v>7599</v>
      </c>
      <c r="B628" s="106" t="s">
        <v>1723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">
      <c r="A629">
        <v>7601</v>
      </c>
      <c r="B629" s="106" t="s">
        <v>859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">
      <c r="A630">
        <v>7605</v>
      </c>
      <c r="B630" s="106" t="s">
        <v>1863</v>
      </c>
      <c r="C630">
        <v>0</v>
      </c>
      <c r="D630" s="106">
        <v>0</v>
      </c>
      <c r="E630">
        <v>0.05</v>
      </c>
      <c r="F630">
        <v>0</v>
      </c>
      <c r="G630">
        <v>0.1</v>
      </c>
    </row>
    <row r="631" spans="1:7" x14ac:dyDescent="0.2">
      <c r="A631">
        <v>7609</v>
      </c>
      <c r="B631" s="106" t="s">
        <v>1864</v>
      </c>
      <c r="C631">
        <v>0</v>
      </c>
      <c r="D631" s="106">
        <v>0</v>
      </c>
      <c r="E631" s="106">
        <v>0</v>
      </c>
      <c r="F631" s="106">
        <v>0</v>
      </c>
      <c r="G631" s="106">
        <v>0</v>
      </c>
    </row>
    <row r="632" spans="1:7" x14ac:dyDescent="0.2">
      <c r="A632">
        <v>7611</v>
      </c>
      <c r="B632" s="106" t="s">
        <v>1769</v>
      </c>
      <c r="C632">
        <v>0</v>
      </c>
      <c r="D632" s="106">
        <v>0</v>
      </c>
      <c r="E632" s="106">
        <v>0</v>
      </c>
      <c r="F632" s="106">
        <v>0</v>
      </c>
      <c r="G632" s="106">
        <v>0</v>
      </c>
    </row>
    <row r="633" spans="1:7" x14ac:dyDescent="0.2">
      <c r="A633">
        <v>7615</v>
      </c>
      <c r="B633" s="106" t="s">
        <v>860</v>
      </c>
      <c r="C633">
        <v>0.05</v>
      </c>
      <c r="D633">
        <v>0</v>
      </c>
      <c r="E633" s="106">
        <v>0.05</v>
      </c>
      <c r="F633">
        <v>0.05</v>
      </c>
      <c r="G633" s="106">
        <v>0.1</v>
      </c>
    </row>
    <row r="634" spans="1:7" x14ac:dyDescent="0.2">
      <c r="A634">
        <v>7616</v>
      </c>
      <c r="B634" s="106" t="s">
        <v>861</v>
      </c>
      <c r="C634">
        <v>0.05</v>
      </c>
      <c r="D634">
        <v>0.15</v>
      </c>
      <c r="E634">
        <v>0.05</v>
      </c>
      <c r="F634">
        <v>0.05</v>
      </c>
      <c r="G634">
        <v>0.1</v>
      </c>
    </row>
    <row r="635" spans="1:7" x14ac:dyDescent="0.2">
      <c r="A635">
        <v>7618</v>
      </c>
      <c r="B635" s="106" t="s">
        <v>1189</v>
      </c>
      <c r="C635">
        <v>0</v>
      </c>
      <c r="D635">
        <v>0</v>
      </c>
      <c r="E635">
        <v>0</v>
      </c>
      <c r="F635">
        <v>0.05</v>
      </c>
      <c r="G635">
        <v>0</v>
      </c>
    </row>
    <row r="636" spans="1:7" x14ac:dyDescent="0.2">
      <c r="A636">
        <v>7628</v>
      </c>
      <c r="B636" s="106" t="s">
        <v>862</v>
      </c>
      <c r="C636">
        <v>0</v>
      </c>
      <c r="D636" s="106">
        <v>0.15</v>
      </c>
      <c r="E636" s="106">
        <v>0.05</v>
      </c>
      <c r="F636" s="106">
        <v>0.05</v>
      </c>
      <c r="G636" s="106">
        <v>0.1</v>
      </c>
    </row>
    <row r="637" spans="1:7" x14ac:dyDescent="0.2">
      <c r="A637">
        <v>7630</v>
      </c>
      <c r="B637" s="106" t="s">
        <v>863</v>
      </c>
      <c r="C637">
        <v>0.1</v>
      </c>
      <c r="D637" s="106">
        <v>0.3</v>
      </c>
      <c r="E637" s="106">
        <v>0.1</v>
      </c>
      <c r="F637" s="106">
        <v>0.1</v>
      </c>
      <c r="G637" s="106">
        <v>0.2</v>
      </c>
    </row>
    <row r="638" spans="1:7" x14ac:dyDescent="0.2">
      <c r="A638">
        <v>7637</v>
      </c>
      <c r="B638" s="106" t="s">
        <v>864</v>
      </c>
      <c r="C638">
        <v>0.05</v>
      </c>
      <c r="D638">
        <v>0.15</v>
      </c>
      <c r="E638">
        <v>0.05</v>
      </c>
      <c r="F638">
        <v>0.05</v>
      </c>
      <c r="G638">
        <v>0.1</v>
      </c>
    </row>
    <row r="639" spans="1:7" x14ac:dyDescent="0.2">
      <c r="A639">
        <v>7640</v>
      </c>
      <c r="B639" s="106" t="s">
        <v>865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">
      <c r="A640">
        <v>7702</v>
      </c>
      <c r="B640" s="106" t="s">
        <v>2038</v>
      </c>
      <c r="C640">
        <v>0</v>
      </c>
      <c r="D640">
        <v>0</v>
      </c>
      <c r="E640">
        <v>0</v>
      </c>
      <c r="F640">
        <v>0</v>
      </c>
      <c r="G640">
        <v>0.1</v>
      </c>
    </row>
    <row r="641" spans="1:7" x14ac:dyDescent="0.2">
      <c r="A641">
        <v>7723</v>
      </c>
      <c r="B641" s="106" t="s">
        <v>866</v>
      </c>
      <c r="C641">
        <v>0.05</v>
      </c>
      <c r="D641">
        <v>0.15</v>
      </c>
      <c r="E641">
        <v>0.05</v>
      </c>
      <c r="F641">
        <v>0.05</v>
      </c>
      <c r="G641">
        <v>0.1</v>
      </c>
    </row>
    <row r="642" spans="1:7" x14ac:dyDescent="0.2">
      <c r="A642">
        <v>7725</v>
      </c>
      <c r="B642" s="106" t="s">
        <v>2657</v>
      </c>
      <c r="C642">
        <v>0</v>
      </c>
      <c r="D642" t="s">
        <v>157</v>
      </c>
      <c r="E642" s="106">
        <v>0</v>
      </c>
      <c r="F642" s="106" t="s">
        <v>157</v>
      </c>
      <c r="G642" s="106" t="s">
        <v>157</v>
      </c>
    </row>
    <row r="643" spans="1:7" x14ac:dyDescent="0.2">
      <c r="A643">
        <v>7727</v>
      </c>
      <c r="B643" s="106" t="s">
        <v>1143</v>
      </c>
      <c r="C643">
        <v>0</v>
      </c>
      <c r="D643">
        <v>0</v>
      </c>
      <c r="E643" s="106">
        <v>0</v>
      </c>
      <c r="F643" s="106">
        <v>0</v>
      </c>
      <c r="G643" s="106">
        <v>0</v>
      </c>
    </row>
    <row r="644" spans="1:7" x14ac:dyDescent="0.2">
      <c r="A644">
        <v>7729</v>
      </c>
      <c r="B644" s="106" t="s">
        <v>580</v>
      </c>
      <c r="C644">
        <v>0</v>
      </c>
      <c r="D644" t="s">
        <v>157</v>
      </c>
      <c r="E644">
        <v>0</v>
      </c>
      <c r="F644">
        <v>0</v>
      </c>
      <c r="G644">
        <v>0</v>
      </c>
    </row>
    <row r="645" spans="1:7" x14ac:dyDescent="0.2">
      <c r="A645">
        <v>7730</v>
      </c>
      <c r="B645" s="106" t="s">
        <v>1974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7733</v>
      </c>
      <c r="B646" s="106" t="s">
        <v>867</v>
      </c>
      <c r="C646">
        <v>0.05</v>
      </c>
      <c r="D646" s="106">
        <v>0.15</v>
      </c>
      <c r="E646">
        <v>0.05</v>
      </c>
      <c r="F646">
        <v>0.05</v>
      </c>
      <c r="G646">
        <v>0.1</v>
      </c>
    </row>
    <row r="647" spans="1:7" x14ac:dyDescent="0.2">
      <c r="A647">
        <v>7734</v>
      </c>
      <c r="B647" s="106" t="s">
        <v>1799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">
      <c r="A648">
        <v>7740</v>
      </c>
      <c r="B648" s="106" t="s">
        <v>2487</v>
      </c>
      <c r="C648">
        <v>0.05</v>
      </c>
      <c r="D648">
        <v>0.15</v>
      </c>
      <c r="E648">
        <v>0.05</v>
      </c>
      <c r="F648" t="s">
        <v>157</v>
      </c>
      <c r="G648" t="s">
        <v>157</v>
      </c>
    </row>
    <row r="649" spans="1:7" x14ac:dyDescent="0.2">
      <c r="A649">
        <v>7743</v>
      </c>
      <c r="B649" s="106" t="s">
        <v>2260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">
      <c r="A650">
        <v>7752</v>
      </c>
      <c r="B650" s="106" t="s">
        <v>868</v>
      </c>
      <c r="C650">
        <v>0.05</v>
      </c>
      <c r="D650">
        <v>0.15</v>
      </c>
      <c r="E650">
        <v>0.05</v>
      </c>
      <c r="F650">
        <v>0.05</v>
      </c>
      <c r="G650">
        <v>0.1</v>
      </c>
    </row>
    <row r="651" spans="1:7" x14ac:dyDescent="0.2">
      <c r="A651">
        <v>7780</v>
      </c>
      <c r="B651" s="106" t="s">
        <v>2658</v>
      </c>
      <c r="C651">
        <v>0</v>
      </c>
      <c r="D651" t="s">
        <v>157</v>
      </c>
      <c r="E651">
        <v>0</v>
      </c>
      <c r="F651">
        <v>0</v>
      </c>
      <c r="G651">
        <v>0</v>
      </c>
    </row>
    <row r="652" spans="1:7" x14ac:dyDescent="0.2">
      <c r="A652">
        <v>7782</v>
      </c>
      <c r="B652" s="106" t="s">
        <v>869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">
      <c r="A653">
        <v>7811</v>
      </c>
      <c r="B653" s="106" t="s">
        <v>2261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7819</v>
      </c>
      <c r="B654" s="106" t="s">
        <v>1270</v>
      </c>
      <c r="C654">
        <v>0</v>
      </c>
      <c r="D654">
        <v>0</v>
      </c>
      <c r="E654">
        <v>0</v>
      </c>
      <c r="F654">
        <v>0</v>
      </c>
      <c r="G654" s="106">
        <v>0</v>
      </c>
    </row>
    <row r="655" spans="1:7" x14ac:dyDescent="0.2">
      <c r="A655">
        <v>7821</v>
      </c>
      <c r="B655" s="106" t="s">
        <v>2066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 x14ac:dyDescent="0.2">
      <c r="A656">
        <v>7822</v>
      </c>
      <c r="B656" s="106" t="s">
        <v>870</v>
      </c>
      <c r="C656">
        <v>0</v>
      </c>
      <c r="D656">
        <v>0</v>
      </c>
      <c r="E656" s="106">
        <v>0</v>
      </c>
      <c r="F656">
        <v>0</v>
      </c>
      <c r="G656">
        <v>0</v>
      </c>
    </row>
    <row r="657" spans="1:7" x14ac:dyDescent="0.2">
      <c r="A657">
        <v>7840</v>
      </c>
      <c r="B657" s="106" t="s">
        <v>871</v>
      </c>
      <c r="C657">
        <v>0</v>
      </c>
      <c r="D657">
        <v>0</v>
      </c>
      <c r="E657">
        <v>0</v>
      </c>
      <c r="F657">
        <v>0.05</v>
      </c>
      <c r="G657">
        <v>0.1</v>
      </c>
    </row>
    <row r="658" spans="1:7" x14ac:dyDescent="0.2">
      <c r="A658">
        <v>7844</v>
      </c>
      <c r="B658" s="106" t="s">
        <v>872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">
      <c r="A659">
        <v>7846</v>
      </c>
      <c r="B659" s="106" t="s">
        <v>873</v>
      </c>
      <c r="C659">
        <v>0.1</v>
      </c>
      <c r="D659">
        <v>0.3</v>
      </c>
      <c r="E659">
        <v>0.1</v>
      </c>
      <c r="F659">
        <v>0.1</v>
      </c>
      <c r="G659">
        <v>0.2</v>
      </c>
    </row>
    <row r="660" spans="1:7" x14ac:dyDescent="0.2">
      <c r="A660">
        <v>7856</v>
      </c>
      <c r="B660" s="106" t="s">
        <v>874</v>
      </c>
      <c r="C660">
        <v>0.05</v>
      </c>
      <c r="D660" s="106">
        <v>0.15</v>
      </c>
      <c r="E660">
        <v>0.05</v>
      </c>
      <c r="F660" s="106">
        <v>0</v>
      </c>
      <c r="G660">
        <v>0</v>
      </c>
    </row>
    <row r="661" spans="1:7" x14ac:dyDescent="0.2">
      <c r="A661">
        <v>7860</v>
      </c>
      <c r="B661" s="106" t="s">
        <v>875</v>
      </c>
      <c r="C661">
        <v>0.05</v>
      </c>
      <c r="D661">
        <v>0.15</v>
      </c>
      <c r="E661">
        <v>0.05</v>
      </c>
      <c r="F661">
        <v>0.05</v>
      </c>
      <c r="G661">
        <v>0</v>
      </c>
    </row>
    <row r="662" spans="1:7" x14ac:dyDescent="0.2">
      <c r="A662">
        <v>7862</v>
      </c>
      <c r="B662" s="106" t="s">
        <v>2488</v>
      </c>
      <c r="C662">
        <v>0</v>
      </c>
      <c r="D662">
        <v>0</v>
      </c>
      <c r="E662" t="s">
        <v>157</v>
      </c>
      <c r="F662" t="s">
        <v>157</v>
      </c>
      <c r="G662" t="s">
        <v>157</v>
      </c>
    </row>
    <row r="663" spans="1:7" x14ac:dyDescent="0.2">
      <c r="A663">
        <v>7885</v>
      </c>
      <c r="B663" s="106" t="s">
        <v>876</v>
      </c>
      <c r="C663">
        <v>0.05</v>
      </c>
      <c r="D663">
        <v>0.15</v>
      </c>
      <c r="E663">
        <v>0.05</v>
      </c>
      <c r="F663">
        <v>0.05</v>
      </c>
      <c r="G663">
        <v>0.1</v>
      </c>
    </row>
    <row r="664" spans="1:7" x14ac:dyDescent="0.2">
      <c r="A664">
        <v>7898</v>
      </c>
      <c r="B664" s="106" t="s">
        <v>2659</v>
      </c>
      <c r="C664">
        <v>0</v>
      </c>
      <c r="D664" t="s">
        <v>157</v>
      </c>
      <c r="E664">
        <v>0</v>
      </c>
      <c r="F664">
        <v>0</v>
      </c>
      <c r="G664">
        <v>0</v>
      </c>
    </row>
    <row r="665" spans="1:7" x14ac:dyDescent="0.2">
      <c r="A665">
        <v>7911</v>
      </c>
      <c r="B665" s="106" t="s">
        <v>877</v>
      </c>
      <c r="C665">
        <v>0.05</v>
      </c>
      <c r="D665" s="106">
        <v>0.15</v>
      </c>
      <c r="E665">
        <v>0.05</v>
      </c>
      <c r="F665" s="106">
        <v>0.05</v>
      </c>
      <c r="G665" s="106">
        <v>0.1</v>
      </c>
    </row>
    <row r="666" spans="1:7" x14ac:dyDescent="0.2">
      <c r="A666">
        <v>7916</v>
      </c>
      <c r="B666" s="106" t="s">
        <v>878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7937</v>
      </c>
      <c r="B667" s="106" t="s">
        <v>879</v>
      </c>
      <c r="C667">
        <v>0.05</v>
      </c>
      <c r="D667">
        <v>0.15</v>
      </c>
      <c r="E667" s="106">
        <v>0.05</v>
      </c>
      <c r="F667">
        <v>0.05</v>
      </c>
      <c r="G667" s="106">
        <v>0.1</v>
      </c>
    </row>
    <row r="668" spans="1:7" x14ac:dyDescent="0.2">
      <c r="A668">
        <v>7947</v>
      </c>
      <c r="B668" s="106" t="s">
        <v>2419</v>
      </c>
      <c r="C668">
        <v>0</v>
      </c>
      <c r="D668">
        <v>0.45</v>
      </c>
      <c r="E668" t="s">
        <v>157</v>
      </c>
      <c r="F668">
        <v>0.1</v>
      </c>
      <c r="G668" t="s">
        <v>157</v>
      </c>
    </row>
    <row r="669" spans="1:7" x14ac:dyDescent="0.2">
      <c r="A669">
        <v>7949</v>
      </c>
      <c r="B669" s="106" t="s">
        <v>1865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">
      <c r="A670">
        <v>7951</v>
      </c>
      <c r="B670" s="106" t="s">
        <v>2039</v>
      </c>
      <c r="C670">
        <v>0.1</v>
      </c>
      <c r="D670">
        <v>0.3</v>
      </c>
      <c r="E670">
        <v>0.1</v>
      </c>
      <c r="F670">
        <v>0.1</v>
      </c>
      <c r="G670">
        <v>0.2</v>
      </c>
    </row>
    <row r="671" spans="1:7" x14ac:dyDescent="0.2">
      <c r="A671">
        <v>7962</v>
      </c>
      <c r="B671" s="106" t="s">
        <v>880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7965</v>
      </c>
      <c r="B672" s="106" t="s">
        <v>881</v>
      </c>
      <c r="C672">
        <v>0.05</v>
      </c>
      <c r="D672">
        <v>0.15</v>
      </c>
      <c r="E672">
        <v>0.05</v>
      </c>
      <c r="F672">
        <v>0.05</v>
      </c>
      <c r="G672">
        <v>0.1</v>
      </c>
    </row>
    <row r="673" spans="1:7" x14ac:dyDescent="0.2">
      <c r="A673">
        <v>7966</v>
      </c>
      <c r="B673" s="106" t="s">
        <v>1271</v>
      </c>
      <c r="C673">
        <v>0.05</v>
      </c>
      <c r="D673">
        <v>0.15</v>
      </c>
      <c r="E673">
        <v>0.05</v>
      </c>
      <c r="F673">
        <v>0.05</v>
      </c>
      <c r="G673">
        <v>0.1</v>
      </c>
    </row>
    <row r="674" spans="1:7" x14ac:dyDescent="0.2">
      <c r="A674">
        <v>7979</v>
      </c>
      <c r="B674" s="106" t="s">
        <v>2148</v>
      </c>
      <c r="C674">
        <v>0.05</v>
      </c>
      <c r="D674">
        <v>0.15</v>
      </c>
      <c r="E674">
        <v>0.05</v>
      </c>
      <c r="F674">
        <v>0.05</v>
      </c>
      <c r="G674">
        <v>0.1</v>
      </c>
    </row>
    <row r="675" spans="1:7" x14ac:dyDescent="0.2">
      <c r="A675">
        <v>7981</v>
      </c>
      <c r="B675" s="106" t="s">
        <v>882</v>
      </c>
      <c r="C675">
        <v>0</v>
      </c>
      <c r="D675" s="106">
        <v>0</v>
      </c>
      <c r="E675">
        <v>0</v>
      </c>
      <c r="F675" s="106">
        <v>0</v>
      </c>
      <c r="G675" s="106">
        <v>0</v>
      </c>
    </row>
    <row r="676" spans="1:7" x14ac:dyDescent="0.2">
      <c r="A676">
        <v>7984</v>
      </c>
      <c r="B676" s="106" t="s">
        <v>883</v>
      </c>
      <c r="C676">
        <v>0</v>
      </c>
      <c r="D676">
        <v>0.15</v>
      </c>
      <c r="E676">
        <v>0.05</v>
      </c>
      <c r="F676">
        <v>0</v>
      </c>
      <c r="G676">
        <v>0.1</v>
      </c>
    </row>
    <row r="677" spans="1:7" x14ac:dyDescent="0.2">
      <c r="A677">
        <v>7987</v>
      </c>
      <c r="B677" s="106" t="s">
        <v>1272</v>
      </c>
      <c r="C677">
        <v>0</v>
      </c>
      <c r="D677">
        <v>0</v>
      </c>
      <c r="E677">
        <v>0</v>
      </c>
      <c r="F677">
        <v>0</v>
      </c>
      <c r="G677" s="106">
        <v>0</v>
      </c>
    </row>
    <row r="678" spans="1:7" x14ac:dyDescent="0.2">
      <c r="A678">
        <v>7988</v>
      </c>
      <c r="B678" s="106" t="s">
        <v>884</v>
      </c>
      <c r="C678">
        <v>0.05</v>
      </c>
      <c r="D678" s="106">
        <v>0.15</v>
      </c>
      <c r="E678">
        <v>0.05</v>
      </c>
      <c r="F678">
        <v>0.05</v>
      </c>
      <c r="G678" s="106">
        <v>0.1</v>
      </c>
    </row>
    <row r="679" spans="1:7" x14ac:dyDescent="0.2">
      <c r="A679">
        <v>7994</v>
      </c>
      <c r="B679" s="106" t="s">
        <v>2660</v>
      </c>
      <c r="C679">
        <v>0</v>
      </c>
      <c r="D679" s="106" t="s">
        <v>157</v>
      </c>
      <c r="E679" t="s">
        <v>157</v>
      </c>
      <c r="F679">
        <v>0</v>
      </c>
      <c r="G679">
        <v>0</v>
      </c>
    </row>
    <row r="680" spans="1:7" x14ac:dyDescent="0.2">
      <c r="A680">
        <v>7999</v>
      </c>
      <c r="B680" s="106" t="s">
        <v>885</v>
      </c>
      <c r="C680">
        <v>0.05</v>
      </c>
      <c r="D680">
        <v>0.15</v>
      </c>
      <c r="E680">
        <v>0.05</v>
      </c>
      <c r="F680">
        <v>0.05</v>
      </c>
      <c r="G680">
        <v>0.1</v>
      </c>
    </row>
    <row r="681" spans="1:7" x14ac:dyDescent="0.2">
      <c r="A681">
        <v>8008</v>
      </c>
      <c r="B681" s="106" t="s">
        <v>886</v>
      </c>
      <c r="C681">
        <v>0.05</v>
      </c>
      <c r="D681">
        <v>0.15</v>
      </c>
      <c r="E681">
        <v>0.05</v>
      </c>
      <c r="F681">
        <v>0.05</v>
      </c>
      <c r="G681">
        <v>0.1</v>
      </c>
    </row>
    <row r="682" spans="1:7" x14ac:dyDescent="0.2">
      <c r="A682">
        <v>8011</v>
      </c>
      <c r="B682" s="106" t="s">
        <v>887</v>
      </c>
      <c r="C682">
        <v>0.05</v>
      </c>
      <c r="D682">
        <v>0.15</v>
      </c>
      <c r="E682">
        <v>0.05</v>
      </c>
      <c r="F682">
        <v>0.05</v>
      </c>
      <c r="G682">
        <v>0.1</v>
      </c>
    </row>
    <row r="683" spans="1:7" x14ac:dyDescent="0.2">
      <c r="A683">
        <v>8013</v>
      </c>
      <c r="B683" s="106" t="s">
        <v>2262</v>
      </c>
      <c r="C683">
        <v>0</v>
      </c>
      <c r="D683">
        <v>0</v>
      </c>
      <c r="E683" t="s">
        <v>157</v>
      </c>
      <c r="F683">
        <v>0.05</v>
      </c>
      <c r="G683">
        <v>0.1</v>
      </c>
    </row>
    <row r="684" spans="1:7" x14ac:dyDescent="0.2">
      <c r="A684">
        <v>8014</v>
      </c>
      <c r="B684" s="106" t="s">
        <v>2067</v>
      </c>
      <c r="C684">
        <v>0</v>
      </c>
      <c r="D684">
        <v>0</v>
      </c>
      <c r="E684" s="106">
        <v>0</v>
      </c>
      <c r="F684">
        <v>0</v>
      </c>
      <c r="G684">
        <v>0</v>
      </c>
    </row>
    <row r="685" spans="1:7" x14ac:dyDescent="0.2">
      <c r="A685">
        <v>8015</v>
      </c>
      <c r="B685" s="106" t="s">
        <v>888</v>
      </c>
      <c r="C685">
        <v>0.1</v>
      </c>
      <c r="D685">
        <v>0.3</v>
      </c>
      <c r="E685">
        <v>0.1</v>
      </c>
      <c r="F685">
        <v>0.1</v>
      </c>
      <c r="G685" s="106">
        <v>0.2</v>
      </c>
    </row>
    <row r="686" spans="1:7" x14ac:dyDescent="0.2">
      <c r="A686">
        <v>8016</v>
      </c>
      <c r="B686" s="106" t="s">
        <v>889</v>
      </c>
      <c r="C686">
        <v>0.05</v>
      </c>
      <c r="D686">
        <v>0.15</v>
      </c>
      <c r="E686">
        <v>0.05</v>
      </c>
      <c r="F686">
        <v>0.05</v>
      </c>
      <c r="G686">
        <v>0.1</v>
      </c>
    </row>
    <row r="687" spans="1:7" x14ac:dyDescent="0.2">
      <c r="A687">
        <v>8028</v>
      </c>
      <c r="B687" s="106" t="s">
        <v>1800</v>
      </c>
      <c r="C687">
        <v>0.05</v>
      </c>
      <c r="D687">
        <v>0.15</v>
      </c>
      <c r="E687">
        <v>0.05</v>
      </c>
      <c r="F687">
        <v>0.05</v>
      </c>
      <c r="G687">
        <v>0.1</v>
      </c>
    </row>
    <row r="688" spans="1:7" x14ac:dyDescent="0.2">
      <c r="A688">
        <v>8031</v>
      </c>
      <c r="B688" s="106" t="s">
        <v>890</v>
      </c>
      <c r="C688">
        <v>0.05</v>
      </c>
      <c r="D688">
        <v>0.15</v>
      </c>
      <c r="E688">
        <v>0.05</v>
      </c>
      <c r="F688">
        <v>0.05</v>
      </c>
      <c r="G688">
        <v>0.1</v>
      </c>
    </row>
    <row r="689" spans="1:7" x14ac:dyDescent="0.2">
      <c r="A689">
        <v>8032</v>
      </c>
      <c r="B689" s="106" t="s">
        <v>1801</v>
      </c>
      <c r="C689">
        <v>0.1</v>
      </c>
      <c r="D689">
        <v>0.3</v>
      </c>
      <c r="E689">
        <v>0.1</v>
      </c>
      <c r="F689">
        <v>0.1</v>
      </c>
      <c r="G689" s="106">
        <v>0.2</v>
      </c>
    </row>
    <row r="690" spans="1:7" x14ac:dyDescent="0.2">
      <c r="A690">
        <v>8035</v>
      </c>
      <c r="B690" s="106" t="s">
        <v>891</v>
      </c>
      <c r="C690">
        <v>0.45</v>
      </c>
      <c r="D690">
        <v>1.35</v>
      </c>
      <c r="E690">
        <v>0.4</v>
      </c>
      <c r="F690" s="106">
        <v>0.4</v>
      </c>
      <c r="G690" s="106">
        <v>0.9</v>
      </c>
    </row>
    <row r="691" spans="1:7" x14ac:dyDescent="0.2">
      <c r="A691">
        <v>8038</v>
      </c>
      <c r="B691" s="106" t="s">
        <v>1724</v>
      </c>
      <c r="C691">
        <v>0.05</v>
      </c>
      <c r="D691">
        <v>0.15</v>
      </c>
      <c r="E691">
        <v>0.05</v>
      </c>
      <c r="F691">
        <v>0.05</v>
      </c>
      <c r="G691">
        <v>0.1</v>
      </c>
    </row>
    <row r="692" spans="1:7" x14ac:dyDescent="0.2">
      <c r="A692">
        <v>8041</v>
      </c>
      <c r="B692" s="106" t="s">
        <v>2661</v>
      </c>
      <c r="C692">
        <v>0</v>
      </c>
      <c r="D692" t="s">
        <v>157</v>
      </c>
      <c r="E692">
        <v>0</v>
      </c>
      <c r="F692" t="s">
        <v>157</v>
      </c>
      <c r="G692" t="s">
        <v>157</v>
      </c>
    </row>
    <row r="693" spans="1:7" x14ac:dyDescent="0.2">
      <c r="A693">
        <v>8043</v>
      </c>
      <c r="B693" s="106" t="s">
        <v>892</v>
      </c>
      <c r="C693">
        <v>0.05</v>
      </c>
      <c r="D693">
        <v>0.3</v>
      </c>
      <c r="E693">
        <v>0.1</v>
      </c>
      <c r="F693">
        <v>0.05</v>
      </c>
      <c r="G693">
        <v>0</v>
      </c>
    </row>
    <row r="694" spans="1:7" x14ac:dyDescent="0.2">
      <c r="A694">
        <v>8050</v>
      </c>
      <c r="B694" s="106" t="s">
        <v>893</v>
      </c>
      <c r="C694">
        <v>0</v>
      </c>
      <c r="D694">
        <v>0.15</v>
      </c>
      <c r="E694">
        <v>0.05</v>
      </c>
      <c r="F694">
        <v>0</v>
      </c>
      <c r="G694">
        <v>0.1</v>
      </c>
    </row>
    <row r="695" spans="1:7" x14ac:dyDescent="0.2">
      <c r="A695">
        <v>8051</v>
      </c>
      <c r="B695" s="106" t="s">
        <v>1112</v>
      </c>
      <c r="C695">
        <v>0.05</v>
      </c>
      <c r="D695">
        <v>0.15</v>
      </c>
      <c r="E695">
        <v>0.05</v>
      </c>
      <c r="F695">
        <v>0.05</v>
      </c>
      <c r="G695">
        <v>0.1</v>
      </c>
    </row>
    <row r="696" spans="1:7" x14ac:dyDescent="0.2">
      <c r="A696">
        <v>8053</v>
      </c>
      <c r="B696" s="106" t="s">
        <v>2263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8056</v>
      </c>
      <c r="B697" s="106" t="s">
        <v>2149</v>
      </c>
      <c r="C697">
        <v>0</v>
      </c>
      <c r="D697">
        <v>0.3</v>
      </c>
      <c r="E697">
        <v>0</v>
      </c>
      <c r="F697">
        <v>0.05</v>
      </c>
      <c r="G697" s="106">
        <v>0</v>
      </c>
    </row>
    <row r="698" spans="1:7" x14ac:dyDescent="0.2">
      <c r="A698">
        <v>8058</v>
      </c>
      <c r="B698" s="106" t="s">
        <v>2053</v>
      </c>
      <c r="C698">
        <v>0</v>
      </c>
      <c r="D698" t="s">
        <v>157</v>
      </c>
      <c r="E698" t="s">
        <v>157</v>
      </c>
      <c r="F698" t="s">
        <v>157</v>
      </c>
      <c r="G698" t="s">
        <v>157</v>
      </c>
    </row>
    <row r="699" spans="1:7" x14ac:dyDescent="0.2">
      <c r="A699">
        <v>8059</v>
      </c>
      <c r="B699" s="106" t="s">
        <v>894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">
      <c r="A700">
        <v>8074</v>
      </c>
      <c r="B700" s="106" t="s">
        <v>895</v>
      </c>
      <c r="C700">
        <v>0</v>
      </c>
      <c r="D700">
        <v>0.3</v>
      </c>
      <c r="E700">
        <v>0.1</v>
      </c>
      <c r="F700">
        <v>0.1</v>
      </c>
      <c r="G700">
        <v>0.2</v>
      </c>
    </row>
    <row r="701" spans="1:7" x14ac:dyDescent="0.2">
      <c r="A701">
        <v>8075</v>
      </c>
      <c r="B701" s="106" t="s">
        <v>2103</v>
      </c>
      <c r="C701">
        <v>0</v>
      </c>
      <c r="D701" s="106">
        <v>0</v>
      </c>
      <c r="E701" s="106">
        <v>0</v>
      </c>
      <c r="F701" s="106">
        <v>0</v>
      </c>
      <c r="G701" s="106">
        <v>0</v>
      </c>
    </row>
    <row r="702" spans="1:7" x14ac:dyDescent="0.2">
      <c r="A702">
        <v>8077</v>
      </c>
      <c r="B702" s="106" t="s">
        <v>896</v>
      </c>
      <c r="C702">
        <v>0</v>
      </c>
      <c r="D702" s="106">
        <v>0</v>
      </c>
      <c r="E702" s="106">
        <v>0</v>
      </c>
      <c r="F702" s="106">
        <v>0</v>
      </c>
      <c r="G702" s="106">
        <v>0</v>
      </c>
    </row>
    <row r="703" spans="1:7" x14ac:dyDescent="0.2">
      <c r="A703">
        <v>8079</v>
      </c>
      <c r="B703" s="106" t="s">
        <v>897</v>
      </c>
      <c r="C703">
        <v>0.1</v>
      </c>
      <c r="D703">
        <v>0.3</v>
      </c>
      <c r="E703">
        <v>0.1</v>
      </c>
      <c r="F703">
        <v>0.1</v>
      </c>
      <c r="G703">
        <v>0.2</v>
      </c>
    </row>
    <row r="704" spans="1:7" x14ac:dyDescent="0.2">
      <c r="A704">
        <v>8087</v>
      </c>
      <c r="B704" s="106" t="s">
        <v>2150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">
      <c r="A705">
        <v>8089</v>
      </c>
      <c r="B705" s="106" t="s">
        <v>898</v>
      </c>
      <c r="C705">
        <v>0.05</v>
      </c>
      <c r="D705">
        <v>0.15</v>
      </c>
      <c r="E705">
        <v>0.05</v>
      </c>
      <c r="F705">
        <v>0.05</v>
      </c>
      <c r="G705">
        <v>0.1</v>
      </c>
    </row>
    <row r="706" spans="1:7" x14ac:dyDescent="0.2">
      <c r="A706">
        <v>8093</v>
      </c>
      <c r="B706" s="106" t="s">
        <v>899</v>
      </c>
      <c r="C706">
        <v>0.05</v>
      </c>
      <c r="D706">
        <v>0.15</v>
      </c>
      <c r="E706">
        <v>0.05</v>
      </c>
      <c r="F706">
        <v>0.05</v>
      </c>
      <c r="G706">
        <v>0.1</v>
      </c>
    </row>
    <row r="707" spans="1:7" x14ac:dyDescent="0.2">
      <c r="A707">
        <v>8097</v>
      </c>
      <c r="B707" s="106" t="s">
        <v>2151</v>
      </c>
      <c r="C707">
        <v>0</v>
      </c>
      <c r="D707">
        <v>0.15</v>
      </c>
      <c r="E707">
        <v>0</v>
      </c>
      <c r="F707">
        <v>0.05</v>
      </c>
      <c r="G707">
        <v>0</v>
      </c>
    </row>
    <row r="708" spans="1:7" x14ac:dyDescent="0.2">
      <c r="A708">
        <v>8098</v>
      </c>
      <c r="B708" s="106" t="s">
        <v>2489</v>
      </c>
      <c r="C708">
        <v>0.05</v>
      </c>
      <c r="D708">
        <v>0</v>
      </c>
      <c r="E708" s="106">
        <v>0</v>
      </c>
      <c r="F708" s="106" t="s">
        <v>157</v>
      </c>
      <c r="G708" s="106">
        <v>0.1</v>
      </c>
    </row>
    <row r="709" spans="1:7" x14ac:dyDescent="0.2">
      <c r="A709">
        <v>8101</v>
      </c>
      <c r="B709" s="106" t="s">
        <v>900</v>
      </c>
      <c r="C709">
        <v>0</v>
      </c>
      <c r="D709" s="106">
        <v>0</v>
      </c>
      <c r="E709">
        <v>0</v>
      </c>
      <c r="F709" s="106">
        <v>0</v>
      </c>
      <c r="G709" s="106">
        <v>0</v>
      </c>
    </row>
    <row r="710" spans="1:7" x14ac:dyDescent="0.2">
      <c r="A710">
        <v>8103</v>
      </c>
      <c r="B710" s="106" t="s">
        <v>901</v>
      </c>
      <c r="C710">
        <v>0.05</v>
      </c>
      <c r="D710">
        <v>0.15</v>
      </c>
      <c r="E710">
        <v>0.05</v>
      </c>
      <c r="F710" s="106">
        <v>0.05</v>
      </c>
      <c r="G710" s="106">
        <v>0.1</v>
      </c>
    </row>
    <row r="711" spans="1:7" x14ac:dyDescent="0.2">
      <c r="A711">
        <v>8111</v>
      </c>
      <c r="B711" s="106" t="s">
        <v>2264</v>
      </c>
      <c r="C711">
        <v>0</v>
      </c>
      <c r="D711">
        <v>0</v>
      </c>
      <c r="E711">
        <v>0</v>
      </c>
      <c r="F711" s="106">
        <v>0</v>
      </c>
      <c r="G711">
        <v>0</v>
      </c>
    </row>
    <row r="712" spans="1:7" x14ac:dyDescent="0.2">
      <c r="A712">
        <v>8113</v>
      </c>
      <c r="B712" s="106" t="s">
        <v>2068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 x14ac:dyDescent="0.2">
      <c r="A713">
        <v>8114</v>
      </c>
      <c r="B713" s="106" t="s">
        <v>902</v>
      </c>
      <c r="C713">
        <v>0.05</v>
      </c>
      <c r="D713">
        <v>0.15</v>
      </c>
      <c r="E713">
        <v>0.05</v>
      </c>
      <c r="F713">
        <v>0.05</v>
      </c>
      <c r="G713">
        <v>0.1</v>
      </c>
    </row>
    <row r="714" spans="1:7" x14ac:dyDescent="0.2">
      <c r="A714">
        <v>8131</v>
      </c>
      <c r="B714" s="106" t="s">
        <v>2265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">
      <c r="A715">
        <v>8132</v>
      </c>
      <c r="B715" s="106" t="s">
        <v>903</v>
      </c>
      <c r="C715">
        <v>0.05</v>
      </c>
      <c r="D715">
        <v>0.15</v>
      </c>
      <c r="E715">
        <v>0.05</v>
      </c>
      <c r="F715">
        <v>0.05</v>
      </c>
      <c r="G715">
        <v>0.1</v>
      </c>
    </row>
    <row r="716" spans="1:7" x14ac:dyDescent="0.2">
      <c r="A716">
        <v>8136</v>
      </c>
      <c r="B716" s="106" t="s">
        <v>1802</v>
      </c>
      <c r="C716">
        <v>0</v>
      </c>
      <c r="D716">
        <v>0.15</v>
      </c>
      <c r="E716">
        <v>0.05</v>
      </c>
      <c r="F716">
        <v>0.05</v>
      </c>
      <c r="G716">
        <v>0.1</v>
      </c>
    </row>
    <row r="717" spans="1:7" x14ac:dyDescent="0.2">
      <c r="A717">
        <v>8140</v>
      </c>
      <c r="B717" s="106" t="s">
        <v>904</v>
      </c>
      <c r="C717">
        <v>0.05</v>
      </c>
      <c r="D717">
        <v>0.15</v>
      </c>
      <c r="E717">
        <v>0.05</v>
      </c>
      <c r="F717">
        <v>0.05</v>
      </c>
      <c r="G717">
        <v>0.1</v>
      </c>
    </row>
    <row r="718" spans="1:7" x14ac:dyDescent="0.2">
      <c r="A718">
        <v>8141</v>
      </c>
      <c r="B718" s="106" t="s">
        <v>905</v>
      </c>
      <c r="C718">
        <v>0.05</v>
      </c>
      <c r="D718">
        <v>0.15</v>
      </c>
      <c r="E718">
        <v>0.05</v>
      </c>
      <c r="F718">
        <v>0.05</v>
      </c>
      <c r="G718">
        <v>0.1</v>
      </c>
    </row>
    <row r="719" spans="1:7" x14ac:dyDescent="0.2">
      <c r="A719">
        <v>8142</v>
      </c>
      <c r="B719" s="106" t="s">
        <v>906</v>
      </c>
      <c r="C719">
        <v>0.05</v>
      </c>
      <c r="D719" s="106">
        <v>0.15</v>
      </c>
      <c r="E719" s="106">
        <v>0.05</v>
      </c>
      <c r="F719" s="106">
        <v>0.05</v>
      </c>
      <c r="G719" s="106">
        <v>0.1</v>
      </c>
    </row>
    <row r="720" spans="1:7" x14ac:dyDescent="0.2">
      <c r="A720">
        <v>8150</v>
      </c>
      <c r="B720" s="106" t="s">
        <v>907</v>
      </c>
      <c r="C720">
        <v>0</v>
      </c>
      <c r="D720">
        <v>0</v>
      </c>
      <c r="E720">
        <v>0</v>
      </c>
      <c r="F720" s="106">
        <v>0</v>
      </c>
      <c r="G720" s="106">
        <v>0</v>
      </c>
    </row>
    <row r="721" spans="1:7" x14ac:dyDescent="0.2">
      <c r="A721">
        <v>8153</v>
      </c>
      <c r="B721" s="106" t="s">
        <v>908</v>
      </c>
      <c r="C721">
        <v>0.05</v>
      </c>
      <c r="D721">
        <v>0.15</v>
      </c>
      <c r="E721">
        <v>0.1</v>
      </c>
      <c r="F721">
        <v>0.1</v>
      </c>
      <c r="G721">
        <v>0.2</v>
      </c>
    </row>
    <row r="722" spans="1:7" x14ac:dyDescent="0.2">
      <c r="A722">
        <v>8158</v>
      </c>
      <c r="B722" s="106" t="s">
        <v>909</v>
      </c>
      <c r="C722">
        <v>0</v>
      </c>
      <c r="D722">
        <v>0.15</v>
      </c>
      <c r="E722">
        <v>0.05</v>
      </c>
      <c r="F722">
        <v>0.05</v>
      </c>
      <c r="G722">
        <v>0.1</v>
      </c>
    </row>
    <row r="723" spans="1:7" x14ac:dyDescent="0.2">
      <c r="A723">
        <v>8160</v>
      </c>
      <c r="B723" s="106" t="s">
        <v>910</v>
      </c>
      <c r="C723">
        <v>0.05</v>
      </c>
      <c r="D723">
        <v>0.15</v>
      </c>
      <c r="E723">
        <v>0.05</v>
      </c>
      <c r="F723">
        <v>0.05</v>
      </c>
      <c r="G723">
        <v>0.1</v>
      </c>
    </row>
    <row r="724" spans="1:7" x14ac:dyDescent="0.2">
      <c r="A724">
        <v>8163</v>
      </c>
      <c r="B724" s="106" t="s">
        <v>911</v>
      </c>
      <c r="C724">
        <v>0.05</v>
      </c>
      <c r="D724">
        <v>0.15</v>
      </c>
      <c r="E724">
        <v>0.05</v>
      </c>
      <c r="F724">
        <v>0.05</v>
      </c>
      <c r="G724">
        <v>0.1</v>
      </c>
    </row>
    <row r="725" spans="1:7" x14ac:dyDescent="0.2">
      <c r="A725">
        <v>8166</v>
      </c>
      <c r="B725" s="106" t="s">
        <v>2104</v>
      </c>
      <c r="C725">
        <v>0</v>
      </c>
      <c r="D725">
        <v>0.15</v>
      </c>
      <c r="E725">
        <v>0</v>
      </c>
      <c r="F725">
        <v>0</v>
      </c>
      <c r="G725">
        <v>0</v>
      </c>
    </row>
    <row r="726" spans="1:7" x14ac:dyDescent="0.2">
      <c r="A726">
        <v>8173</v>
      </c>
      <c r="B726" s="106" t="s">
        <v>2490</v>
      </c>
      <c r="C726">
        <v>0</v>
      </c>
      <c r="D726">
        <v>0</v>
      </c>
      <c r="E726" t="s">
        <v>157</v>
      </c>
      <c r="F726" t="s">
        <v>157</v>
      </c>
      <c r="G726">
        <v>0</v>
      </c>
    </row>
    <row r="727" spans="1:7" x14ac:dyDescent="0.2">
      <c r="A727">
        <v>8174</v>
      </c>
      <c r="B727" s="106" t="s">
        <v>2420</v>
      </c>
      <c r="C727">
        <v>0.05</v>
      </c>
      <c r="D727" s="106">
        <v>0.15</v>
      </c>
      <c r="E727">
        <v>0.05</v>
      </c>
      <c r="F727">
        <v>0.05</v>
      </c>
      <c r="G727" t="s">
        <v>157</v>
      </c>
    </row>
    <row r="728" spans="1:7" x14ac:dyDescent="0.2">
      <c r="A728">
        <v>8179</v>
      </c>
      <c r="B728" s="106" t="s">
        <v>912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">
      <c r="A729">
        <v>8182</v>
      </c>
      <c r="B729" s="106" t="s">
        <v>913</v>
      </c>
      <c r="C729">
        <v>0.05</v>
      </c>
      <c r="D729">
        <v>0.15</v>
      </c>
      <c r="E729" s="106">
        <v>0.05</v>
      </c>
      <c r="F729" s="106">
        <v>0.05</v>
      </c>
      <c r="G729" s="106">
        <v>0.1</v>
      </c>
    </row>
    <row r="730" spans="1:7" x14ac:dyDescent="0.2">
      <c r="A730">
        <v>8185</v>
      </c>
      <c r="B730" s="106" t="s">
        <v>1631</v>
      </c>
      <c r="C730">
        <v>0.05</v>
      </c>
      <c r="D730">
        <v>0.15</v>
      </c>
      <c r="E730">
        <v>0.05</v>
      </c>
      <c r="F730" s="106">
        <v>0.05</v>
      </c>
      <c r="G730" s="106">
        <v>0.1</v>
      </c>
    </row>
    <row r="731" spans="1:7" x14ac:dyDescent="0.2">
      <c r="A731">
        <v>8194</v>
      </c>
      <c r="B731" s="106" t="s">
        <v>1866</v>
      </c>
      <c r="C731">
        <v>0.05</v>
      </c>
      <c r="D731">
        <v>0.15</v>
      </c>
      <c r="E731">
        <v>0.05</v>
      </c>
      <c r="F731" s="106">
        <v>0.05</v>
      </c>
      <c r="G731" s="106">
        <v>0.1</v>
      </c>
    </row>
    <row r="732" spans="1:7" x14ac:dyDescent="0.2">
      <c r="A732">
        <v>8200</v>
      </c>
      <c r="B732" s="106" t="s">
        <v>914</v>
      </c>
      <c r="C732">
        <v>0.05</v>
      </c>
      <c r="D732" s="106">
        <v>0.15</v>
      </c>
      <c r="E732" s="106">
        <v>0.05</v>
      </c>
      <c r="F732" s="106">
        <v>0.05</v>
      </c>
      <c r="G732">
        <v>0.1</v>
      </c>
    </row>
    <row r="733" spans="1:7" x14ac:dyDescent="0.2">
      <c r="A733">
        <v>8203</v>
      </c>
      <c r="B733" s="106" t="s">
        <v>1770</v>
      </c>
      <c r="C733">
        <v>0</v>
      </c>
      <c r="D733" s="106">
        <v>0</v>
      </c>
      <c r="E733" s="106">
        <v>0</v>
      </c>
      <c r="F733" s="106">
        <v>0</v>
      </c>
      <c r="G733">
        <v>0</v>
      </c>
    </row>
    <row r="734" spans="1:7" x14ac:dyDescent="0.2">
      <c r="A734">
        <v>8217</v>
      </c>
      <c r="B734" s="106" t="s">
        <v>915</v>
      </c>
      <c r="C734">
        <v>0.05</v>
      </c>
      <c r="D734">
        <v>0.15</v>
      </c>
      <c r="E734">
        <v>0.05</v>
      </c>
      <c r="F734">
        <v>0.05</v>
      </c>
      <c r="G734">
        <v>0.1</v>
      </c>
    </row>
    <row r="735" spans="1:7" x14ac:dyDescent="0.2">
      <c r="A735">
        <v>8218</v>
      </c>
      <c r="B735" s="106" t="s">
        <v>1867</v>
      </c>
      <c r="C735">
        <v>0</v>
      </c>
      <c r="D735">
        <v>0.15</v>
      </c>
      <c r="E735">
        <v>0.05</v>
      </c>
      <c r="F735">
        <v>0.05</v>
      </c>
      <c r="G735">
        <v>0.1</v>
      </c>
    </row>
    <row r="736" spans="1:7" x14ac:dyDescent="0.2">
      <c r="A736">
        <v>8227</v>
      </c>
      <c r="B736" s="106" t="s">
        <v>916</v>
      </c>
      <c r="C736">
        <v>0</v>
      </c>
      <c r="D736" s="106">
        <v>0</v>
      </c>
      <c r="E736">
        <v>0.15</v>
      </c>
      <c r="F736">
        <v>0.15</v>
      </c>
      <c r="G736" s="106">
        <v>0.3</v>
      </c>
    </row>
    <row r="737" spans="1:7" x14ac:dyDescent="0.2">
      <c r="A737">
        <v>8230</v>
      </c>
      <c r="B737" s="106" t="s">
        <v>917</v>
      </c>
      <c r="C737">
        <v>0.05</v>
      </c>
      <c r="D737">
        <v>0.15</v>
      </c>
      <c r="E737">
        <v>0.05</v>
      </c>
      <c r="F737">
        <v>0.05</v>
      </c>
      <c r="G737">
        <v>0.1</v>
      </c>
    </row>
    <row r="738" spans="1:7" x14ac:dyDescent="0.2">
      <c r="A738">
        <v>8233</v>
      </c>
      <c r="B738" s="106" t="s">
        <v>1725</v>
      </c>
      <c r="C738">
        <v>0.05</v>
      </c>
      <c r="D738">
        <v>0.15</v>
      </c>
      <c r="E738" s="106">
        <v>0.05</v>
      </c>
      <c r="F738" s="106">
        <v>0.05</v>
      </c>
      <c r="G738" s="106">
        <v>0</v>
      </c>
    </row>
    <row r="739" spans="1:7" x14ac:dyDescent="0.2">
      <c r="A739">
        <v>8237</v>
      </c>
      <c r="B739" s="106" t="s">
        <v>918</v>
      </c>
      <c r="C739">
        <v>0.05</v>
      </c>
      <c r="D739">
        <v>0</v>
      </c>
      <c r="E739" s="106">
        <v>0.05</v>
      </c>
      <c r="F739">
        <v>0.05</v>
      </c>
      <c r="G739" s="106">
        <v>0.1</v>
      </c>
    </row>
    <row r="740" spans="1:7" x14ac:dyDescent="0.2">
      <c r="A740">
        <v>8242</v>
      </c>
      <c r="B740" s="106" t="s">
        <v>919</v>
      </c>
      <c r="C740">
        <v>0</v>
      </c>
      <c r="D740">
        <v>0</v>
      </c>
      <c r="E740" s="106">
        <v>0</v>
      </c>
      <c r="F740">
        <v>0</v>
      </c>
      <c r="G740" s="106">
        <v>0</v>
      </c>
    </row>
    <row r="741" spans="1:7" x14ac:dyDescent="0.2">
      <c r="A741">
        <v>8244</v>
      </c>
      <c r="B741" s="106" t="s">
        <v>920</v>
      </c>
      <c r="C741">
        <v>0.1</v>
      </c>
      <c r="D741">
        <v>0.3</v>
      </c>
      <c r="E741">
        <v>0.1</v>
      </c>
      <c r="F741">
        <v>0.1</v>
      </c>
      <c r="G741">
        <v>0.2</v>
      </c>
    </row>
    <row r="742" spans="1:7" x14ac:dyDescent="0.2">
      <c r="A742">
        <v>8251</v>
      </c>
      <c r="B742" s="106" t="s">
        <v>1726</v>
      </c>
      <c r="C742">
        <v>0.05</v>
      </c>
      <c r="D742">
        <v>0.15</v>
      </c>
      <c r="E742">
        <v>0.05</v>
      </c>
      <c r="F742">
        <v>0.05</v>
      </c>
      <c r="G742">
        <v>0.1</v>
      </c>
    </row>
    <row r="743" spans="1:7" x14ac:dyDescent="0.2">
      <c r="A743">
        <v>8252</v>
      </c>
      <c r="B743" s="106" t="s">
        <v>921</v>
      </c>
      <c r="C743">
        <v>0.05</v>
      </c>
      <c r="D743">
        <v>0.15</v>
      </c>
      <c r="E743">
        <v>0.05</v>
      </c>
      <c r="F743">
        <v>0.05</v>
      </c>
      <c r="G743">
        <v>0.1</v>
      </c>
    </row>
    <row r="744" spans="1:7" x14ac:dyDescent="0.2">
      <c r="A744">
        <v>8253</v>
      </c>
      <c r="B744" s="106" t="s">
        <v>563</v>
      </c>
      <c r="C744">
        <v>0.05</v>
      </c>
      <c r="D744">
        <v>0.15</v>
      </c>
      <c r="E744">
        <v>0.05</v>
      </c>
      <c r="F744">
        <v>0.05</v>
      </c>
      <c r="G744">
        <v>0.1</v>
      </c>
    </row>
    <row r="745" spans="1:7" x14ac:dyDescent="0.2">
      <c r="A745">
        <v>8255</v>
      </c>
      <c r="B745" s="106" t="s">
        <v>2662</v>
      </c>
      <c r="C745">
        <v>0.05</v>
      </c>
      <c r="D745" s="106" t="s">
        <v>157</v>
      </c>
      <c r="E745">
        <v>0.05</v>
      </c>
      <c r="F745" s="106">
        <v>0</v>
      </c>
      <c r="G745" s="106">
        <v>0</v>
      </c>
    </row>
    <row r="746" spans="1:7" x14ac:dyDescent="0.2">
      <c r="A746">
        <v>8260</v>
      </c>
      <c r="B746" s="106" t="s">
        <v>2152</v>
      </c>
      <c r="C746">
        <v>0</v>
      </c>
      <c r="D746" s="106">
        <v>0</v>
      </c>
      <c r="E746">
        <v>0</v>
      </c>
      <c r="F746" s="106">
        <v>0</v>
      </c>
      <c r="G746" s="106">
        <v>0</v>
      </c>
    </row>
    <row r="747" spans="1:7" x14ac:dyDescent="0.2">
      <c r="A747">
        <v>8267</v>
      </c>
      <c r="B747" s="106" t="s">
        <v>220</v>
      </c>
      <c r="C747">
        <v>0.05</v>
      </c>
      <c r="D747">
        <v>0.15</v>
      </c>
      <c r="E747">
        <v>0.05</v>
      </c>
      <c r="F747">
        <v>0.05</v>
      </c>
      <c r="G747">
        <v>0.1</v>
      </c>
    </row>
    <row r="748" spans="1:7" x14ac:dyDescent="0.2">
      <c r="A748">
        <v>8275</v>
      </c>
      <c r="B748" s="106" t="s">
        <v>922</v>
      </c>
      <c r="C748">
        <v>0.05</v>
      </c>
      <c r="D748">
        <v>0.15</v>
      </c>
      <c r="E748">
        <v>0.05</v>
      </c>
      <c r="F748">
        <v>0.05</v>
      </c>
      <c r="G748">
        <v>0.1</v>
      </c>
    </row>
    <row r="749" spans="1:7" x14ac:dyDescent="0.2">
      <c r="A749">
        <v>8276</v>
      </c>
      <c r="B749" s="106" t="s">
        <v>923</v>
      </c>
      <c r="C749">
        <v>0.05</v>
      </c>
      <c r="D749" s="106">
        <v>0</v>
      </c>
      <c r="E749">
        <v>0.05</v>
      </c>
      <c r="F749" s="106">
        <v>0</v>
      </c>
      <c r="G749">
        <v>0.1</v>
      </c>
    </row>
    <row r="750" spans="1:7" x14ac:dyDescent="0.2">
      <c r="A750">
        <v>8278</v>
      </c>
      <c r="B750" s="106" t="s">
        <v>924</v>
      </c>
      <c r="C750">
        <v>0.05</v>
      </c>
      <c r="D750" s="106">
        <v>0.15</v>
      </c>
      <c r="E750">
        <v>0.05</v>
      </c>
      <c r="F750" s="106">
        <v>0.05</v>
      </c>
      <c r="G750">
        <v>0.1</v>
      </c>
    </row>
    <row r="751" spans="1:7" x14ac:dyDescent="0.2">
      <c r="A751">
        <v>8279</v>
      </c>
      <c r="B751" s="106" t="s">
        <v>925</v>
      </c>
      <c r="C751">
        <v>0.1</v>
      </c>
      <c r="D751" s="106">
        <v>0.3</v>
      </c>
      <c r="E751">
        <v>0.1</v>
      </c>
      <c r="F751" s="106">
        <v>0.1</v>
      </c>
      <c r="G751">
        <v>0.2</v>
      </c>
    </row>
    <row r="752" spans="1:7" x14ac:dyDescent="0.2">
      <c r="A752">
        <v>8281</v>
      </c>
      <c r="B752" s="106" t="s">
        <v>2491</v>
      </c>
      <c r="C752">
        <v>0</v>
      </c>
      <c r="D752">
        <v>0</v>
      </c>
      <c r="E752" t="s">
        <v>157</v>
      </c>
      <c r="F752" s="106" t="s">
        <v>157</v>
      </c>
      <c r="G752" t="s">
        <v>157</v>
      </c>
    </row>
    <row r="753" spans="1:7" x14ac:dyDescent="0.2">
      <c r="A753">
        <v>8283</v>
      </c>
      <c r="B753" s="106" t="s">
        <v>2153</v>
      </c>
      <c r="C753">
        <v>0.1</v>
      </c>
      <c r="D753">
        <v>0.3</v>
      </c>
      <c r="E753">
        <v>0.1</v>
      </c>
      <c r="F753" s="106">
        <v>0</v>
      </c>
      <c r="G753" s="106">
        <v>0</v>
      </c>
    </row>
    <row r="754" spans="1:7" x14ac:dyDescent="0.2">
      <c r="A754">
        <v>8289</v>
      </c>
      <c r="B754" s="106" t="s">
        <v>926</v>
      </c>
      <c r="C754">
        <v>0</v>
      </c>
      <c r="D754">
        <v>0</v>
      </c>
      <c r="E754">
        <v>0</v>
      </c>
      <c r="F754" s="106">
        <v>0</v>
      </c>
      <c r="G754" s="106">
        <v>0</v>
      </c>
    </row>
    <row r="755" spans="1:7" x14ac:dyDescent="0.2">
      <c r="A755">
        <v>8303</v>
      </c>
      <c r="B755" s="106" t="s">
        <v>927</v>
      </c>
      <c r="C755">
        <v>0.05</v>
      </c>
      <c r="D755">
        <v>0.15</v>
      </c>
      <c r="E755" s="106">
        <v>0.05</v>
      </c>
      <c r="F755">
        <v>0.05</v>
      </c>
      <c r="G755" s="106">
        <v>0.1</v>
      </c>
    </row>
    <row r="756" spans="1:7" x14ac:dyDescent="0.2">
      <c r="A756">
        <v>8304</v>
      </c>
      <c r="B756" s="106" t="s">
        <v>2040</v>
      </c>
      <c r="C756">
        <v>0</v>
      </c>
      <c r="D756">
        <v>0</v>
      </c>
      <c r="E756" s="106">
        <v>0</v>
      </c>
      <c r="F756">
        <v>0</v>
      </c>
      <c r="G756" s="106">
        <v>0</v>
      </c>
    </row>
    <row r="757" spans="1:7" x14ac:dyDescent="0.2">
      <c r="A757">
        <v>8308</v>
      </c>
      <c r="B757" s="106" t="s">
        <v>51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8309</v>
      </c>
      <c r="B758" s="106" t="s">
        <v>928</v>
      </c>
      <c r="C758">
        <v>0</v>
      </c>
      <c r="D758">
        <v>0</v>
      </c>
      <c r="E758" t="s">
        <v>157</v>
      </c>
      <c r="F758">
        <v>0</v>
      </c>
      <c r="G758" s="106">
        <v>0</v>
      </c>
    </row>
    <row r="759" spans="1:7" x14ac:dyDescent="0.2">
      <c r="A759">
        <v>8331</v>
      </c>
      <c r="B759" s="106" t="s">
        <v>929</v>
      </c>
      <c r="C759">
        <v>0.05</v>
      </c>
      <c r="D759">
        <v>0.15</v>
      </c>
      <c r="E759">
        <v>0.05</v>
      </c>
      <c r="F759">
        <v>0.05</v>
      </c>
      <c r="G759">
        <v>0.1</v>
      </c>
    </row>
    <row r="760" spans="1:7" x14ac:dyDescent="0.2">
      <c r="A760">
        <v>8337</v>
      </c>
      <c r="B760" s="106" t="s">
        <v>930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">
      <c r="A761">
        <v>8338</v>
      </c>
      <c r="B761" s="106" t="s">
        <v>931</v>
      </c>
      <c r="C761">
        <v>0</v>
      </c>
      <c r="D761" s="106">
        <v>0</v>
      </c>
      <c r="E761" s="106">
        <v>0</v>
      </c>
      <c r="F761" s="106">
        <v>0.05</v>
      </c>
      <c r="G761">
        <v>0</v>
      </c>
    </row>
    <row r="762" spans="1:7" x14ac:dyDescent="0.2">
      <c r="A762">
        <v>8341</v>
      </c>
      <c r="B762" s="106" t="s">
        <v>932</v>
      </c>
      <c r="C762">
        <v>0.05</v>
      </c>
      <c r="D762">
        <v>0.15</v>
      </c>
      <c r="E762">
        <v>0.05</v>
      </c>
      <c r="F762" s="106">
        <v>0.05</v>
      </c>
      <c r="G762" s="106">
        <v>0.1</v>
      </c>
    </row>
    <row r="763" spans="1:7" x14ac:dyDescent="0.2">
      <c r="A763">
        <v>8342</v>
      </c>
      <c r="B763" s="106" t="s">
        <v>933</v>
      </c>
      <c r="C763">
        <v>0.05</v>
      </c>
      <c r="D763">
        <v>0.15</v>
      </c>
      <c r="E763">
        <v>0.05</v>
      </c>
      <c r="F763" s="106">
        <v>0.05</v>
      </c>
      <c r="G763" s="106">
        <v>0.1</v>
      </c>
    </row>
    <row r="764" spans="1:7" x14ac:dyDescent="0.2">
      <c r="A764">
        <v>8344</v>
      </c>
      <c r="B764" s="106" t="s">
        <v>934</v>
      </c>
      <c r="C764">
        <v>0.05</v>
      </c>
      <c r="D764">
        <v>0.15</v>
      </c>
      <c r="E764">
        <v>0.05</v>
      </c>
      <c r="F764">
        <v>0.05</v>
      </c>
      <c r="G764" s="106">
        <v>0.1</v>
      </c>
    </row>
    <row r="765" spans="1:7" x14ac:dyDescent="0.2">
      <c r="A765">
        <v>8346</v>
      </c>
      <c r="B765" s="106" t="s">
        <v>935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">
      <c r="A766">
        <v>8349</v>
      </c>
      <c r="B766" s="106" t="s">
        <v>2041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">
      <c r="A767">
        <v>8350</v>
      </c>
      <c r="B767" s="106" t="s">
        <v>936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8355</v>
      </c>
      <c r="B768" s="106" t="s">
        <v>937</v>
      </c>
      <c r="C768">
        <v>0</v>
      </c>
      <c r="D768">
        <v>0</v>
      </c>
      <c r="E768">
        <v>0.05</v>
      </c>
      <c r="F768" s="106">
        <v>0</v>
      </c>
      <c r="G768">
        <v>0.1</v>
      </c>
    </row>
    <row r="769" spans="1:7" x14ac:dyDescent="0.2">
      <c r="A769">
        <v>8359</v>
      </c>
      <c r="B769" s="106" t="s">
        <v>590</v>
      </c>
      <c r="C769">
        <v>0</v>
      </c>
      <c r="D769" t="s">
        <v>157</v>
      </c>
      <c r="E769">
        <v>0</v>
      </c>
      <c r="F769" s="106">
        <v>0</v>
      </c>
      <c r="G769">
        <v>0</v>
      </c>
    </row>
    <row r="770" spans="1:7" x14ac:dyDescent="0.2">
      <c r="A770">
        <v>8361</v>
      </c>
      <c r="B770" s="106" t="s">
        <v>2266</v>
      </c>
      <c r="C770">
        <v>0</v>
      </c>
      <c r="D770">
        <v>0</v>
      </c>
      <c r="E770" s="106">
        <v>0</v>
      </c>
      <c r="F770" s="106">
        <v>0</v>
      </c>
      <c r="G770" s="106">
        <v>0</v>
      </c>
    </row>
    <row r="771" spans="1:7" x14ac:dyDescent="0.2">
      <c r="A771">
        <v>8362</v>
      </c>
      <c r="B771" s="106" t="s">
        <v>938</v>
      </c>
      <c r="C771">
        <v>0.05</v>
      </c>
      <c r="D771">
        <v>0.15</v>
      </c>
      <c r="E771" s="106">
        <v>0.05</v>
      </c>
      <c r="F771" s="106">
        <v>0.05</v>
      </c>
      <c r="G771" s="106">
        <v>0.1</v>
      </c>
    </row>
    <row r="772" spans="1:7" x14ac:dyDescent="0.2">
      <c r="A772">
        <v>8363</v>
      </c>
      <c r="B772" s="106" t="s">
        <v>939</v>
      </c>
      <c r="C772">
        <v>0.1</v>
      </c>
      <c r="D772" s="106">
        <v>0.15</v>
      </c>
      <c r="E772">
        <v>0.1</v>
      </c>
      <c r="F772" s="106">
        <v>0.05</v>
      </c>
      <c r="G772">
        <v>0.1</v>
      </c>
    </row>
    <row r="773" spans="1:7" x14ac:dyDescent="0.2">
      <c r="A773">
        <v>8364</v>
      </c>
      <c r="B773" s="106" t="s">
        <v>940</v>
      </c>
      <c r="C773">
        <v>0.05</v>
      </c>
      <c r="D773">
        <v>0.15</v>
      </c>
      <c r="E773">
        <v>0.05</v>
      </c>
      <c r="F773">
        <v>0.05</v>
      </c>
      <c r="G773">
        <v>0.1</v>
      </c>
    </row>
    <row r="774" spans="1:7" x14ac:dyDescent="0.2">
      <c r="A774">
        <v>8365</v>
      </c>
      <c r="B774" s="106" t="s">
        <v>941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">
      <c r="A775">
        <v>8366</v>
      </c>
      <c r="B775" s="106" t="s">
        <v>942</v>
      </c>
      <c r="C775">
        <v>0.05</v>
      </c>
      <c r="D775">
        <v>0.15</v>
      </c>
      <c r="E775">
        <v>0.05</v>
      </c>
      <c r="F775">
        <v>0.05</v>
      </c>
      <c r="G775">
        <v>0.1</v>
      </c>
    </row>
    <row r="776" spans="1:7" x14ac:dyDescent="0.2">
      <c r="A776">
        <v>8367</v>
      </c>
      <c r="B776" s="106" t="s">
        <v>943</v>
      </c>
      <c r="C776">
        <v>0.05</v>
      </c>
      <c r="D776">
        <v>0.15</v>
      </c>
      <c r="E776">
        <v>0.05</v>
      </c>
      <c r="F776">
        <v>0.05</v>
      </c>
      <c r="G776" s="106">
        <v>0.1</v>
      </c>
    </row>
    <row r="777" spans="1:7" x14ac:dyDescent="0.2">
      <c r="A777">
        <v>8368</v>
      </c>
      <c r="B777" s="106" t="s">
        <v>2042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8369</v>
      </c>
      <c r="B778" s="106" t="s">
        <v>944</v>
      </c>
      <c r="C778">
        <v>0.1</v>
      </c>
      <c r="D778">
        <v>0.3</v>
      </c>
      <c r="E778">
        <v>0.1</v>
      </c>
      <c r="F778">
        <v>0.1</v>
      </c>
      <c r="G778">
        <v>0.2</v>
      </c>
    </row>
    <row r="779" spans="1:7" x14ac:dyDescent="0.2">
      <c r="A779">
        <v>8370</v>
      </c>
      <c r="B779" s="106" t="s">
        <v>945</v>
      </c>
      <c r="C779">
        <v>0.05</v>
      </c>
      <c r="D779">
        <v>0.15</v>
      </c>
      <c r="E779">
        <v>0.05</v>
      </c>
      <c r="F779">
        <v>0.05</v>
      </c>
      <c r="G779">
        <v>0.1</v>
      </c>
    </row>
    <row r="780" spans="1:7" x14ac:dyDescent="0.2">
      <c r="A780">
        <v>8379</v>
      </c>
      <c r="B780" s="106" t="s">
        <v>1868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">
      <c r="A781">
        <v>8382</v>
      </c>
      <c r="B781" s="106" t="s">
        <v>946</v>
      </c>
      <c r="C781">
        <v>0.05</v>
      </c>
      <c r="D781">
        <v>0.15</v>
      </c>
      <c r="E781">
        <v>0.05</v>
      </c>
      <c r="F781">
        <v>0.05</v>
      </c>
      <c r="G781">
        <v>0.1</v>
      </c>
    </row>
    <row r="782" spans="1:7" x14ac:dyDescent="0.2">
      <c r="A782">
        <v>8383</v>
      </c>
      <c r="B782" s="106" t="s">
        <v>947</v>
      </c>
      <c r="C782">
        <v>0</v>
      </c>
      <c r="D782">
        <v>0</v>
      </c>
      <c r="E782">
        <v>0</v>
      </c>
      <c r="F782" s="106">
        <v>0</v>
      </c>
      <c r="G782" s="106">
        <v>0</v>
      </c>
    </row>
    <row r="783" spans="1:7" x14ac:dyDescent="0.2">
      <c r="A783">
        <v>8385</v>
      </c>
      <c r="B783" s="106" t="s">
        <v>948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">
      <c r="A784">
        <v>8387</v>
      </c>
      <c r="B784" s="106" t="s">
        <v>949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">
      <c r="A785">
        <v>8393</v>
      </c>
      <c r="B785" s="106" t="s">
        <v>2663</v>
      </c>
      <c r="C785">
        <v>0</v>
      </c>
      <c r="D785" t="s">
        <v>157</v>
      </c>
      <c r="E785">
        <v>0</v>
      </c>
      <c r="F785">
        <v>0</v>
      </c>
      <c r="G785">
        <v>0</v>
      </c>
    </row>
    <row r="786" spans="1:7" x14ac:dyDescent="0.2">
      <c r="A786">
        <v>8395</v>
      </c>
      <c r="B786" s="106" t="s">
        <v>2043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">
      <c r="A787">
        <v>8397</v>
      </c>
      <c r="B787" s="106" t="s">
        <v>950</v>
      </c>
      <c r="C787">
        <v>0.1</v>
      </c>
      <c r="D787">
        <v>0.3</v>
      </c>
      <c r="E787">
        <v>0.1</v>
      </c>
      <c r="F787">
        <v>0.1</v>
      </c>
      <c r="G787">
        <v>0.2</v>
      </c>
    </row>
    <row r="788" spans="1:7" x14ac:dyDescent="0.2">
      <c r="A788">
        <v>8399</v>
      </c>
      <c r="B788" s="106" t="s">
        <v>951</v>
      </c>
      <c r="C788">
        <v>0</v>
      </c>
      <c r="D788">
        <v>0</v>
      </c>
      <c r="E788">
        <v>0.05</v>
      </c>
      <c r="F788">
        <v>0</v>
      </c>
      <c r="G788">
        <v>0.1</v>
      </c>
    </row>
    <row r="789" spans="1:7" x14ac:dyDescent="0.2">
      <c r="A789">
        <v>8416</v>
      </c>
      <c r="B789" s="106" t="s">
        <v>952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">
      <c r="A790">
        <v>8425</v>
      </c>
      <c r="B790" s="106" t="s">
        <v>2664</v>
      </c>
      <c r="C790">
        <v>0.1</v>
      </c>
      <c r="D790" t="s">
        <v>157</v>
      </c>
      <c r="E790">
        <v>0.1</v>
      </c>
      <c r="F790" t="s">
        <v>157</v>
      </c>
      <c r="G790">
        <v>0.2</v>
      </c>
    </row>
    <row r="791" spans="1:7" x14ac:dyDescent="0.2">
      <c r="A791">
        <v>8439</v>
      </c>
      <c r="B791" s="106" t="s">
        <v>953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">
      <c r="A792">
        <v>8521</v>
      </c>
      <c r="B792" s="106" t="s">
        <v>2069</v>
      </c>
      <c r="C792">
        <v>0</v>
      </c>
      <c r="D792">
        <v>0</v>
      </c>
      <c r="E792">
        <v>0</v>
      </c>
      <c r="F792">
        <v>0</v>
      </c>
      <c r="G792" s="106">
        <v>0</v>
      </c>
    </row>
    <row r="793" spans="1:7" x14ac:dyDescent="0.2">
      <c r="A793">
        <v>8522</v>
      </c>
      <c r="B793" s="106" t="s">
        <v>954</v>
      </c>
      <c r="C793">
        <v>0.05</v>
      </c>
      <c r="D793">
        <v>0.3</v>
      </c>
      <c r="E793">
        <v>0.1</v>
      </c>
      <c r="F793">
        <v>0.1</v>
      </c>
      <c r="G793">
        <v>0.2</v>
      </c>
    </row>
    <row r="794" spans="1:7" x14ac:dyDescent="0.2">
      <c r="A794">
        <v>8530</v>
      </c>
      <c r="B794" s="106" t="s">
        <v>955</v>
      </c>
      <c r="C794">
        <v>0.05</v>
      </c>
      <c r="D794">
        <v>0.15</v>
      </c>
      <c r="E794">
        <v>0.05</v>
      </c>
      <c r="F794">
        <v>0.05</v>
      </c>
      <c r="G794">
        <v>0.1</v>
      </c>
    </row>
    <row r="795" spans="1:7" x14ac:dyDescent="0.2">
      <c r="A795">
        <v>8537</v>
      </c>
      <c r="B795" s="106" t="s">
        <v>956</v>
      </c>
      <c r="C795">
        <v>0.05</v>
      </c>
      <c r="D795">
        <v>0.15</v>
      </c>
      <c r="E795">
        <v>0.05</v>
      </c>
      <c r="F795">
        <v>0.05</v>
      </c>
      <c r="G795">
        <v>0.1</v>
      </c>
    </row>
    <row r="796" spans="1:7" x14ac:dyDescent="0.2">
      <c r="A796">
        <v>8541</v>
      </c>
      <c r="B796" s="106" t="s">
        <v>1803</v>
      </c>
      <c r="C796">
        <v>0.05</v>
      </c>
      <c r="D796">
        <v>0.15</v>
      </c>
      <c r="E796" s="106">
        <v>0.05</v>
      </c>
      <c r="F796">
        <v>0.05</v>
      </c>
      <c r="G796">
        <v>0.1</v>
      </c>
    </row>
    <row r="797" spans="1:7" x14ac:dyDescent="0.2">
      <c r="A797">
        <v>8542</v>
      </c>
      <c r="B797" s="106" t="s">
        <v>957</v>
      </c>
      <c r="C797">
        <v>0.05</v>
      </c>
      <c r="D797">
        <v>0.15</v>
      </c>
      <c r="E797">
        <v>0.05</v>
      </c>
      <c r="F797">
        <v>0.05</v>
      </c>
      <c r="G797">
        <v>0.1</v>
      </c>
    </row>
    <row r="798" spans="1:7" x14ac:dyDescent="0.2">
      <c r="A798">
        <v>8544</v>
      </c>
      <c r="B798" s="106" t="s">
        <v>958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">
      <c r="A799">
        <v>8551</v>
      </c>
      <c r="B799" s="106" t="s">
        <v>959</v>
      </c>
      <c r="C799">
        <v>0.05</v>
      </c>
      <c r="D799">
        <v>0.15</v>
      </c>
      <c r="E799">
        <v>0.05</v>
      </c>
      <c r="F799">
        <v>0.05</v>
      </c>
      <c r="G799">
        <v>0.1</v>
      </c>
    </row>
    <row r="800" spans="1:7" x14ac:dyDescent="0.2">
      <c r="A800">
        <v>8558</v>
      </c>
      <c r="B800" s="106" t="s">
        <v>960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 x14ac:dyDescent="0.2">
      <c r="A801">
        <v>8563</v>
      </c>
      <c r="B801" s="106" t="s">
        <v>961</v>
      </c>
      <c r="C801">
        <v>0.05</v>
      </c>
      <c r="D801">
        <v>0.15</v>
      </c>
      <c r="E801">
        <v>0.05</v>
      </c>
      <c r="F801">
        <v>0.05</v>
      </c>
      <c r="G801" s="106">
        <v>0.1</v>
      </c>
    </row>
    <row r="802" spans="1:7" x14ac:dyDescent="0.2">
      <c r="A802">
        <v>8586</v>
      </c>
      <c r="B802" s="106" t="s">
        <v>1809</v>
      </c>
      <c r="C802">
        <v>0.05</v>
      </c>
      <c r="D802" t="s">
        <v>157</v>
      </c>
      <c r="E802">
        <v>0.1</v>
      </c>
      <c r="F802" t="s">
        <v>157</v>
      </c>
      <c r="G802">
        <v>0.1</v>
      </c>
    </row>
    <row r="803" spans="1:7" x14ac:dyDescent="0.2">
      <c r="A803">
        <v>8589</v>
      </c>
      <c r="B803" s="106" t="s">
        <v>2421</v>
      </c>
      <c r="C803">
        <v>0</v>
      </c>
      <c r="D803">
        <v>0</v>
      </c>
      <c r="E803">
        <v>0</v>
      </c>
      <c r="F803">
        <v>0</v>
      </c>
      <c r="G803" s="106" t="s">
        <v>157</v>
      </c>
    </row>
    <row r="804" spans="1:7" x14ac:dyDescent="0.2">
      <c r="A804">
        <v>8593</v>
      </c>
      <c r="B804" s="106" t="s">
        <v>223</v>
      </c>
      <c r="C804">
        <v>0.05</v>
      </c>
      <c r="D804">
        <v>0</v>
      </c>
      <c r="E804">
        <v>0.05</v>
      </c>
      <c r="F804">
        <v>0.05</v>
      </c>
      <c r="G804">
        <v>0.1</v>
      </c>
    </row>
    <row r="805" spans="1:7" x14ac:dyDescent="0.2">
      <c r="A805">
        <v>8595</v>
      </c>
      <c r="B805" s="106" t="s">
        <v>1870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8604</v>
      </c>
      <c r="B806" s="106" t="s">
        <v>469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">
      <c r="A807">
        <v>8613</v>
      </c>
      <c r="B807" s="106" t="s">
        <v>2044</v>
      </c>
      <c r="C807">
        <v>0</v>
      </c>
      <c r="D807">
        <v>0</v>
      </c>
      <c r="E807">
        <v>0.05</v>
      </c>
      <c r="F807">
        <v>0</v>
      </c>
      <c r="G807">
        <v>0</v>
      </c>
    </row>
    <row r="808" spans="1:7" x14ac:dyDescent="0.2">
      <c r="A808">
        <v>8614</v>
      </c>
      <c r="B808" s="106" t="s">
        <v>1581</v>
      </c>
      <c r="C808">
        <v>0</v>
      </c>
      <c r="D808">
        <v>0</v>
      </c>
      <c r="E808">
        <v>0</v>
      </c>
      <c r="F808" s="106">
        <v>0</v>
      </c>
      <c r="G808" s="106">
        <v>0</v>
      </c>
    </row>
    <row r="809" spans="1:7" x14ac:dyDescent="0.2">
      <c r="A809">
        <v>8616</v>
      </c>
      <c r="B809" s="106" t="s">
        <v>1871</v>
      </c>
      <c r="C809">
        <v>0</v>
      </c>
      <c r="D809">
        <v>0.15</v>
      </c>
      <c r="E809">
        <v>0</v>
      </c>
      <c r="F809">
        <v>0.05</v>
      </c>
      <c r="G809">
        <v>0</v>
      </c>
    </row>
    <row r="810" spans="1:7" x14ac:dyDescent="0.2">
      <c r="A810">
        <v>8622</v>
      </c>
      <c r="B810" s="106" t="s">
        <v>1771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">
      <c r="A811">
        <v>8624</v>
      </c>
      <c r="B811" s="106" t="s">
        <v>1872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">
      <c r="A812">
        <v>8628</v>
      </c>
      <c r="B812" s="106" t="s">
        <v>962</v>
      </c>
      <c r="C812">
        <v>0.05</v>
      </c>
      <c r="D812">
        <v>0.15</v>
      </c>
      <c r="E812">
        <v>0.05</v>
      </c>
      <c r="F812">
        <v>0.05</v>
      </c>
      <c r="G812">
        <v>0.1</v>
      </c>
    </row>
    <row r="813" spans="1:7" x14ac:dyDescent="0.2">
      <c r="A813">
        <v>8692</v>
      </c>
      <c r="B813" s="106" t="s">
        <v>1611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">
      <c r="A814">
        <v>8697</v>
      </c>
      <c r="B814" s="106" t="s">
        <v>963</v>
      </c>
      <c r="C814">
        <v>0.05</v>
      </c>
      <c r="D814">
        <v>0.15</v>
      </c>
      <c r="E814">
        <v>0.05</v>
      </c>
      <c r="F814">
        <v>0.05</v>
      </c>
      <c r="G814">
        <v>0.1</v>
      </c>
    </row>
    <row r="815" spans="1:7" x14ac:dyDescent="0.2">
      <c r="A815">
        <v>8698</v>
      </c>
      <c r="B815" s="106" t="s">
        <v>2267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">
      <c r="A816">
        <v>8707</v>
      </c>
      <c r="B816" s="106" t="s">
        <v>1273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">
      <c r="A817">
        <v>8708</v>
      </c>
      <c r="B817" s="106" t="s">
        <v>964</v>
      </c>
      <c r="C817">
        <v>0.05</v>
      </c>
      <c r="D817">
        <v>0.15</v>
      </c>
      <c r="E817">
        <v>0.05</v>
      </c>
      <c r="F817">
        <v>0.05</v>
      </c>
      <c r="G817">
        <v>0.1</v>
      </c>
    </row>
    <row r="818" spans="1:7" x14ac:dyDescent="0.2">
      <c r="A818">
        <v>8715</v>
      </c>
      <c r="B818" s="106" t="s">
        <v>2492</v>
      </c>
      <c r="C818">
        <v>0</v>
      </c>
      <c r="D818">
        <v>0</v>
      </c>
      <c r="E818">
        <v>0</v>
      </c>
      <c r="F818" t="s">
        <v>157</v>
      </c>
      <c r="G818" t="s">
        <v>157</v>
      </c>
    </row>
    <row r="819" spans="1:7" x14ac:dyDescent="0.2">
      <c r="A819">
        <v>8725</v>
      </c>
      <c r="B819" s="106" t="s">
        <v>965</v>
      </c>
      <c r="C819">
        <v>0</v>
      </c>
      <c r="D819">
        <v>0</v>
      </c>
      <c r="E819">
        <v>0</v>
      </c>
      <c r="F819" s="106">
        <v>0</v>
      </c>
      <c r="G819" s="106">
        <v>0</v>
      </c>
    </row>
    <row r="820" spans="1:7" x14ac:dyDescent="0.2">
      <c r="A820">
        <v>8729</v>
      </c>
      <c r="B820" s="106" t="s">
        <v>966</v>
      </c>
      <c r="C820">
        <v>0</v>
      </c>
      <c r="D820">
        <v>0.15</v>
      </c>
      <c r="E820">
        <v>0</v>
      </c>
      <c r="F820" s="106">
        <v>0.05</v>
      </c>
      <c r="G820" s="106">
        <v>0.1</v>
      </c>
    </row>
    <row r="821" spans="1:7" x14ac:dyDescent="0.2">
      <c r="A821">
        <v>8750</v>
      </c>
      <c r="B821" s="106" t="s">
        <v>30</v>
      </c>
      <c r="C821">
        <v>0.05</v>
      </c>
      <c r="D821">
        <v>0</v>
      </c>
      <c r="E821">
        <v>0.05</v>
      </c>
      <c r="F821">
        <v>0.05</v>
      </c>
      <c r="G821">
        <v>0.1</v>
      </c>
    </row>
    <row r="822" spans="1:7" x14ac:dyDescent="0.2">
      <c r="A822">
        <v>8766</v>
      </c>
      <c r="B822" s="106" t="s">
        <v>1873</v>
      </c>
      <c r="C822">
        <v>0.1</v>
      </c>
      <c r="D822">
        <v>0.3</v>
      </c>
      <c r="E822">
        <v>0.15</v>
      </c>
      <c r="F822">
        <v>0.1</v>
      </c>
      <c r="G822">
        <v>0.2</v>
      </c>
    </row>
    <row r="823" spans="1:7" x14ac:dyDescent="0.2">
      <c r="A823">
        <v>8769</v>
      </c>
      <c r="B823" s="106" t="s">
        <v>1190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">
      <c r="A824">
        <v>8795</v>
      </c>
      <c r="B824" s="106" t="s">
        <v>1957</v>
      </c>
      <c r="C824">
        <v>0</v>
      </c>
      <c r="D824" t="s">
        <v>157</v>
      </c>
      <c r="E824">
        <v>0</v>
      </c>
      <c r="F824">
        <v>0</v>
      </c>
      <c r="G824">
        <v>0</v>
      </c>
    </row>
    <row r="825" spans="1:7" x14ac:dyDescent="0.2">
      <c r="A825">
        <v>8798</v>
      </c>
      <c r="B825" s="106" t="s">
        <v>967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">
      <c r="A826">
        <v>8801</v>
      </c>
      <c r="B826" s="106" t="s">
        <v>1145</v>
      </c>
      <c r="C826">
        <v>0.05</v>
      </c>
      <c r="D826">
        <v>0.15</v>
      </c>
      <c r="E826">
        <v>0.05</v>
      </c>
      <c r="F826">
        <v>0.05</v>
      </c>
      <c r="G826">
        <v>0.1</v>
      </c>
    </row>
    <row r="827" spans="1:7" x14ac:dyDescent="0.2">
      <c r="A827">
        <v>8803</v>
      </c>
      <c r="B827" s="106" t="s">
        <v>968</v>
      </c>
      <c r="C827">
        <v>0.05</v>
      </c>
      <c r="D827">
        <v>0.3</v>
      </c>
      <c r="E827">
        <v>0.1</v>
      </c>
      <c r="F827">
        <v>0.1</v>
      </c>
      <c r="G827">
        <v>0.2</v>
      </c>
    </row>
    <row r="828" spans="1:7" x14ac:dyDescent="0.2">
      <c r="A828">
        <v>8804</v>
      </c>
      <c r="B828" s="106" t="s">
        <v>969</v>
      </c>
      <c r="C828">
        <v>0.05</v>
      </c>
      <c r="D828">
        <v>0.15</v>
      </c>
      <c r="E828">
        <v>0.05</v>
      </c>
      <c r="F828">
        <v>0.05</v>
      </c>
      <c r="G828">
        <v>0.1</v>
      </c>
    </row>
    <row r="829" spans="1:7" x14ac:dyDescent="0.2">
      <c r="A829">
        <v>8806</v>
      </c>
      <c r="B829" s="106" t="s">
        <v>1897</v>
      </c>
      <c r="C829">
        <v>0</v>
      </c>
      <c r="D829" t="s">
        <v>157</v>
      </c>
      <c r="E829">
        <v>0</v>
      </c>
      <c r="F829" t="s">
        <v>157</v>
      </c>
      <c r="G829" t="s">
        <v>157</v>
      </c>
    </row>
    <row r="830" spans="1:7" x14ac:dyDescent="0.2">
      <c r="A830">
        <v>8830</v>
      </c>
      <c r="B830" s="106" t="s">
        <v>1804</v>
      </c>
      <c r="C830">
        <v>0.1</v>
      </c>
      <c r="D830">
        <v>0.3</v>
      </c>
      <c r="E830">
        <v>0.1</v>
      </c>
      <c r="F830">
        <v>0.1</v>
      </c>
      <c r="G830">
        <v>0.2</v>
      </c>
    </row>
    <row r="831" spans="1:7" x14ac:dyDescent="0.2">
      <c r="A831">
        <v>8848</v>
      </c>
      <c r="B831" s="106" t="s">
        <v>1274</v>
      </c>
      <c r="C831">
        <v>0.05</v>
      </c>
      <c r="D831">
        <v>0.15</v>
      </c>
      <c r="E831">
        <v>0.05</v>
      </c>
      <c r="F831">
        <v>0</v>
      </c>
      <c r="G831">
        <v>0</v>
      </c>
    </row>
    <row r="832" spans="1:7" x14ac:dyDescent="0.2">
      <c r="A832">
        <v>8850</v>
      </c>
      <c r="B832" s="106" t="s">
        <v>2422</v>
      </c>
      <c r="C832">
        <v>0</v>
      </c>
      <c r="D832">
        <v>0</v>
      </c>
      <c r="E832">
        <v>0</v>
      </c>
      <c r="F832">
        <v>0</v>
      </c>
      <c r="G832" t="s">
        <v>157</v>
      </c>
    </row>
    <row r="833" spans="1:7" x14ac:dyDescent="0.2">
      <c r="A833">
        <v>8892</v>
      </c>
      <c r="B833" s="106" t="s">
        <v>970</v>
      </c>
      <c r="C833">
        <v>0.05</v>
      </c>
      <c r="D833">
        <v>0</v>
      </c>
      <c r="E833">
        <v>0.05</v>
      </c>
      <c r="F833">
        <v>0</v>
      </c>
      <c r="G833">
        <v>0.1</v>
      </c>
    </row>
    <row r="834" spans="1:7" x14ac:dyDescent="0.2">
      <c r="A834">
        <v>8897</v>
      </c>
      <c r="B834" s="106" t="s">
        <v>2665</v>
      </c>
      <c r="C834">
        <v>0</v>
      </c>
      <c r="D834" t="s">
        <v>157</v>
      </c>
      <c r="E834" t="s">
        <v>157</v>
      </c>
      <c r="F834" t="s">
        <v>157</v>
      </c>
      <c r="G834" t="s">
        <v>157</v>
      </c>
    </row>
    <row r="835" spans="1:7" x14ac:dyDescent="0.2">
      <c r="A835">
        <v>8904</v>
      </c>
      <c r="B835" s="106" t="s">
        <v>1275</v>
      </c>
      <c r="C835">
        <v>0</v>
      </c>
      <c r="D835">
        <v>0</v>
      </c>
      <c r="E835">
        <v>0</v>
      </c>
      <c r="F835">
        <v>0</v>
      </c>
      <c r="G835">
        <v>0.1</v>
      </c>
    </row>
    <row r="836" spans="1:7" x14ac:dyDescent="0.2">
      <c r="A836">
        <v>8917</v>
      </c>
      <c r="B836" s="106" t="s">
        <v>971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">
      <c r="A837">
        <v>8920</v>
      </c>
      <c r="B837" s="106" t="s">
        <v>2666</v>
      </c>
      <c r="C837">
        <v>0</v>
      </c>
      <c r="D837" t="s">
        <v>157</v>
      </c>
      <c r="E837" t="s">
        <v>157</v>
      </c>
      <c r="F837" t="s">
        <v>157</v>
      </c>
      <c r="G837">
        <v>0</v>
      </c>
    </row>
    <row r="838" spans="1:7" x14ac:dyDescent="0.2">
      <c r="A838">
        <v>8923</v>
      </c>
      <c r="B838" s="106" t="s">
        <v>2423</v>
      </c>
      <c r="C838">
        <v>0</v>
      </c>
      <c r="D838">
        <v>0</v>
      </c>
      <c r="E838" s="106" t="s">
        <v>157</v>
      </c>
      <c r="F838">
        <v>0</v>
      </c>
      <c r="G838" t="s">
        <v>157</v>
      </c>
    </row>
    <row r="839" spans="1:7" x14ac:dyDescent="0.2">
      <c r="A839">
        <v>8928</v>
      </c>
      <c r="B839" s="106" t="s">
        <v>972</v>
      </c>
      <c r="C839">
        <v>0.05</v>
      </c>
      <c r="D839">
        <v>0</v>
      </c>
      <c r="E839">
        <v>0.05</v>
      </c>
      <c r="F839">
        <v>0.05</v>
      </c>
      <c r="G839">
        <v>0.1</v>
      </c>
    </row>
    <row r="840" spans="1:7" x14ac:dyDescent="0.2">
      <c r="A840">
        <v>8999</v>
      </c>
      <c r="B840" s="106" t="s">
        <v>2493</v>
      </c>
      <c r="C840">
        <v>0</v>
      </c>
      <c r="D840">
        <v>0</v>
      </c>
      <c r="E840" t="s">
        <v>157</v>
      </c>
      <c r="F840" t="s">
        <v>157</v>
      </c>
      <c r="G840">
        <v>0</v>
      </c>
    </row>
    <row r="841" spans="1:7" x14ac:dyDescent="0.2">
      <c r="A841">
        <v>9001</v>
      </c>
      <c r="B841" s="106" t="s">
        <v>973</v>
      </c>
      <c r="C841">
        <v>0.1</v>
      </c>
      <c r="D841">
        <v>0.3</v>
      </c>
      <c r="E841">
        <v>0.1</v>
      </c>
      <c r="F841">
        <v>0.1</v>
      </c>
      <c r="G841">
        <v>0.2</v>
      </c>
    </row>
    <row r="842" spans="1:7" x14ac:dyDescent="0.2">
      <c r="A842">
        <v>9003</v>
      </c>
      <c r="B842" s="106" t="s">
        <v>1933</v>
      </c>
      <c r="C842">
        <v>0</v>
      </c>
      <c r="D842" t="s">
        <v>157</v>
      </c>
      <c r="E842">
        <v>0</v>
      </c>
      <c r="F842" t="s">
        <v>157</v>
      </c>
      <c r="G842">
        <v>0</v>
      </c>
    </row>
    <row r="843" spans="1:7" x14ac:dyDescent="0.2">
      <c r="A843">
        <v>9006</v>
      </c>
      <c r="B843" s="106" t="s">
        <v>974</v>
      </c>
      <c r="C843">
        <v>0.05</v>
      </c>
      <c r="D843">
        <v>0.15</v>
      </c>
      <c r="E843">
        <v>0.05</v>
      </c>
      <c r="F843">
        <v>0.05</v>
      </c>
      <c r="G843">
        <v>0.1</v>
      </c>
    </row>
    <row r="844" spans="1:7" x14ac:dyDescent="0.2">
      <c r="A844">
        <v>9010</v>
      </c>
      <c r="B844" s="106" t="s">
        <v>975</v>
      </c>
      <c r="C844">
        <v>0.1</v>
      </c>
      <c r="D844">
        <v>0.3</v>
      </c>
      <c r="E844">
        <v>0.1</v>
      </c>
      <c r="F844">
        <v>0.1</v>
      </c>
      <c r="G844">
        <v>0.2</v>
      </c>
    </row>
    <row r="845" spans="1:7" x14ac:dyDescent="0.2">
      <c r="A845">
        <v>9014</v>
      </c>
      <c r="B845" s="106" t="s">
        <v>976</v>
      </c>
      <c r="C845">
        <v>0.05</v>
      </c>
      <c r="D845">
        <v>0.15</v>
      </c>
      <c r="E845">
        <v>0.05</v>
      </c>
      <c r="F845">
        <v>0.05</v>
      </c>
      <c r="G845">
        <v>0.1</v>
      </c>
    </row>
    <row r="846" spans="1:7" x14ac:dyDescent="0.2">
      <c r="A846">
        <v>9020</v>
      </c>
      <c r="B846" s="106" t="s">
        <v>2494</v>
      </c>
      <c r="C846">
        <v>0</v>
      </c>
      <c r="D846">
        <v>0</v>
      </c>
      <c r="E846" t="s">
        <v>157</v>
      </c>
      <c r="F846" s="106" t="s">
        <v>157</v>
      </c>
      <c r="G846" s="106" t="s">
        <v>157</v>
      </c>
    </row>
    <row r="847" spans="1:7" x14ac:dyDescent="0.2">
      <c r="A847">
        <v>9021</v>
      </c>
      <c r="B847" s="106" t="s">
        <v>2105</v>
      </c>
      <c r="C847">
        <v>0</v>
      </c>
      <c r="D847">
        <v>0</v>
      </c>
      <c r="E847">
        <v>0</v>
      </c>
      <c r="F847" s="106">
        <v>0</v>
      </c>
      <c r="G847" s="106">
        <v>0.3</v>
      </c>
    </row>
    <row r="848" spans="1:7" x14ac:dyDescent="0.2">
      <c r="A848">
        <v>9025</v>
      </c>
      <c r="B848" s="106" t="s">
        <v>2106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">
      <c r="A849">
        <v>9031</v>
      </c>
      <c r="B849" s="106" t="s">
        <v>977</v>
      </c>
      <c r="C849">
        <v>0.05</v>
      </c>
      <c r="D849">
        <v>0.15</v>
      </c>
      <c r="E849">
        <v>0.05</v>
      </c>
      <c r="F849" s="106">
        <v>0.05</v>
      </c>
      <c r="G849">
        <v>0.1</v>
      </c>
    </row>
    <row r="850" spans="1:7" x14ac:dyDescent="0.2">
      <c r="A850">
        <v>9041</v>
      </c>
      <c r="B850" s="106" t="s">
        <v>978</v>
      </c>
      <c r="C850">
        <v>0.1</v>
      </c>
      <c r="D850">
        <v>0.3</v>
      </c>
      <c r="E850">
        <v>0.1</v>
      </c>
      <c r="F850" s="106">
        <v>0.1</v>
      </c>
      <c r="G850">
        <v>0.2</v>
      </c>
    </row>
    <row r="851" spans="1:7" x14ac:dyDescent="0.2">
      <c r="A851">
        <v>9042</v>
      </c>
      <c r="B851" s="106" t="s">
        <v>979</v>
      </c>
      <c r="C851">
        <v>0.1</v>
      </c>
      <c r="D851">
        <v>0.3</v>
      </c>
      <c r="E851">
        <v>0.1</v>
      </c>
      <c r="F851">
        <v>0</v>
      </c>
      <c r="G851">
        <v>0</v>
      </c>
    </row>
    <row r="852" spans="1:7" x14ac:dyDescent="0.2">
      <c r="A852">
        <v>9044</v>
      </c>
      <c r="B852" s="106" t="s">
        <v>2154</v>
      </c>
      <c r="C852">
        <v>0</v>
      </c>
      <c r="D852">
        <v>0</v>
      </c>
      <c r="E852" t="s">
        <v>157</v>
      </c>
      <c r="F852">
        <v>0</v>
      </c>
      <c r="G852">
        <v>0</v>
      </c>
    </row>
    <row r="853" spans="1:7" x14ac:dyDescent="0.2">
      <c r="A853">
        <v>9045</v>
      </c>
      <c r="B853" s="106" t="s">
        <v>2268</v>
      </c>
      <c r="C853">
        <v>0.1</v>
      </c>
      <c r="D853">
        <v>0.3</v>
      </c>
      <c r="E853">
        <v>0.1</v>
      </c>
      <c r="F853">
        <v>0.1</v>
      </c>
      <c r="G853">
        <v>0.2</v>
      </c>
    </row>
    <row r="854" spans="1:7" x14ac:dyDescent="0.2">
      <c r="A854">
        <v>9046</v>
      </c>
      <c r="B854" s="106" t="s">
        <v>980</v>
      </c>
      <c r="C854">
        <v>0.1</v>
      </c>
      <c r="D854">
        <v>0.3</v>
      </c>
      <c r="E854">
        <v>0.1</v>
      </c>
      <c r="F854">
        <v>0.1</v>
      </c>
      <c r="G854">
        <v>0.2</v>
      </c>
    </row>
    <row r="855" spans="1:7" x14ac:dyDescent="0.2">
      <c r="A855">
        <v>9048</v>
      </c>
      <c r="B855" s="106" t="s">
        <v>981</v>
      </c>
      <c r="C855">
        <v>0.05</v>
      </c>
      <c r="D855">
        <v>0</v>
      </c>
      <c r="E855" t="s">
        <v>157</v>
      </c>
      <c r="F855">
        <v>0.05</v>
      </c>
      <c r="G855">
        <v>0.1</v>
      </c>
    </row>
    <row r="856" spans="1:7" x14ac:dyDescent="0.2">
      <c r="A856">
        <v>9052</v>
      </c>
      <c r="B856" s="106" t="s">
        <v>982</v>
      </c>
      <c r="C856">
        <v>0.05</v>
      </c>
      <c r="D856">
        <v>0.15</v>
      </c>
      <c r="E856">
        <v>0.05</v>
      </c>
      <c r="F856">
        <v>0.05</v>
      </c>
      <c r="G856">
        <v>0.1</v>
      </c>
    </row>
    <row r="857" spans="1:7" x14ac:dyDescent="0.2">
      <c r="A857">
        <v>9058</v>
      </c>
      <c r="B857" s="106" t="s">
        <v>2155</v>
      </c>
      <c r="C857">
        <v>0</v>
      </c>
      <c r="D857">
        <v>0</v>
      </c>
      <c r="E857">
        <v>0</v>
      </c>
      <c r="F857" s="106">
        <v>0</v>
      </c>
      <c r="G857">
        <v>0</v>
      </c>
    </row>
    <row r="858" spans="1:7" x14ac:dyDescent="0.2">
      <c r="A858">
        <v>9062</v>
      </c>
      <c r="B858" s="106" t="s">
        <v>1643</v>
      </c>
      <c r="C858">
        <v>0</v>
      </c>
      <c r="D858">
        <v>0.15</v>
      </c>
      <c r="E858" t="s">
        <v>157</v>
      </c>
      <c r="F858" s="106">
        <v>0.1</v>
      </c>
      <c r="G858">
        <v>0</v>
      </c>
    </row>
    <row r="859" spans="1:7" x14ac:dyDescent="0.2">
      <c r="A859">
        <v>9064</v>
      </c>
      <c r="B859" s="106" t="s">
        <v>2213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">
      <c r="A860">
        <v>9070</v>
      </c>
      <c r="B860" s="106" t="s">
        <v>983</v>
      </c>
      <c r="C860">
        <v>0.1</v>
      </c>
      <c r="D860" s="106">
        <v>0.3</v>
      </c>
      <c r="E860">
        <v>0.1</v>
      </c>
      <c r="F860" s="106">
        <v>0.1</v>
      </c>
      <c r="G860">
        <v>0.2</v>
      </c>
    </row>
    <row r="861" spans="1:7" x14ac:dyDescent="0.2">
      <c r="A861">
        <v>9074</v>
      </c>
      <c r="B861" s="106" t="s">
        <v>1806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9076</v>
      </c>
      <c r="B862" s="106" t="s">
        <v>984</v>
      </c>
      <c r="C862">
        <v>0</v>
      </c>
      <c r="D862" t="s">
        <v>157</v>
      </c>
      <c r="E862">
        <v>0</v>
      </c>
      <c r="F862">
        <v>0</v>
      </c>
      <c r="G862">
        <v>0</v>
      </c>
    </row>
    <row r="863" spans="1:7" x14ac:dyDescent="0.2">
      <c r="A863">
        <v>9081</v>
      </c>
      <c r="B863" s="106" t="s">
        <v>1644</v>
      </c>
      <c r="C863">
        <v>0.1</v>
      </c>
      <c r="D863">
        <v>0.3</v>
      </c>
      <c r="E863">
        <v>0.1</v>
      </c>
      <c r="F863">
        <v>0.1</v>
      </c>
      <c r="G863">
        <v>0.2</v>
      </c>
    </row>
    <row r="864" spans="1:7" x14ac:dyDescent="0.2">
      <c r="A864">
        <v>9086</v>
      </c>
      <c r="B864" s="106" t="s">
        <v>2269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9090</v>
      </c>
      <c r="B865" s="106" t="s">
        <v>985</v>
      </c>
      <c r="C865">
        <v>0.05</v>
      </c>
      <c r="D865">
        <v>0.15</v>
      </c>
      <c r="E865">
        <v>0.05</v>
      </c>
      <c r="F865">
        <v>0.05</v>
      </c>
      <c r="G865">
        <v>0.1</v>
      </c>
    </row>
    <row r="866" spans="1:7" x14ac:dyDescent="0.2">
      <c r="A866">
        <v>9101</v>
      </c>
      <c r="B866" s="106" t="s">
        <v>986</v>
      </c>
      <c r="C866">
        <v>0.05</v>
      </c>
      <c r="D866">
        <v>0.15</v>
      </c>
      <c r="E866">
        <v>0.05</v>
      </c>
      <c r="F866">
        <v>0.05</v>
      </c>
      <c r="G866">
        <v>0.1</v>
      </c>
    </row>
    <row r="867" spans="1:7" x14ac:dyDescent="0.2">
      <c r="A867">
        <v>9104</v>
      </c>
      <c r="B867" s="106" t="s">
        <v>987</v>
      </c>
      <c r="C867">
        <v>0.05</v>
      </c>
      <c r="D867">
        <v>0</v>
      </c>
      <c r="E867">
        <v>0.05</v>
      </c>
      <c r="F867">
        <v>0.05</v>
      </c>
      <c r="G867">
        <v>0.1</v>
      </c>
    </row>
    <row r="868" spans="1:7" x14ac:dyDescent="0.2">
      <c r="A868">
        <v>9130</v>
      </c>
      <c r="B868" s="106" t="s">
        <v>988</v>
      </c>
      <c r="C868">
        <v>0.05</v>
      </c>
      <c r="D868" s="106">
        <v>0.15</v>
      </c>
      <c r="E868">
        <v>0.05</v>
      </c>
      <c r="F868" s="106">
        <v>0.05</v>
      </c>
      <c r="G868">
        <v>0.1</v>
      </c>
    </row>
    <row r="869" spans="1:7" x14ac:dyDescent="0.2">
      <c r="A869">
        <v>9142</v>
      </c>
      <c r="B869" s="106" t="s">
        <v>989</v>
      </c>
      <c r="C869">
        <v>0.1</v>
      </c>
      <c r="D869" s="106">
        <v>0.3</v>
      </c>
      <c r="E869">
        <v>0.1</v>
      </c>
      <c r="F869" s="106">
        <v>0.1</v>
      </c>
      <c r="G869">
        <v>0.2</v>
      </c>
    </row>
    <row r="870" spans="1:7" x14ac:dyDescent="0.2">
      <c r="A870">
        <v>9202</v>
      </c>
      <c r="B870" s="106" t="s">
        <v>2667</v>
      </c>
      <c r="C870">
        <v>0</v>
      </c>
      <c r="D870" s="106" t="s">
        <v>157</v>
      </c>
      <c r="E870">
        <v>0</v>
      </c>
      <c r="F870" s="106">
        <v>0</v>
      </c>
      <c r="G870" s="106">
        <v>0</v>
      </c>
    </row>
    <row r="871" spans="1:7" x14ac:dyDescent="0.2">
      <c r="A871">
        <v>9232</v>
      </c>
      <c r="B871" s="106" t="s">
        <v>990</v>
      </c>
      <c r="C871">
        <v>0.05</v>
      </c>
      <c r="D871">
        <v>0.15</v>
      </c>
      <c r="E871">
        <v>0.05</v>
      </c>
      <c r="F871">
        <v>0.15</v>
      </c>
      <c r="G871">
        <v>0.3</v>
      </c>
    </row>
    <row r="872" spans="1:7" x14ac:dyDescent="0.2">
      <c r="A872">
        <v>9260</v>
      </c>
      <c r="B872" s="106" t="s">
        <v>991</v>
      </c>
      <c r="C872">
        <v>0.05</v>
      </c>
      <c r="D872">
        <v>0.15</v>
      </c>
      <c r="E872">
        <v>0.05</v>
      </c>
      <c r="F872">
        <v>0.05</v>
      </c>
      <c r="G872">
        <v>0.1</v>
      </c>
    </row>
    <row r="873" spans="1:7" x14ac:dyDescent="0.2">
      <c r="A873">
        <v>9267</v>
      </c>
      <c r="B873" s="106" t="s">
        <v>992</v>
      </c>
      <c r="C873">
        <v>0.05</v>
      </c>
      <c r="D873">
        <v>0.15</v>
      </c>
      <c r="E873">
        <v>0.05</v>
      </c>
      <c r="F873">
        <v>0.05</v>
      </c>
      <c r="G873">
        <v>0.1</v>
      </c>
    </row>
    <row r="874" spans="1:7" x14ac:dyDescent="0.2">
      <c r="A874">
        <v>9277</v>
      </c>
      <c r="B874" s="106" t="s">
        <v>2270</v>
      </c>
      <c r="C874">
        <v>0</v>
      </c>
      <c r="D874">
        <v>0</v>
      </c>
      <c r="E874">
        <v>0</v>
      </c>
      <c r="F874" s="106">
        <v>0</v>
      </c>
      <c r="G874">
        <v>0</v>
      </c>
    </row>
    <row r="875" spans="1:7" x14ac:dyDescent="0.2">
      <c r="A875">
        <v>9278</v>
      </c>
      <c r="B875" s="106" t="s">
        <v>1600</v>
      </c>
      <c r="C875">
        <v>0</v>
      </c>
      <c r="D875">
        <v>0</v>
      </c>
      <c r="E875">
        <v>0</v>
      </c>
      <c r="F875" s="106">
        <v>0</v>
      </c>
      <c r="G875">
        <v>0</v>
      </c>
    </row>
    <row r="876" spans="1:7" x14ac:dyDescent="0.2">
      <c r="A876">
        <v>9301</v>
      </c>
      <c r="B876" s="106" t="s">
        <v>1874</v>
      </c>
      <c r="C876">
        <v>0</v>
      </c>
      <c r="D876">
        <v>0</v>
      </c>
      <c r="E876">
        <v>0</v>
      </c>
      <c r="F876">
        <v>0</v>
      </c>
      <c r="G876">
        <v>0.1</v>
      </c>
    </row>
    <row r="877" spans="1:7" x14ac:dyDescent="0.2">
      <c r="A877">
        <v>9308</v>
      </c>
      <c r="B877" s="106" t="s">
        <v>993</v>
      </c>
      <c r="C877">
        <v>0.05</v>
      </c>
      <c r="D877">
        <v>0.15</v>
      </c>
      <c r="E877">
        <v>0.05</v>
      </c>
      <c r="F877">
        <v>0.05</v>
      </c>
      <c r="G877">
        <v>0.1</v>
      </c>
    </row>
    <row r="878" spans="1:7" x14ac:dyDescent="0.2">
      <c r="A878">
        <v>9368</v>
      </c>
      <c r="B878" s="106" t="s">
        <v>2668</v>
      </c>
      <c r="C878">
        <v>0</v>
      </c>
      <c r="D878" t="s">
        <v>157</v>
      </c>
      <c r="E878" t="s">
        <v>157</v>
      </c>
      <c r="F878" t="s">
        <v>157</v>
      </c>
      <c r="G878" t="s">
        <v>157</v>
      </c>
    </row>
    <row r="879" spans="1:7" x14ac:dyDescent="0.2">
      <c r="A879">
        <v>9369</v>
      </c>
      <c r="B879" s="106" t="s">
        <v>1807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">
      <c r="A880">
        <v>9375</v>
      </c>
      <c r="B880" s="106" t="s">
        <v>2157</v>
      </c>
      <c r="C880">
        <v>0.05</v>
      </c>
      <c r="D880">
        <v>0.15</v>
      </c>
      <c r="E880">
        <v>0.05</v>
      </c>
      <c r="F880" s="106">
        <v>0.05</v>
      </c>
      <c r="G880" s="106">
        <v>0.1</v>
      </c>
    </row>
    <row r="881" spans="1:7" x14ac:dyDescent="0.2">
      <c r="A881">
        <v>9384</v>
      </c>
      <c r="B881" s="106" t="s">
        <v>994</v>
      </c>
      <c r="C881">
        <v>0.05</v>
      </c>
      <c r="D881">
        <v>0</v>
      </c>
      <c r="E881" s="106">
        <v>0.05</v>
      </c>
      <c r="F881" s="106">
        <v>0</v>
      </c>
      <c r="G881" s="106">
        <v>0.1</v>
      </c>
    </row>
    <row r="882" spans="1:7" x14ac:dyDescent="0.2">
      <c r="A882">
        <v>9401</v>
      </c>
      <c r="B882" s="106" t="s">
        <v>995</v>
      </c>
      <c r="C882">
        <v>0</v>
      </c>
      <c r="D882">
        <v>0</v>
      </c>
      <c r="E882" s="106">
        <v>0</v>
      </c>
      <c r="F882" s="106">
        <v>0</v>
      </c>
      <c r="G882" s="106">
        <v>0</v>
      </c>
    </row>
    <row r="883" spans="1:7" x14ac:dyDescent="0.2">
      <c r="A883">
        <v>9404</v>
      </c>
      <c r="B883" s="106" t="s">
        <v>1808</v>
      </c>
      <c r="C883">
        <v>0</v>
      </c>
      <c r="D883">
        <v>0</v>
      </c>
      <c r="E883">
        <v>0</v>
      </c>
      <c r="F883">
        <v>0</v>
      </c>
      <c r="G883" s="106">
        <v>0</v>
      </c>
    </row>
    <row r="884" spans="1:7" x14ac:dyDescent="0.2">
      <c r="A884">
        <v>9405</v>
      </c>
      <c r="B884" s="106" t="s">
        <v>1113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9409</v>
      </c>
      <c r="B885" s="106" t="s">
        <v>996</v>
      </c>
      <c r="C885">
        <v>0.05</v>
      </c>
      <c r="D885">
        <v>0.15</v>
      </c>
      <c r="E885">
        <v>0.05</v>
      </c>
      <c r="F885">
        <v>0.05</v>
      </c>
      <c r="G885" s="106">
        <v>0.1</v>
      </c>
    </row>
    <row r="886" spans="1:7" x14ac:dyDescent="0.2">
      <c r="A886">
        <v>9412</v>
      </c>
      <c r="B886" s="106" t="s">
        <v>589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">
      <c r="A887">
        <v>9413</v>
      </c>
      <c r="B887" s="106" t="s">
        <v>997</v>
      </c>
      <c r="C887">
        <v>0.05</v>
      </c>
      <c r="D887" s="106">
        <v>0.15</v>
      </c>
      <c r="E887">
        <v>0.05</v>
      </c>
      <c r="F887" s="106">
        <v>0.05</v>
      </c>
      <c r="G887" s="106">
        <v>0.1</v>
      </c>
    </row>
    <row r="888" spans="1:7" x14ac:dyDescent="0.2">
      <c r="A888">
        <v>9414</v>
      </c>
      <c r="B888" s="106" t="s">
        <v>2070</v>
      </c>
      <c r="C888">
        <v>0</v>
      </c>
      <c r="D888" s="106">
        <v>0</v>
      </c>
      <c r="E888">
        <v>0</v>
      </c>
      <c r="F888" s="106">
        <v>0</v>
      </c>
      <c r="G888" s="106">
        <v>0</v>
      </c>
    </row>
    <row r="889" spans="1:7" x14ac:dyDescent="0.2">
      <c r="A889">
        <v>9422</v>
      </c>
      <c r="B889" s="106" t="s">
        <v>1601</v>
      </c>
      <c r="C889">
        <v>0</v>
      </c>
      <c r="D889">
        <v>0</v>
      </c>
      <c r="E889">
        <v>0</v>
      </c>
      <c r="F889">
        <v>0.05</v>
      </c>
      <c r="G889">
        <v>0.1</v>
      </c>
    </row>
    <row r="890" spans="1:7" x14ac:dyDescent="0.2">
      <c r="A890">
        <v>9433</v>
      </c>
      <c r="B890" s="106" t="s">
        <v>583</v>
      </c>
      <c r="C890">
        <v>0.1</v>
      </c>
      <c r="D890">
        <v>0.3</v>
      </c>
      <c r="E890">
        <v>0.1</v>
      </c>
      <c r="F890">
        <v>0.1</v>
      </c>
      <c r="G890">
        <v>0.2</v>
      </c>
    </row>
    <row r="891" spans="1:7" x14ac:dyDescent="0.2">
      <c r="A891">
        <v>9437</v>
      </c>
      <c r="B891" s="106" t="s">
        <v>500</v>
      </c>
      <c r="C891">
        <v>0.1</v>
      </c>
      <c r="D891">
        <v>0.15</v>
      </c>
      <c r="E891">
        <v>0.1</v>
      </c>
      <c r="F891">
        <v>0.05</v>
      </c>
      <c r="G891">
        <v>0.1</v>
      </c>
    </row>
    <row r="892" spans="1:7" x14ac:dyDescent="0.2">
      <c r="A892">
        <v>9438</v>
      </c>
      <c r="B892" s="106" t="s">
        <v>998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">
      <c r="A893">
        <v>9449</v>
      </c>
      <c r="B893" s="106" t="s">
        <v>2107</v>
      </c>
      <c r="C893">
        <v>0</v>
      </c>
      <c r="D893">
        <v>0.15</v>
      </c>
      <c r="E893">
        <v>0</v>
      </c>
      <c r="F893">
        <v>0</v>
      </c>
      <c r="G893">
        <v>0</v>
      </c>
    </row>
    <row r="894" spans="1:7" x14ac:dyDescent="0.2">
      <c r="A894">
        <v>9450</v>
      </c>
      <c r="B894" s="106" t="s">
        <v>999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">
      <c r="A895">
        <v>9470</v>
      </c>
      <c r="B895" s="106" t="s">
        <v>1000</v>
      </c>
      <c r="C895">
        <v>0.15</v>
      </c>
      <c r="D895">
        <v>0.45</v>
      </c>
      <c r="E895">
        <v>0.15</v>
      </c>
      <c r="F895">
        <v>0.15</v>
      </c>
      <c r="G895">
        <v>0.3</v>
      </c>
    </row>
    <row r="896" spans="1:7" x14ac:dyDescent="0.2">
      <c r="A896">
        <v>9475</v>
      </c>
      <c r="B896" s="106" t="s">
        <v>2108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">
      <c r="A897">
        <v>9503</v>
      </c>
      <c r="B897" s="106" t="s">
        <v>2669</v>
      </c>
      <c r="C897">
        <v>0</v>
      </c>
      <c r="D897" t="s">
        <v>157</v>
      </c>
      <c r="E897" t="s">
        <v>157</v>
      </c>
      <c r="F897" t="s">
        <v>157</v>
      </c>
      <c r="G897" t="s">
        <v>157</v>
      </c>
    </row>
    <row r="898" spans="1:7" x14ac:dyDescent="0.2">
      <c r="A898">
        <v>9504</v>
      </c>
      <c r="B898" s="106" t="s">
        <v>1001</v>
      </c>
      <c r="C898">
        <v>0.05</v>
      </c>
      <c r="D898">
        <v>0.15</v>
      </c>
      <c r="E898" s="106">
        <v>0.05</v>
      </c>
      <c r="F898">
        <v>0.05</v>
      </c>
      <c r="G898" s="106">
        <v>0.1</v>
      </c>
    </row>
    <row r="899" spans="1:7" x14ac:dyDescent="0.2">
      <c r="A899">
        <v>9506</v>
      </c>
      <c r="B899" s="106" t="s">
        <v>1738</v>
      </c>
      <c r="C899">
        <v>0</v>
      </c>
      <c r="D899" s="106" t="s">
        <v>157</v>
      </c>
      <c r="E899">
        <v>0</v>
      </c>
      <c r="F899" t="s">
        <v>157</v>
      </c>
      <c r="G899">
        <v>0</v>
      </c>
    </row>
    <row r="900" spans="1:7" x14ac:dyDescent="0.2">
      <c r="A900">
        <v>9519</v>
      </c>
      <c r="B900" s="106" t="s">
        <v>2670</v>
      </c>
      <c r="C900">
        <v>0</v>
      </c>
      <c r="D900" s="106" t="s">
        <v>157</v>
      </c>
      <c r="E900">
        <v>0</v>
      </c>
      <c r="F900" s="106" t="s">
        <v>157</v>
      </c>
      <c r="G900">
        <v>0</v>
      </c>
    </row>
    <row r="901" spans="1:7" x14ac:dyDescent="0.2">
      <c r="A901">
        <v>9533</v>
      </c>
      <c r="B901" s="106" t="s">
        <v>1002</v>
      </c>
      <c r="C901">
        <v>0.1</v>
      </c>
      <c r="D901">
        <v>0.3</v>
      </c>
      <c r="E901">
        <v>0.1</v>
      </c>
      <c r="F901">
        <v>0.1</v>
      </c>
      <c r="G901">
        <v>0.2</v>
      </c>
    </row>
    <row r="902" spans="1:7" x14ac:dyDescent="0.2">
      <c r="A902">
        <v>9534</v>
      </c>
      <c r="B902" s="106" t="s">
        <v>2671</v>
      </c>
      <c r="C902">
        <v>0.05</v>
      </c>
      <c r="D902" t="s">
        <v>157</v>
      </c>
      <c r="E902" s="106">
        <v>0.05</v>
      </c>
      <c r="F902" t="s">
        <v>157</v>
      </c>
      <c r="G902">
        <v>0.1</v>
      </c>
    </row>
    <row r="903" spans="1:7" x14ac:dyDescent="0.2">
      <c r="A903">
        <v>9535</v>
      </c>
      <c r="B903" s="106" t="s">
        <v>1645</v>
      </c>
      <c r="C903">
        <v>0</v>
      </c>
      <c r="D903">
        <v>0</v>
      </c>
      <c r="E903" t="s">
        <v>157</v>
      </c>
      <c r="F903">
        <v>0</v>
      </c>
      <c r="G903">
        <v>0</v>
      </c>
    </row>
    <row r="904" spans="1:7" x14ac:dyDescent="0.2">
      <c r="A904">
        <v>9536</v>
      </c>
      <c r="B904" s="106" t="s">
        <v>1003</v>
      </c>
      <c r="C904">
        <v>0.05</v>
      </c>
      <c r="D904">
        <v>0.15</v>
      </c>
      <c r="E904">
        <v>0.05</v>
      </c>
      <c r="F904">
        <v>0.05</v>
      </c>
      <c r="G904" s="106">
        <v>0.1</v>
      </c>
    </row>
    <row r="905" spans="1:7" x14ac:dyDescent="0.2">
      <c r="A905">
        <v>9543</v>
      </c>
      <c r="B905" s="106" t="s">
        <v>1004</v>
      </c>
      <c r="C905">
        <v>0.05</v>
      </c>
      <c r="D905">
        <v>0.15</v>
      </c>
      <c r="E905">
        <v>0.05</v>
      </c>
      <c r="F905">
        <v>0.05</v>
      </c>
      <c r="G905" s="106">
        <v>0.1</v>
      </c>
    </row>
    <row r="906" spans="1:7" x14ac:dyDescent="0.2">
      <c r="A906">
        <v>9601</v>
      </c>
      <c r="B906" s="106" t="s">
        <v>2109</v>
      </c>
      <c r="C906">
        <v>0.25</v>
      </c>
      <c r="D906">
        <v>0.75</v>
      </c>
      <c r="E906">
        <v>0.25</v>
      </c>
      <c r="F906" s="106">
        <v>0.25</v>
      </c>
      <c r="G906" s="106">
        <v>0.5</v>
      </c>
    </row>
    <row r="907" spans="1:7" x14ac:dyDescent="0.2">
      <c r="A907">
        <v>9603</v>
      </c>
      <c r="B907" s="106" t="s">
        <v>1875</v>
      </c>
      <c r="C907">
        <v>0.05</v>
      </c>
      <c r="D907">
        <v>0.15</v>
      </c>
      <c r="E907">
        <v>0.05</v>
      </c>
      <c r="F907" s="106">
        <v>0.05</v>
      </c>
      <c r="G907" s="106">
        <v>0.1</v>
      </c>
    </row>
    <row r="908" spans="1:7" x14ac:dyDescent="0.2">
      <c r="A908">
        <v>9619</v>
      </c>
      <c r="B908" s="106" t="s">
        <v>1772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">
      <c r="A909">
        <v>9622</v>
      </c>
      <c r="B909" s="106" t="s">
        <v>2111</v>
      </c>
      <c r="C909">
        <v>0</v>
      </c>
      <c r="D909" s="106">
        <v>0</v>
      </c>
      <c r="E909">
        <v>0</v>
      </c>
      <c r="F909" s="106">
        <v>0</v>
      </c>
      <c r="G909" s="106">
        <v>0</v>
      </c>
    </row>
    <row r="910" spans="1:7" x14ac:dyDescent="0.2">
      <c r="A910">
        <v>9627</v>
      </c>
      <c r="B910" s="106" t="s">
        <v>2495</v>
      </c>
      <c r="C910">
        <v>0.15</v>
      </c>
      <c r="D910" s="106">
        <v>0.45</v>
      </c>
      <c r="E910">
        <v>0.15</v>
      </c>
      <c r="F910" s="106" t="s">
        <v>157</v>
      </c>
      <c r="G910" s="106" t="s">
        <v>157</v>
      </c>
    </row>
    <row r="911" spans="1:7" x14ac:dyDescent="0.2">
      <c r="A911">
        <v>9628</v>
      </c>
      <c r="B911" s="106" t="s">
        <v>2496</v>
      </c>
      <c r="C911">
        <v>0</v>
      </c>
      <c r="D911" s="106">
        <v>0</v>
      </c>
      <c r="E911" t="s">
        <v>157</v>
      </c>
      <c r="F911" t="s">
        <v>157</v>
      </c>
      <c r="G911">
        <v>0</v>
      </c>
    </row>
    <row r="912" spans="1:7" x14ac:dyDescent="0.2">
      <c r="A912">
        <v>9663</v>
      </c>
      <c r="B912" s="106" t="s">
        <v>1005</v>
      </c>
      <c r="C912">
        <v>0.15</v>
      </c>
      <c r="D912">
        <v>0.45</v>
      </c>
      <c r="E912">
        <v>0.15</v>
      </c>
      <c r="F912">
        <v>0.15</v>
      </c>
      <c r="G912">
        <v>0.3</v>
      </c>
    </row>
    <row r="913" spans="1:7" x14ac:dyDescent="0.2">
      <c r="A913">
        <v>9675</v>
      </c>
      <c r="B913" s="106" t="s">
        <v>1006</v>
      </c>
      <c r="C913">
        <v>0.05</v>
      </c>
      <c r="D913">
        <v>0.15</v>
      </c>
      <c r="E913">
        <v>0.05</v>
      </c>
      <c r="F913">
        <v>0.05</v>
      </c>
      <c r="G913">
        <v>0.1</v>
      </c>
    </row>
    <row r="914" spans="1:7" x14ac:dyDescent="0.2">
      <c r="A914">
        <v>9697</v>
      </c>
      <c r="B914" s="106" t="s">
        <v>1773</v>
      </c>
      <c r="C914">
        <v>0.05</v>
      </c>
      <c r="D914">
        <v>0.15</v>
      </c>
      <c r="E914">
        <v>0.1</v>
      </c>
      <c r="F914">
        <v>0.05</v>
      </c>
      <c r="G914">
        <v>0.1</v>
      </c>
    </row>
    <row r="915" spans="1:7" x14ac:dyDescent="0.2">
      <c r="A915">
        <v>9706</v>
      </c>
      <c r="B915" s="106" t="s">
        <v>1819</v>
      </c>
      <c r="C915">
        <v>0.1</v>
      </c>
      <c r="D915">
        <v>0.3</v>
      </c>
      <c r="E915">
        <v>0.1</v>
      </c>
      <c r="F915">
        <v>0.1</v>
      </c>
      <c r="G915">
        <v>0.2</v>
      </c>
    </row>
    <row r="916" spans="1:7" x14ac:dyDescent="0.2">
      <c r="A916">
        <v>9719</v>
      </c>
      <c r="B916" s="106" t="s">
        <v>2158</v>
      </c>
      <c r="C916">
        <v>0.1</v>
      </c>
      <c r="D916">
        <v>0.3</v>
      </c>
      <c r="E916">
        <v>0.15</v>
      </c>
      <c r="F916">
        <v>0.1</v>
      </c>
      <c r="G916">
        <v>0.2</v>
      </c>
    </row>
    <row r="917" spans="1:7" x14ac:dyDescent="0.2">
      <c r="A917">
        <v>9722</v>
      </c>
      <c r="B917" s="106" t="s">
        <v>2159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">
      <c r="A918">
        <v>9726</v>
      </c>
      <c r="B918" s="106" t="s">
        <v>1727</v>
      </c>
      <c r="C918">
        <v>0.05</v>
      </c>
      <c r="D918">
        <v>0.15</v>
      </c>
      <c r="E918">
        <v>0.05</v>
      </c>
      <c r="F918">
        <v>0.05</v>
      </c>
      <c r="G918" s="106">
        <v>0.1</v>
      </c>
    </row>
    <row r="919" spans="1:7" x14ac:dyDescent="0.2">
      <c r="A919">
        <v>9728</v>
      </c>
      <c r="B919" s="106" t="s">
        <v>2072</v>
      </c>
      <c r="C919">
        <v>0</v>
      </c>
      <c r="D919">
        <v>0</v>
      </c>
      <c r="E919" s="106">
        <v>0</v>
      </c>
      <c r="F919" s="106">
        <v>0</v>
      </c>
      <c r="G919" s="106">
        <v>0</v>
      </c>
    </row>
    <row r="920" spans="1:7" x14ac:dyDescent="0.2">
      <c r="A920">
        <v>9740</v>
      </c>
      <c r="B920" s="106" t="s">
        <v>2672</v>
      </c>
      <c r="C920">
        <v>0</v>
      </c>
      <c r="D920" t="s">
        <v>157</v>
      </c>
      <c r="E920" s="106">
        <v>0.1</v>
      </c>
      <c r="F920" s="106" t="s">
        <v>157</v>
      </c>
      <c r="G920" s="106">
        <v>0.2</v>
      </c>
    </row>
    <row r="921" spans="1:7" x14ac:dyDescent="0.2">
      <c r="A921">
        <v>9742</v>
      </c>
      <c r="B921" s="106" t="s">
        <v>2424</v>
      </c>
      <c r="C921">
        <v>0.05</v>
      </c>
      <c r="D921" s="106">
        <v>0.15</v>
      </c>
      <c r="E921">
        <v>0.05</v>
      </c>
      <c r="F921">
        <v>0.05</v>
      </c>
      <c r="G921" s="106" t="s">
        <v>157</v>
      </c>
    </row>
    <row r="922" spans="1:7" x14ac:dyDescent="0.2">
      <c r="A922">
        <v>9743</v>
      </c>
      <c r="B922" s="106" t="s">
        <v>2045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9744</v>
      </c>
      <c r="B923" s="106" t="s">
        <v>1007</v>
      </c>
      <c r="C923">
        <v>0.1</v>
      </c>
      <c r="D923">
        <v>0.3</v>
      </c>
      <c r="E923">
        <v>0.15</v>
      </c>
      <c r="F923">
        <v>0.1</v>
      </c>
      <c r="G923">
        <v>0.3</v>
      </c>
    </row>
    <row r="924" spans="1:7" x14ac:dyDescent="0.2">
      <c r="A924">
        <v>9757</v>
      </c>
      <c r="B924" s="106" t="s">
        <v>2497</v>
      </c>
      <c r="C924">
        <v>0.05</v>
      </c>
      <c r="D924">
        <v>0</v>
      </c>
      <c r="E924">
        <v>0.1</v>
      </c>
      <c r="F924" t="s">
        <v>157</v>
      </c>
      <c r="G924">
        <v>0.2</v>
      </c>
    </row>
    <row r="925" spans="1:7" x14ac:dyDescent="0.2">
      <c r="A925">
        <v>9759</v>
      </c>
      <c r="B925" s="106" t="s">
        <v>498</v>
      </c>
      <c r="C925">
        <v>0</v>
      </c>
      <c r="D925">
        <v>0</v>
      </c>
      <c r="E925">
        <v>0.05</v>
      </c>
      <c r="F925">
        <v>0.05</v>
      </c>
      <c r="G925">
        <v>0.1</v>
      </c>
    </row>
    <row r="926" spans="1:7" x14ac:dyDescent="0.2">
      <c r="A926">
        <v>9763</v>
      </c>
      <c r="B926" s="106" t="s">
        <v>2160</v>
      </c>
      <c r="C926">
        <v>0.05</v>
      </c>
      <c r="D926" s="106">
        <v>0</v>
      </c>
      <c r="E926">
        <v>0</v>
      </c>
      <c r="F926">
        <v>0</v>
      </c>
      <c r="G926">
        <v>0</v>
      </c>
    </row>
    <row r="927" spans="1:7" x14ac:dyDescent="0.2">
      <c r="A927">
        <v>9765</v>
      </c>
      <c r="B927" s="106" t="s">
        <v>2673</v>
      </c>
      <c r="C927">
        <v>0</v>
      </c>
      <c r="D927" t="s">
        <v>157</v>
      </c>
      <c r="E927">
        <v>0</v>
      </c>
      <c r="F927" t="s">
        <v>157</v>
      </c>
      <c r="G927">
        <v>0</v>
      </c>
    </row>
    <row r="928" spans="1:7" x14ac:dyDescent="0.2">
      <c r="A928">
        <v>9824</v>
      </c>
      <c r="B928" s="106" t="s">
        <v>1008</v>
      </c>
      <c r="C928">
        <v>0.05</v>
      </c>
      <c r="D928">
        <v>0.15</v>
      </c>
      <c r="E928">
        <v>0.1</v>
      </c>
      <c r="F928">
        <v>0.05</v>
      </c>
      <c r="G928">
        <v>0.1</v>
      </c>
    </row>
    <row r="929" spans="1:7" x14ac:dyDescent="0.2">
      <c r="A929">
        <v>9830</v>
      </c>
      <c r="B929" s="106" t="s">
        <v>2498</v>
      </c>
      <c r="C929">
        <v>0.05</v>
      </c>
      <c r="D929">
        <v>0.15</v>
      </c>
      <c r="E929">
        <v>0.05</v>
      </c>
      <c r="F929" t="s">
        <v>157</v>
      </c>
      <c r="G929" t="s">
        <v>157</v>
      </c>
    </row>
    <row r="930" spans="1:7" x14ac:dyDescent="0.2">
      <c r="A930">
        <v>9831</v>
      </c>
      <c r="B930" s="106" t="s">
        <v>1009</v>
      </c>
      <c r="C930">
        <v>0.05</v>
      </c>
      <c r="D930">
        <v>0.15</v>
      </c>
      <c r="E930">
        <v>0.05</v>
      </c>
      <c r="F930" s="106">
        <v>0.05</v>
      </c>
      <c r="G930">
        <v>0</v>
      </c>
    </row>
    <row r="931" spans="1:7" x14ac:dyDescent="0.2">
      <c r="A931">
        <v>9837</v>
      </c>
      <c r="B931" s="106" t="s">
        <v>1010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9842</v>
      </c>
      <c r="B932" s="106" t="s">
        <v>1774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">
      <c r="A933">
        <v>9843</v>
      </c>
      <c r="B933" s="106" t="s">
        <v>2112</v>
      </c>
      <c r="C933">
        <v>0.3</v>
      </c>
      <c r="D933">
        <v>0.9</v>
      </c>
      <c r="E933">
        <v>0.3</v>
      </c>
      <c r="F933">
        <v>0.3</v>
      </c>
      <c r="G933">
        <v>0.6</v>
      </c>
    </row>
    <row r="934" spans="1:7" x14ac:dyDescent="0.2">
      <c r="A934">
        <v>9850</v>
      </c>
      <c r="B934" s="106" t="s">
        <v>1011</v>
      </c>
      <c r="C934">
        <v>0.05</v>
      </c>
      <c r="D934">
        <v>0.15</v>
      </c>
      <c r="E934" s="106">
        <v>0.05</v>
      </c>
      <c r="F934" s="106">
        <v>0.05</v>
      </c>
      <c r="G934" s="106">
        <v>0.1</v>
      </c>
    </row>
    <row r="935" spans="1:7" x14ac:dyDescent="0.2">
      <c r="A935">
        <v>9854</v>
      </c>
      <c r="B935" s="106" t="s">
        <v>1876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">
      <c r="A936">
        <v>9856</v>
      </c>
      <c r="B936" s="106" t="s">
        <v>1012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">
      <c r="A937">
        <v>9869</v>
      </c>
      <c r="B937" s="106" t="s">
        <v>1013</v>
      </c>
      <c r="C937">
        <v>0.05</v>
      </c>
      <c r="D937">
        <v>0.3</v>
      </c>
      <c r="E937">
        <v>0.1</v>
      </c>
      <c r="F937">
        <v>0.1</v>
      </c>
      <c r="G937">
        <v>0.2</v>
      </c>
    </row>
    <row r="938" spans="1:7" x14ac:dyDescent="0.2">
      <c r="A938">
        <v>9872</v>
      </c>
      <c r="B938" s="106" t="s">
        <v>1014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">
      <c r="A939">
        <v>9882</v>
      </c>
      <c r="B939" s="106" t="s">
        <v>1015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">
      <c r="A940">
        <v>9887</v>
      </c>
      <c r="B940" s="106" t="s">
        <v>1612</v>
      </c>
      <c r="C940">
        <v>0.1</v>
      </c>
      <c r="D940">
        <v>0.3</v>
      </c>
      <c r="E940">
        <v>0</v>
      </c>
      <c r="F940">
        <v>0</v>
      </c>
      <c r="G940">
        <v>0.2</v>
      </c>
    </row>
    <row r="941" spans="1:7" x14ac:dyDescent="0.2">
      <c r="A941">
        <v>9900</v>
      </c>
      <c r="B941" s="106" t="s">
        <v>1016</v>
      </c>
      <c r="C941">
        <v>0.05</v>
      </c>
      <c r="D941">
        <v>0.15</v>
      </c>
      <c r="E941">
        <v>0.05</v>
      </c>
      <c r="F941">
        <v>0.05</v>
      </c>
      <c r="G941" s="106">
        <v>0.1</v>
      </c>
    </row>
    <row r="942" spans="1:7" x14ac:dyDescent="0.2">
      <c r="A942">
        <v>9902</v>
      </c>
      <c r="B942" s="106" t="s">
        <v>1017</v>
      </c>
      <c r="C942">
        <v>0.05</v>
      </c>
      <c r="D942" s="106">
        <v>0.15</v>
      </c>
      <c r="E942">
        <v>0.05</v>
      </c>
      <c r="F942" s="106">
        <v>0.05</v>
      </c>
      <c r="G942">
        <v>0.1</v>
      </c>
    </row>
    <row r="943" spans="1:7" x14ac:dyDescent="0.2">
      <c r="A943">
        <v>9919</v>
      </c>
      <c r="B943" s="106" t="s">
        <v>1018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">
      <c r="A944">
        <v>9930</v>
      </c>
      <c r="B944" s="106" t="s">
        <v>1019</v>
      </c>
      <c r="C944">
        <v>0</v>
      </c>
      <c r="D944" s="106">
        <v>0</v>
      </c>
      <c r="E944" s="106">
        <v>0</v>
      </c>
      <c r="F944" s="106">
        <v>0</v>
      </c>
      <c r="G944" s="106">
        <v>0</v>
      </c>
    </row>
    <row r="945" spans="1:7" x14ac:dyDescent="0.2">
      <c r="A945">
        <v>9945</v>
      </c>
      <c r="B945" s="106" t="s">
        <v>1020</v>
      </c>
      <c r="C945">
        <v>0.05</v>
      </c>
      <c r="D945">
        <v>0.15</v>
      </c>
      <c r="E945">
        <v>0.05</v>
      </c>
      <c r="F945">
        <v>0.05</v>
      </c>
      <c r="G945">
        <v>0.1</v>
      </c>
    </row>
    <row r="946" spans="1:7" x14ac:dyDescent="0.2">
      <c r="A946">
        <v>9946</v>
      </c>
      <c r="B946" s="106" t="s">
        <v>1021</v>
      </c>
      <c r="C946">
        <v>0.05</v>
      </c>
      <c r="D946">
        <v>0.15</v>
      </c>
      <c r="E946">
        <v>0.05</v>
      </c>
      <c r="F946">
        <v>0.05</v>
      </c>
      <c r="G946">
        <v>0.1</v>
      </c>
    </row>
    <row r="947" spans="1:7" x14ac:dyDescent="0.2">
      <c r="A947">
        <v>9962</v>
      </c>
      <c r="B947" s="106" t="s">
        <v>1022</v>
      </c>
      <c r="C947">
        <v>0.05</v>
      </c>
      <c r="D947">
        <v>0.15</v>
      </c>
      <c r="E947">
        <v>0.05</v>
      </c>
      <c r="F947">
        <v>0.05</v>
      </c>
      <c r="G947">
        <v>0.1</v>
      </c>
    </row>
    <row r="948" spans="1:7" x14ac:dyDescent="0.2">
      <c r="A948">
        <v>9974</v>
      </c>
      <c r="B948" s="106" t="s">
        <v>1633</v>
      </c>
      <c r="C948">
        <v>0.1</v>
      </c>
      <c r="D948">
        <v>0.45</v>
      </c>
      <c r="E948" s="106">
        <v>0.15</v>
      </c>
      <c r="F948">
        <v>0.1</v>
      </c>
      <c r="G948">
        <v>0.2</v>
      </c>
    </row>
    <row r="949" spans="1:7" x14ac:dyDescent="0.2">
      <c r="A949">
        <v>9979</v>
      </c>
      <c r="B949" s="106" t="s">
        <v>2425</v>
      </c>
      <c r="C949">
        <v>0.05</v>
      </c>
      <c r="D949">
        <v>0</v>
      </c>
      <c r="E949" s="106">
        <v>0</v>
      </c>
      <c r="F949" s="106">
        <v>0.05</v>
      </c>
      <c r="G949" s="106" t="s">
        <v>157</v>
      </c>
    </row>
    <row r="950" spans="1:7" x14ac:dyDescent="0.2">
      <c r="A950">
        <v>9982</v>
      </c>
      <c r="B950" s="106" t="s">
        <v>1023</v>
      </c>
      <c r="C950">
        <v>0.05</v>
      </c>
      <c r="D950">
        <v>0.15</v>
      </c>
      <c r="E950">
        <v>0.05</v>
      </c>
      <c r="F950">
        <v>0.05</v>
      </c>
      <c r="G950">
        <v>0.1</v>
      </c>
    </row>
    <row r="951" spans="1:7" x14ac:dyDescent="0.2">
      <c r="A951">
        <v>9983</v>
      </c>
      <c r="B951" s="106" t="s">
        <v>2113</v>
      </c>
      <c r="C951">
        <v>1</v>
      </c>
      <c r="D951">
        <v>0</v>
      </c>
      <c r="E951">
        <v>0</v>
      </c>
      <c r="F951">
        <v>0</v>
      </c>
      <c r="G951">
        <v>0</v>
      </c>
    </row>
    <row r="952" spans="1:7" x14ac:dyDescent="0.2">
      <c r="A952">
        <v>9984</v>
      </c>
      <c r="B952" s="106" t="s">
        <v>2426</v>
      </c>
      <c r="C952">
        <v>0</v>
      </c>
      <c r="D952">
        <v>0</v>
      </c>
      <c r="E952" s="106" t="s">
        <v>157</v>
      </c>
      <c r="F952" s="106">
        <v>0</v>
      </c>
      <c r="G952" s="106" t="s">
        <v>157</v>
      </c>
    </row>
    <row r="953" spans="1:7" x14ac:dyDescent="0.2">
      <c r="A953">
        <v>9989</v>
      </c>
      <c r="B953" s="106" t="s">
        <v>586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">
      <c r="A954">
        <v>9990</v>
      </c>
      <c r="B954" s="106" t="s">
        <v>2161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">
      <c r="A955">
        <v>9994</v>
      </c>
      <c r="B955" s="106" t="s">
        <v>1024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">
      <c r="B956" s="106"/>
      <c r="D956" s="106"/>
      <c r="F956" s="106"/>
    </row>
    <row r="957" spans="1:7" x14ac:dyDescent="0.2">
      <c r="B957" s="106"/>
    </row>
    <row r="958" spans="1:7" x14ac:dyDescent="0.2">
      <c r="B958" s="106"/>
    </row>
    <row r="959" spans="1:7" x14ac:dyDescent="0.2">
      <c r="B959" s="106"/>
      <c r="F959" s="106"/>
    </row>
    <row r="960" spans="1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488</v>
      </c>
      <c r="D1" s="139">
        <v>0.1</v>
      </c>
    </row>
    <row r="2" spans="1:4" s="106" customFormat="1" x14ac:dyDescent="0.2">
      <c r="A2" s="13" t="s">
        <v>486</v>
      </c>
      <c r="B2" s="1" t="s">
        <v>495</v>
      </c>
      <c r="C2" s="1" t="s">
        <v>487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489</v>
      </c>
      <c r="B8" s="1" t="s">
        <v>496</v>
      </c>
    </row>
    <row r="9" spans="1:4" s="106" customFormat="1" x14ac:dyDescent="0.2">
      <c r="A9" s="140" t="s">
        <v>490</v>
      </c>
      <c r="B9" s="142">
        <v>198</v>
      </c>
    </row>
    <row r="10" spans="1:4" s="106" customFormat="1" x14ac:dyDescent="0.2">
      <c r="A10" s="140" t="s">
        <v>491</v>
      </c>
      <c r="B10" s="142">
        <v>385</v>
      </c>
    </row>
    <row r="11" spans="1:4" s="106" customFormat="1" x14ac:dyDescent="0.2">
      <c r="A11" s="1" t="s">
        <v>492</v>
      </c>
      <c r="B11" s="143">
        <v>2.8000000000000001E-2</v>
      </c>
    </row>
    <row r="12" spans="1:4" s="106" customFormat="1" x14ac:dyDescent="0.2">
      <c r="A12" s="1" t="s">
        <v>163</v>
      </c>
      <c r="B12" s="143">
        <v>1.0999999999999999E-2</v>
      </c>
    </row>
    <row r="15" spans="1:4" ht="15" x14ac:dyDescent="0.2">
      <c r="A15" s="78" t="s">
        <v>95</v>
      </c>
    </row>
    <row r="16" spans="1:4" x14ac:dyDescent="0.2">
      <c r="B16" s="1"/>
    </row>
    <row r="17" spans="1:2" ht="15.75" thickBot="1" x14ac:dyDescent="0.3">
      <c r="A17" s="69" t="s">
        <v>96</v>
      </c>
    </row>
    <row r="18" spans="1:2" ht="15.75" thickBot="1" x14ac:dyDescent="0.25">
      <c r="A18" s="71" t="s">
        <v>97</v>
      </c>
      <c r="B18" s="72" t="s">
        <v>98</v>
      </c>
    </row>
    <row r="19" spans="1:2" ht="15.75" thickBot="1" x14ac:dyDescent="0.3">
      <c r="A19" s="73" t="s">
        <v>99</v>
      </c>
      <c r="B19" s="70" t="s">
        <v>100</v>
      </c>
    </row>
    <row r="20" spans="1:2" ht="15.75" thickBot="1" x14ac:dyDescent="0.3">
      <c r="A20" s="73" t="s">
        <v>101</v>
      </c>
      <c r="B20" s="70" t="s">
        <v>102</v>
      </c>
    </row>
    <row r="21" spans="1:2" ht="15.75" thickBot="1" x14ac:dyDescent="0.3">
      <c r="A21" s="73" t="s">
        <v>103</v>
      </c>
      <c r="B21" s="70" t="s">
        <v>104</v>
      </c>
    </row>
    <row r="22" spans="1:2" ht="15.75" thickBot="1" x14ac:dyDescent="0.3">
      <c r="A22" s="73" t="s">
        <v>105</v>
      </c>
      <c r="B22" s="70" t="s">
        <v>106</v>
      </c>
    </row>
    <row r="23" spans="1:2" ht="15.75" thickBot="1" x14ac:dyDescent="0.3">
      <c r="A23" s="74" t="s">
        <v>107</v>
      </c>
      <c r="B23" s="75" t="s">
        <v>108</v>
      </c>
    </row>
    <row r="24" spans="1:2" ht="15.75" thickBot="1" x14ac:dyDescent="0.3">
      <c r="A24" s="76" t="s">
        <v>109</v>
      </c>
      <c r="B24" s="77" t="s">
        <v>110</v>
      </c>
    </row>
    <row r="25" spans="1:2" ht="15.75" thickBot="1" x14ac:dyDescent="0.3">
      <c r="A25" s="73" t="s">
        <v>111</v>
      </c>
      <c r="B25" s="70" t="s">
        <v>112</v>
      </c>
    </row>
    <row r="26" spans="1:2" ht="15.75" thickBot="1" x14ac:dyDescent="0.3">
      <c r="A26" s="73" t="s">
        <v>113</v>
      </c>
      <c r="B26" s="70" t="s">
        <v>114</v>
      </c>
    </row>
    <row r="27" spans="1:2" ht="15.75" thickBot="1" x14ac:dyDescent="0.3">
      <c r="A27" s="69" t="s">
        <v>115</v>
      </c>
    </row>
    <row r="28" spans="1:2" ht="15.75" thickBot="1" x14ac:dyDescent="0.25">
      <c r="A28" s="71" t="s">
        <v>97</v>
      </c>
      <c r="B28" s="72" t="s">
        <v>98</v>
      </c>
    </row>
    <row r="29" spans="1:2" ht="15.75" thickBot="1" x14ac:dyDescent="0.3">
      <c r="A29" s="73" t="s">
        <v>101</v>
      </c>
      <c r="B29" s="70" t="s">
        <v>102</v>
      </c>
    </row>
    <row r="30" spans="1:2" ht="15.75" thickBot="1" x14ac:dyDescent="0.3">
      <c r="A30" s="73" t="s">
        <v>103</v>
      </c>
      <c r="B30" s="70" t="s">
        <v>116</v>
      </c>
    </row>
    <row r="31" spans="1:2" ht="15.75" thickBot="1" x14ac:dyDescent="0.3">
      <c r="A31" s="73" t="s">
        <v>105</v>
      </c>
      <c r="B31" s="70" t="s">
        <v>117</v>
      </c>
    </row>
    <row r="32" spans="1:2" ht="15.75" thickBot="1" x14ac:dyDescent="0.3">
      <c r="A32" s="74" t="s">
        <v>118</v>
      </c>
      <c r="B32" s="75" t="s">
        <v>119</v>
      </c>
    </row>
    <row r="35" spans="1:8" ht="15" x14ac:dyDescent="0.2">
      <c r="A35" s="78" t="s">
        <v>120</v>
      </c>
    </row>
    <row r="36" spans="1:8" ht="15" thickBot="1" x14ac:dyDescent="0.25"/>
    <row r="37" spans="1:8" ht="15.75" thickBot="1" x14ac:dyDescent="0.25">
      <c r="A37" s="71" t="s">
        <v>121</v>
      </c>
      <c r="B37" s="72" t="s">
        <v>87</v>
      </c>
    </row>
    <row r="38" spans="1:8" ht="15.75" thickBot="1" x14ac:dyDescent="0.3">
      <c r="A38" s="73" t="s">
        <v>101</v>
      </c>
      <c r="B38" s="70" t="s">
        <v>122</v>
      </c>
    </row>
    <row r="39" spans="1:8" ht="15.75" thickBot="1" x14ac:dyDescent="0.3">
      <c r="A39" s="73" t="s">
        <v>103</v>
      </c>
      <c r="B39" s="70" t="s">
        <v>123</v>
      </c>
    </row>
    <row r="40" spans="1:8" ht="15.75" thickBot="1" x14ac:dyDescent="0.3">
      <c r="A40" s="73" t="s">
        <v>124</v>
      </c>
      <c r="B40" s="70" t="s">
        <v>125</v>
      </c>
    </row>
    <row r="41" spans="1:8" ht="15.75" thickBot="1" x14ac:dyDescent="0.3">
      <c r="A41" s="73" t="s">
        <v>105</v>
      </c>
      <c r="B41" s="70" t="s">
        <v>126</v>
      </c>
    </row>
    <row r="42" spans="1:8" ht="15.75" thickBot="1" x14ac:dyDescent="0.3">
      <c r="A42" s="73" t="s">
        <v>107</v>
      </c>
      <c r="B42" s="70" t="s">
        <v>127</v>
      </c>
    </row>
    <row r="43" spans="1:8" ht="15.75" thickBot="1" x14ac:dyDescent="0.3">
      <c r="A43" s="73" t="s">
        <v>128</v>
      </c>
      <c r="B43" s="70" t="s">
        <v>129</v>
      </c>
    </row>
    <row r="44" spans="1:8" ht="15" x14ac:dyDescent="0.25">
      <c r="A44" s="80" t="s">
        <v>130</v>
      </c>
      <c r="B44" s="376" t="s">
        <v>132</v>
      </c>
    </row>
    <row r="45" spans="1:8" ht="30.75" thickBot="1" x14ac:dyDescent="0.3">
      <c r="A45" s="73" t="s">
        <v>131</v>
      </c>
      <c r="B45" s="377"/>
    </row>
    <row r="47" spans="1:8" ht="15" thickBot="1" x14ac:dyDescent="0.25"/>
    <row r="48" spans="1:8" ht="15" thickBot="1" x14ac:dyDescent="0.25">
      <c r="A48" s="378" t="s">
        <v>81</v>
      </c>
      <c r="B48" s="379"/>
      <c r="C48" s="382" t="s">
        <v>133</v>
      </c>
      <c r="D48" s="383"/>
      <c r="E48" s="383"/>
      <c r="F48" s="383"/>
      <c r="G48" s="384"/>
      <c r="H48" s="86"/>
    </row>
    <row r="49" spans="1:8" ht="15" thickBot="1" x14ac:dyDescent="0.25">
      <c r="A49" s="380"/>
      <c r="B49" s="381"/>
      <c r="C49" s="385" t="s">
        <v>134</v>
      </c>
      <c r="D49" s="386"/>
      <c r="E49" s="81" t="s">
        <v>135</v>
      </c>
      <c r="F49" s="387" t="s">
        <v>136</v>
      </c>
      <c r="G49" s="388"/>
    </row>
    <row r="50" spans="1:8" ht="15" thickBot="1" x14ac:dyDescent="0.25">
      <c r="A50" s="87" t="s">
        <v>137</v>
      </c>
      <c r="B50" s="82" t="s">
        <v>138</v>
      </c>
      <c r="C50" s="82" t="s">
        <v>139</v>
      </c>
      <c r="D50" s="83" t="s">
        <v>138</v>
      </c>
      <c r="E50" s="83" t="s">
        <v>139</v>
      </c>
      <c r="F50" s="81" t="s">
        <v>139</v>
      </c>
      <c r="G50" s="84" t="s">
        <v>138</v>
      </c>
      <c r="H50" s="84" t="s">
        <v>139</v>
      </c>
    </row>
    <row r="51" spans="1:8" ht="28.5" customHeight="1" thickBot="1" x14ac:dyDescent="0.25">
      <c r="A51" s="88" t="s">
        <v>140</v>
      </c>
      <c r="B51" s="373" t="s">
        <v>141</v>
      </c>
      <c r="C51" s="374"/>
      <c r="D51" s="373" t="s">
        <v>142</v>
      </c>
      <c r="E51" s="375"/>
      <c r="F51" s="375"/>
      <c r="G51" s="375"/>
      <c r="H51" s="374"/>
    </row>
    <row r="52" spans="1:8" ht="43.5" thickBot="1" x14ac:dyDescent="0.25">
      <c r="A52" s="88" t="s">
        <v>143</v>
      </c>
      <c r="B52" s="373" t="s">
        <v>144</v>
      </c>
      <c r="C52" s="374"/>
      <c r="D52" s="85" t="s">
        <v>145</v>
      </c>
      <c r="E52" s="85" t="s">
        <v>146</v>
      </c>
      <c r="F52" s="85" t="s">
        <v>146</v>
      </c>
      <c r="G52" s="85" t="s">
        <v>145</v>
      </c>
      <c r="H52" s="85" t="s">
        <v>146</v>
      </c>
    </row>
    <row r="53" spans="1:8" ht="15" thickBot="1" x14ac:dyDescent="0.25">
      <c r="A53" s="88" t="s">
        <v>147</v>
      </c>
      <c r="B53" s="373" t="s">
        <v>148</v>
      </c>
      <c r="C53" s="374"/>
      <c r="D53" s="373" t="s">
        <v>134</v>
      </c>
      <c r="E53" s="374"/>
      <c r="F53" s="85" t="s">
        <v>149</v>
      </c>
      <c r="G53" s="373" t="s">
        <v>150</v>
      </c>
      <c r="H53" s="374"/>
    </row>
    <row r="54" spans="1:8" ht="15" thickBot="1" x14ac:dyDescent="0.25">
      <c r="A54" s="88" t="s">
        <v>87</v>
      </c>
      <c r="B54" s="373" t="s">
        <v>151</v>
      </c>
      <c r="C54" s="375"/>
      <c r="D54" s="375"/>
      <c r="E54" s="375"/>
      <c r="F54" s="374"/>
      <c r="G54" s="373" t="s">
        <v>152</v>
      </c>
      <c r="H54" s="374"/>
    </row>
    <row r="55" spans="1:8" ht="42.75" x14ac:dyDescent="0.2">
      <c r="A55" s="141" t="s">
        <v>492</v>
      </c>
      <c r="B55" s="79" t="s">
        <v>154</v>
      </c>
      <c r="C55" s="376" t="s">
        <v>157</v>
      </c>
      <c r="D55" s="79" t="s">
        <v>154</v>
      </c>
      <c r="E55" s="376" t="s">
        <v>157</v>
      </c>
      <c r="F55" s="376" t="s">
        <v>157</v>
      </c>
      <c r="G55" s="79" t="s">
        <v>160</v>
      </c>
      <c r="H55" s="376" t="s">
        <v>157</v>
      </c>
    </row>
    <row r="56" spans="1:8" ht="42.75" x14ac:dyDescent="0.2">
      <c r="A56" s="89" t="s">
        <v>153</v>
      </c>
      <c r="B56" s="90" t="s">
        <v>494</v>
      </c>
      <c r="C56" s="389"/>
      <c r="D56" s="79" t="s">
        <v>158</v>
      </c>
      <c r="E56" s="389"/>
      <c r="F56" s="389"/>
      <c r="G56" s="79" t="s">
        <v>161</v>
      </c>
      <c r="H56" s="389"/>
    </row>
    <row r="57" spans="1:8" ht="42.75" x14ac:dyDescent="0.2">
      <c r="A57" s="89"/>
      <c r="B57" s="79" t="s">
        <v>155</v>
      </c>
      <c r="C57" s="389"/>
      <c r="D57" s="79" t="s">
        <v>155</v>
      </c>
      <c r="E57" s="389"/>
      <c r="F57" s="389"/>
      <c r="G57" s="79" t="s">
        <v>162</v>
      </c>
      <c r="H57" s="389"/>
    </row>
    <row r="58" spans="1:8" ht="15" thickBot="1" x14ac:dyDescent="0.25">
      <c r="A58" s="88"/>
      <c r="B58" s="85" t="s">
        <v>156</v>
      </c>
      <c r="C58" s="377"/>
      <c r="D58" s="85" t="s">
        <v>159</v>
      </c>
      <c r="E58" s="377"/>
      <c r="F58" s="377"/>
      <c r="G58" s="85"/>
      <c r="H58" s="377"/>
    </row>
    <row r="59" spans="1:8" ht="42.75" x14ac:dyDescent="0.2">
      <c r="A59" s="141" t="s">
        <v>493</v>
      </c>
      <c r="B59" s="376" t="s">
        <v>157</v>
      </c>
      <c r="C59" s="390">
        <v>1.0999999999999999E-2</v>
      </c>
      <c r="D59" s="376" t="s">
        <v>157</v>
      </c>
      <c r="E59" s="393">
        <v>1.0999999999999999E-2</v>
      </c>
      <c r="F59" s="393">
        <v>3.9E-2</v>
      </c>
      <c r="G59" s="376" t="s">
        <v>157</v>
      </c>
      <c r="H59" s="79" t="s">
        <v>160</v>
      </c>
    </row>
    <row r="60" spans="1:8" ht="42.75" x14ac:dyDescent="0.2">
      <c r="A60" s="89" t="s">
        <v>153</v>
      </c>
      <c r="B60" s="389"/>
      <c r="C60" s="391"/>
      <c r="D60" s="389"/>
      <c r="E60" s="394"/>
      <c r="F60" s="394"/>
      <c r="G60" s="389"/>
      <c r="H60" s="79" t="s">
        <v>161</v>
      </c>
    </row>
    <row r="61" spans="1:8" ht="43.5" thickBot="1" x14ac:dyDescent="0.25">
      <c r="A61" s="88"/>
      <c r="B61" s="377"/>
      <c r="C61" s="392"/>
      <c r="D61" s="377"/>
      <c r="E61" s="395"/>
      <c r="F61" s="395"/>
      <c r="G61" s="377"/>
      <c r="H61" s="85" t="s">
        <v>162</v>
      </c>
    </row>
    <row r="62" spans="1:8" ht="127.5" customHeight="1" x14ac:dyDescent="0.2">
      <c r="A62" s="89" t="s">
        <v>164</v>
      </c>
      <c r="B62" s="376" t="s">
        <v>157</v>
      </c>
      <c r="C62" s="404" t="s">
        <v>166</v>
      </c>
      <c r="D62" s="376" t="s">
        <v>157</v>
      </c>
      <c r="E62" s="376" t="s">
        <v>157</v>
      </c>
      <c r="F62" s="376" t="s">
        <v>157</v>
      </c>
      <c r="G62" s="376" t="s">
        <v>157</v>
      </c>
      <c r="H62" s="376" t="s">
        <v>167</v>
      </c>
    </row>
    <row r="63" spans="1:8" ht="15" thickBot="1" x14ac:dyDescent="0.25">
      <c r="A63" s="88" t="s">
        <v>165</v>
      </c>
      <c r="B63" s="377"/>
      <c r="C63" s="405"/>
      <c r="D63" s="377"/>
      <c r="E63" s="377"/>
      <c r="F63" s="377"/>
      <c r="G63" s="377"/>
      <c r="H63" s="377"/>
    </row>
    <row r="64" spans="1:8" ht="15" thickBot="1" x14ac:dyDescent="0.25">
      <c r="A64" s="88" t="s">
        <v>168</v>
      </c>
      <c r="B64" s="373" t="s">
        <v>169</v>
      </c>
      <c r="C64" s="375"/>
      <c r="D64" s="375"/>
      <c r="E64" s="375"/>
      <c r="F64" s="375"/>
      <c r="G64" s="375"/>
      <c r="H64" s="374"/>
    </row>
    <row r="65" spans="1:8" ht="14.25" customHeight="1" x14ac:dyDescent="0.2">
      <c r="A65" s="396" t="s">
        <v>170</v>
      </c>
      <c r="B65" s="398" t="s">
        <v>171</v>
      </c>
      <c r="C65" s="399"/>
      <c r="D65" s="399"/>
      <c r="E65" s="399"/>
      <c r="F65" s="399"/>
      <c r="G65" s="399"/>
      <c r="H65" s="400"/>
    </row>
    <row r="66" spans="1:8" ht="15" thickBot="1" x14ac:dyDescent="0.25">
      <c r="A66" s="397"/>
      <c r="B66" s="401" t="s">
        <v>172</v>
      </c>
      <c r="C66" s="402"/>
      <c r="D66" s="402"/>
      <c r="E66" s="402"/>
      <c r="F66" s="402"/>
      <c r="G66" s="402"/>
      <c r="H66" s="403"/>
    </row>
    <row r="67" spans="1:8" ht="14.25" customHeight="1" x14ac:dyDescent="0.2">
      <c r="A67" s="396" t="s">
        <v>173</v>
      </c>
      <c r="B67" s="398" t="s">
        <v>174</v>
      </c>
      <c r="C67" s="399"/>
      <c r="D67" s="399"/>
      <c r="E67" s="399"/>
      <c r="F67" s="399"/>
      <c r="G67" s="399"/>
      <c r="H67" s="400"/>
    </row>
    <row r="68" spans="1:8" ht="15" thickBot="1" x14ac:dyDescent="0.25">
      <c r="A68" s="397"/>
      <c r="B68" s="401" t="s">
        <v>175</v>
      </c>
      <c r="C68" s="402"/>
      <c r="D68" s="402"/>
      <c r="E68" s="402"/>
      <c r="F68" s="402"/>
      <c r="G68" s="402"/>
      <c r="H68" s="403"/>
    </row>
    <row r="69" spans="1:8" ht="28.5" customHeight="1" x14ac:dyDescent="0.2">
      <c r="A69" s="396" t="s">
        <v>176</v>
      </c>
      <c r="B69" s="398" t="s">
        <v>177</v>
      </c>
      <c r="C69" s="399"/>
      <c r="D69" s="400"/>
      <c r="E69" s="398" t="s">
        <v>178</v>
      </c>
      <c r="F69" s="399"/>
      <c r="G69" s="399"/>
      <c r="H69" s="400"/>
    </row>
    <row r="70" spans="1:8" ht="28.5" customHeight="1" x14ac:dyDescent="0.2">
      <c r="A70" s="406"/>
      <c r="B70" s="407"/>
      <c r="C70" s="408"/>
      <c r="D70" s="409"/>
      <c r="E70" s="407" t="s">
        <v>179</v>
      </c>
      <c r="F70" s="408"/>
      <c r="G70" s="408"/>
      <c r="H70" s="409"/>
    </row>
    <row r="71" spans="1:8" ht="28.5" customHeight="1" thickBot="1" x14ac:dyDescent="0.25">
      <c r="A71" s="397"/>
      <c r="B71" s="401"/>
      <c r="C71" s="402"/>
      <c r="D71" s="403"/>
      <c r="E71" s="401" t="s">
        <v>180</v>
      </c>
      <c r="F71" s="402"/>
      <c r="G71" s="402"/>
      <c r="H71" s="403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2020-02-14T13:21:27Z</dcterms:modified>
</cp:coreProperties>
</file>