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表紙-" sheetId="1" r:id="rId1"/>
    <sheet name="建玉管理" sheetId="2" r:id="rId2"/>
    <sheet name="監視" sheetId="3" r:id="rId3"/>
    <sheet name="シミュレーション" sheetId="4" r:id="rId4"/>
    <sheet name="抽出結果" sheetId="5" r:id="rId5"/>
    <sheet name="個別計算" sheetId="6" r:id="rId6"/>
    <sheet name="日経サヤ計算" sheetId="11" r:id="rId7"/>
    <sheet name="グラフ" sheetId="7" r:id="rId8"/>
    <sheet name="code" sheetId="8" r:id="rId9"/>
    <sheet name="元データ" sheetId="9" r:id="rId10"/>
    <sheet name="改訂欄" sheetId="10" r:id="rId11"/>
  </sheets>
  <calcPr calcId="125725"/>
</workbook>
</file>

<file path=xl/calcChain.xml><?xml version="1.0" encoding="utf-8"?>
<calcChain xmlns="http://schemas.openxmlformats.org/spreadsheetml/2006/main">
  <c r="V4" i="2"/>
  <c r="M5"/>
  <c r="P5" s="1"/>
  <c r="P4"/>
  <c r="M4"/>
  <c r="J5"/>
  <c r="J4"/>
  <c r="R4" l="1"/>
  <c r="Q5"/>
  <c r="S4" s="1"/>
  <c r="Q4"/>
</calcChain>
</file>

<file path=xl/sharedStrings.xml><?xml version="1.0" encoding="utf-8"?>
<sst xmlns="http://schemas.openxmlformats.org/spreadsheetml/2006/main" count="98" uniqueCount="85">
  <si>
    <t>サヤ</t>
    <phoneticPr fontId="1" type="noConversion"/>
  </si>
  <si>
    <t>サヤ取り抽出条件入力画面</t>
    <phoneticPr fontId="1" type="noConversion"/>
  </si>
  <si>
    <t>計算期間</t>
    <phoneticPr fontId="1" type="noConversion"/>
  </si>
  <si>
    <t>１年</t>
    <phoneticPr fontId="1" type="noConversion"/>
  </si>
  <si>
    <t>計算基準日</t>
    <phoneticPr fontId="1" type="noConversion"/>
  </si>
  <si>
    <t>サヤ基準</t>
    <phoneticPr fontId="1" type="noConversion"/>
  </si>
  <si>
    <t>下限値</t>
    <phoneticPr fontId="1" type="noConversion"/>
  </si>
  <si>
    <t>上限値</t>
    <phoneticPr fontId="1" type="noConversion"/>
  </si>
  <si>
    <t>最低指数（σ）</t>
    <phoneticPr fontId="1" type="noConversion"/>
  </si>
  <si>
    <t>相関係数</t>
    <phoneticPr fontId="1" type="noConversion"/>
  </si>
  <si>
    <t>サヤ移動平均</t>
    <phoneticPr fontId="1" type="noConversion"/>
  </si>
  <si>
    <t>サヤ取り対象</t>
    <phoneticPr fontId="1" type="noConversion"/>
  </si>
  <si>
    <t>信用倍率</t>
    <phoneticPr fontId="1" type="noConversion"/>
  </si>
  <si>
    <t>除外株価（以下）</t>
    <phoneticPr fontId="1" type="noConversion"/>
  </si>
  <si>
    <t>考慮しない</t>
    <phoneticPr fontId="1" type="noConversion"/>
  </si>
  <si>
    <t>全ての組合せ</t>
    <phoneticPr fontId="1" type="noConversion"/>
  </si>
  <si>
    <t>投資金額（1銘柄）</t>
    <phoneticPr fontId="1" type="noConversion"/>
  </si>
  <si>
    <t>許容ペア金額差</t>
    <phoneticPr fontId="1" type="noConversion"/>
  </si>
  <si>
    <t>バックテストパラメータ</t>
    <phoneticPr fontId="1" type="noConversion"/>
  </si>
  <si>
    <t>利益確定水準</t>
    <phoneticPr fontId="1" type="noConversion"/>
  </si>
  <si>
    <t>損切り水準</t>
    <phoneticPr fontId="1" type="noConversion"/>
  </si>
  <si>
    <t>仕掛けタイミング</t>
    <phoneticPr fontId="1" type="noConversion"/>
  </si>
  <si>
    <t>サヤ移動平均（σ）</t>
    <phoneticPr fontId="1" type="noConversion"/>
  </si>
  <si>
    <r>
      <t>サヤ移動平均（</t>
    </r>
    <r>
      <rPr>
        <sz val="11"/>
        <color theme="1"/>
        <rFont val="Tahoma"/>
        <family val="2"/>
        <charset val="134"/>
      </rPr>
      <t>σ</t>
    </r>
    <r>
      <rPr>
        <sz val="11"/>
        <color theme="1"/>
        <rFont val="FangSong"/>
        <family val="3"/>
        <charset val="134"/>
      </rPr>
      <t>）</t>
    </r>
  </si>
  <si>
    <t>銘柄抽出</t>
    <phoneticPr fontId="1" type="noConversion"/>
  </si>
  <si>
    <t>同業/異業</t>
    <phoneticPr fontId="1" type="noConversion"/>
  </si>
  <si>
    <t>選択</t>
    <phoneticPr fontId="1" type="noConversion"/>
  </si>
  <si>
    <t>コード</t>
    <phoneticPr fontId="1" type="noConversion"/>
  </si>
  <si>
    <t>売</t>
    <phoneticPr fontId="1" type="noConversion"/>
  </si>
  <si>
    <t>銘柄名</t>
    <phoneticPr fontId="1" type="noConversion"/>
  </si>
  <si>
    <t>業種分類</t>
    <phoneticPr fontId="1" type="noConversion"/>
  </si>
  <si>
    <t>銘柄２（買い銘柄）</t>
    <phoneticPr fontId="1" type="noConversion"/>
  </si>
  <si>
    <t>銘柄１（売り銘柄）</t>
    <phoneticPr fontId="1" type="noConversion"/>
  </si>
  <si>
    <t>バックテスト</t>
    <phoneticPr fontId="1" type="noConversion"/>
  </si>
  <si>
    <t>損益</t>
    <phoneticPr fontId="1" type="noConversion"/>
  </si>
  <si>
    <t>勝率</t>
    <phoneticPr fontId="1" type="noConversion"/>
  </si>
  <si>
    <t>銘柄コード１</t>
    <phoneticPr fontId="1" type="noConversion"/>
  </si>
  <si>
    <t>１年間で最大サヤ</t>
    <phoneticPr fontId="1" type="noConversion"/>
  </si>
  <si>
    <t>今日時点のサヤ</t>
    <phoneticPr fontId="1" type="noConversion"/>
  </si>
  <si>
    <t>標準偏差</t>
    <phoneticPr fontId="1" type="noConversion"/>
  </si>
  <si>
    <t>サヤ移動平均（+1σ）</t>
    <phoneticPr fontId="1" type="noConversion"/>
  </si>
  <si>
    <t>指数（σ）</t>
    <phoneticPr fontId="1" type="noConversion"/>
  </si>
  <si>
    <t>売買指示</t>
    <phoneticPr fontId="1" type="noConversion"/>
  </si>
  <si>
    <t>売買金額</t>
    <phoneticPr fontId="1" type="noConversion"/>
  </si>
  <si>
    <t>売り　６，０００</t>
    <phoneticPr fontId="1" type="noConversion"/>
  </si>
  <si>
    <t>株価１（今日）</t>
    <phoneticPr fontId="1" type="noConversion"/>
  </si>
  <si>
    <t>株価２（今日）</t>
    <phoneticPr fontId="1" type="noConversion"/>
  </si>
  <si>
    <t>銘柄コード２</t>
    <phoneticPr fontId="1" type="noConversion"/>
  </si>
  <si>
    <t>銘柄１の株価</t>
    <phoneticPr fontId="1" type="noConversion"/>
  </si>
  <si>
    <t>銘柄２の株価</t>
    <phoneticPr fontId="1" type="noConversion"/>
  </si>
  <si>
    <t>銘柄１の変動率</t>
    <phoneticPr fontId="1" type="noConversion"/>
  </si>
  <si>
    <t>銘柄２の変動率</t>
    <phoneticPr fontId="1" type="noConversion"/>
  </si>
  <si>
    <t>銘柄１－２</t>
    <phoneticPr fontId="1" type="noConversion"/>
  </si>
  <si>
    <t>バッグテスト収益率</t>
    <phoneticPr fontId="1" type="noConversion"/>
  </si>
  <si>
    <t>勝ち回数</t>
    <phoneticPr fontId="1" type="noConversion"/>
  </si>
  <si>
    <t>負け回数</t>
    <phoneticPr fontId="1" type="noConversion"/>
  </si>
  <si>
    <t>銘柄コード</t>
    <phoneticPr fontId="1" type="noConversion"/>
  </si>
  <si>
    <t>会社名</t>
    <phoneticPr fontId="1" type="noConversion"/>
  </si>
  <si>
    <t>損益率</t>
    <phoneticPr fontId="1" type="noConversion"/>
  </si>
  <si>
    <t>保有銘柄</t>
    <phoneticPr fontId="1" type="noConversion"/>
  </si>
  <si>
    <t>現在値</t>
    <phoneticPr fontId="1" type="noConversion"/>
  </si>
  <si>
    <t>損益率合計</t>
    <phoneticPr fontId="1" type="noConversion"/>
  </si>
  <si>
    <t>約定単価</t>
    <phoneticPr fontId="1" type="noConversion"/>
  </si>
  <si>
    <t>約定数量</t>
    <phoneticPr fontId="1" type="noConversion"/>
  </si>
  <si>
    <t>約定代金</t>
    <phoneticPr fontId="1" type="noConversion"/>
  </si>
  <si>
    <t>区分</t>
    <phoneticPr fontId="1" type="noConversion"/>
  </si>
  <si>
    <t>損益額合計</t>
    <phoneticPr fontId="1" type="noConversion"/>
  </si>
  <si>
    <t>決済管理</t>
    <phoneticPr fontId="1" type="noConversion"/>
  </si>
  <si>
    <t>建玉管理</t>
    <phoneticPr fontId="1" type="noConversion"/>
  </si>
  <si>
    <t>新規約定日</t>
    <phoneticPr fontId="1" type="noConversion"/>
  </si>
  <si>
    <t>経過日数</t>
    <phoneticPr fontId="1" type="noConversion"/>
  </si>
  <si>
    <t>結果</t>
    <phoneticPr fontId="1" type="noConversion"/>
  </si>
  <si>
    <t>実行</t>
    <phoneticPr fontId="1" type="noConversion"/>
  </si>
  <si>
    <t>決済</t>
    <phoneticPr fontId="1" type="noConversion"/>
  </si>
  <si>
    <t>No.</t>
    <phoneticPr fontId="1" type="noConversion"/>
  </si>
  <si>
    <t>反映</t>
    <phoneticPr fontId="1" type="noConversion"/>
  </si>
  <si>
    <t>現在参照日</t>
    <phoneticPr fontId="1" type="noConversion"/>
  </si>
  <si>
    <t>MTN</t>
    <phoneticPr fontId="1" type="noConversion"/>
  </si>
  <si>
    <t>B</t>
    <phoneticPr fontId="1" type="noConversion"/>
  </si>
  <si>
    <r>
      <rPr>
        <sz val="11"/>
        <color theme="1"/>
        <rFont val="FangSong"/>
        <family val="3"/>
        <charset val="134"/>
      </rPr>
      <t>売</t>
    </r>
    <phoneticPr fontId="1" type="noConversion"/>
  </si>
  <si>
    <r>
      <rPr>
        <sz val="11"/>
        <color theme="1"/>
        <rFont val="FangSong"/>
        <family val="3"/>
        <charset val="134"/>
      </rPr>
      <t>制度信用</t>
    </r>
    <phoneticPr fontId="1" type="noConversion"/>
  </si>
  <si>
    <r>
      <rPr>
        <sz val="11"/>
        <color theme="1"/>
        <rFont val="FangSong"/>
        <family val="3"/>
        <charset val="134"/>
      </rPr>
      <t>買</t>
    </r>
    <phoneticPr fontId="1" type="noConversion"/>
  </si>
  <si>
    <t>手数料+税</t>
    <phoneticPr fontId="1" type="noConversion"/>
  </si>
  <si>
    <t>金利</t>
    <phoneticPr fontId="1" type="noConversion"/>
  </si>
  <si>
    <t>その他費用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</si>
</sst>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¥&quot;#,##0;[Red]\-&quot;¥&quot;#,##0"/>
    <numFmt numFmtId="176" formatCode="&quot;¥&quot;#,##0_);\(&quot;¥&quot;#,##0\)"/>
    <numFmt numFmtId="178" formatCode="yyyy/m/d;@"/>
    <numFmt numFmtId="179" formatCode="0_);\(0\)"/>
    <numFmt numFmtId="180" formatCode="0.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FangSong"/>
      <family val="3"/>
      <charset val="134"/>
    </font>
    <font>
      <b/>
      <sz val="11"/>
      <color theme="0"/>
      <name val="FangSong"/>
      <family val="3"/>
      <charset val="134"/>
    </font>
    <font>
      <b/>
      <sz val="11"/>
      <color theme="0"/>
      <name val="Tahoma"/>
      <family val="2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FangSong"/>
      <family val="3"/>
    </font>
    <font>
      <b/>
      <sz val="11"/>
      <color theme="1"/>
      <name val="FangSong"/>
      <family val="3"/>
      <charset val="134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0" fillId="5" borderId="1" xfId="0" applyFill="1" applyBorder="1"/>
    <xf numFmtId="9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0" borderId="0" xfId="0" applyBorder="1"/>
    <xf numFmtId="176" fontId="0" fillId="0" borderId="1" xfId="0" applyNumberFormat="1" applyBorder="1"/>
    <xf numFmtId="0" fontId="0" fillId="0" borderId="4" xfId="0" applyBorder="1"/>
    <xf numFmtId="0" fontId="2" fillId="0" borderId="2" xfId="0" applyFont="1" applyBorder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2" borderId="0" xfId="0" applyFill="1"/>
    <xf numFmtId="0" fontId="2" fillId="8" borderId="0" xfId="0" applyFont="1" applyFill="1"/>
    <xf numFmtId="0" fontId="2" fillId="8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2" fillId="2" borderId="0" xfId="0" applyFont="1" applyFill="1" applyAlignment="1"/>
    <xf numFmtId="0" fontId="0" fillId="0" borderId="0" xfId="0" applyAlignme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5" fillId="9" borderId="1" xfId="0" applyFont="1" applyFill="1" applyBorder="1"/>
    <xf numFmtId="0" fontId="6" fillId="9" borderId="1" xfId="0" applyFont="1" applyFill="1" applyBorder="1"/>
    <xf numFmtId="0" fontId="7" fillId="0" borderId="0" xfId="0" applyFont="1"/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180" fontId="8" fillId="10" borderId="1" xfId="0" applyNumberFormat="1" applyFont="1" applyFill="1" applyBorder="1"/>
    <xf numFmtId="178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9" fontId="8" fillId="4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6" fontId="8" fillId="10" borderId="1" xfId="0" applyNumberFormat="1" applyFont="1" applyFill="1" applyBorder="1"/>
    <xf numFmtId="10" fontId="8" fillId="10" borderId="1" xfId="0" applyNumberFormat="1" applyFont="1" applyFill="1" applyBorder="1"/>
    <xf numFmtId="10" fontId="8" fillId="10" borderId="1" xfId="0" applyNumberFormat="1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0761277057364635"/>
          <c:y val="0.32811630502904787"/>
          <c:w val="0.65364151343754395"/>
          <c:h val="0.61719517455522921"/>
        </c:manualLayout>
      </c:layout>
      <c:lineChart>
        <c:grouping val="standard"/>
        <c:ser>
          <c:idx val="0"/>
          <c:order val="0"/>
          <c:tx>
            <c:strRef>
              <c:f>個別計算!$G$5</c:f>
              <c:strCache>
                <c:ptCount val="1"/>
              </c:strCache>
            </c:strRef>
          </c:tx>
          <c:cat>
            <c:numRef>
              <c:f>個別計算!$F$6:$F$11</c:f>
              <c:numCache>
                <c:formatCode>General</c:formatCode>
                <c:ptCount val="6"/>
              </c:numCache>
            </c:numRef>
          </c:cat>
          <c:val>
            <c:numRef>
              <c:f>個別計算!$G$6:$G$11</c:f>
              <c:numCache>
                <c:formatCode>General</c:formatCode>
                <c:ptCount val="6"/>
              </c:numCache>
            </c:numRef>
          </c:val>
        </c:ser>
        <c:marker val="1"/>
        <c:axId val="95625216"/>
        <c:axId val="95626752"/>
      </c:lineChart>
      <c:catAx>
        <c:axId val="95625216"/>
        <c:scaling>
          <c:orientation val="minMax"/>
        </c:scaling>
        <c:axPos val="b"/>
        <c:numFmt formatCode="General" sourceLinked="1"/>
        <c:tickLblPos val="nextTo"/>
        <c:crossAx val="95626752"/>
        <c:crosses val="autoZero"/>
        <c:auto val="1"/>
        <c:lblAlgn val="ctr"/>
        <c:lblOffset val="100"/>
      </c:catAx>
      <c:valAx>
        <c:axId val="95626752"/>
        <c:scaling>
          <c:orientation val="minMax"/>
        </c:scaling>
        <c:axPos val="l"/>
        <c:majorGridlines/>
        <c:numFmt formatCode="General" sourceLinked="1"/>
        <c:tickLblPos val="nextTo"/>
        <c:crossAx val="95625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99390</xdr:colOff>
      <xdr:row>3</xdr:row>
      <xdr:rowOff>132523</xdr:rowOff>
    </xdr:from>
    <xdr:to>
      <xdr:col>8</xdr:col>
      <xdr:colOff>289890</xdr:colOff>
      <xdr:row>13</xdr:row>
      <xdr:rowOff>132523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9" sqref="E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2" sqref="H4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6" sqref="G3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X5"/>
  <sheetViews>
    <sheetView showGridLines="0" tabSelected="1" zoomScale="85" zoomScaleNormal="85" workbookViewId="0">
      <selection activeCell="D13" sqref="D13"/>
    </sheetView>
  </sheetViews>
  <sheetFormatPr defaultRowHeight="14.25"/>
  <cols>
    <col min="1" max="1" width="2.5" customWidth="1"/>
    <col min="2" max="2" width="6.25" customWidth="1"/>
    <col min="3" max="3" width="4.25" customWidth="1"/>
    <col min="4" max="4" width="11.75" customWidth="1"/>
    <col min="5" max="5" width="3.5" customWidth="1"/>
    <col min="6" max="6" width="8.875" customWidth="1"/>
    <col min="7" max="7" width="16.875" customWidth="1"/>
    <col min="8" max="8" width="9.625" customWidth="1"/>
    <col min="9" max="9" width="10.75" customWidth="1"/>
    <col min="10" max="10" width="10" customWidth="1"/>
    <col min="11" max="11" width="10.25" customWidth="1"/>
    <col min="12" max="12" width="9.5" customWidth="1"/>
    <col min="13" max="13" width="12.125" customWidth="1"/>
    <col min="14" max="14" width="9.5" customWidth="1"/>
    <col min="15" max="15" width="11" customWidth="1"/>
    <col min="16" max="16" width="14" customWidth="1"/>
    <col min="18" max="18" width="12.75" customWidth="1"/>
    <col min="19" max="19" width="12.125" customWidth="1"/>
    <col min="21" max="21" width="11.25" customWidth="1"/>
    <col min="22" max="22" width="10" customWidth="1"/>
    <col min="23" max="23" width="12.25" customWidth="1"/>
    <col min="24" max="24" width="11.875" customWidth="1"/>
  </cols>
  <sheetData>
    <row r="1" spans="2:24">
      <c r="C1" s="30" t="s">
        <v>68</v>
      </c>
      <c r="D1" s="30"/>
      <c r="U1" s="30" t="s">
        <v>67</v>
      </c>
    </row>
    <row r="3" spans="2:24">
      <c r="C3" s="24" t="s">
        <v>74</v>
      </c>
      <c r="D3" s="24" t="s">
        <v>69</v>
      </c>
      <c r="E3" s="25" t="s">
        <v>59</v>
      </c>
      <c r="F3" s="26"/>
      <c r="G3" s="26"/>
      <c r="H3" s="24" t="s">
        <v>62</v>
      </c>
      <c r="I3" s="24" t="s">
        <v>63</v>
      </c>
      <c r="J3" s="24" t="s">
        <v>64</v>
      </c>
      <c r="K3" s="24" t="s">
        <v>65</v>
      </c>
      <c r="L3" s="28" t="s">
        <v>60</v>
      </c>
      <c r="M3" s="24" t="s">
        <v>82</v>
      </c>
      <c r="N3" s="24" t="s">
        <v>83</v>
      </c>
      <c r="O3" s="24" t="s">
        <v>84</v>
      </c>
      <c r="P3" s="24" t="s">
        <v>82</v>
      </c>
      <c r="Q3" s="29" t="s">
        <v>58</v>
      </c>
      <c r="R3" s="29" t="s">
        <v>66</v>
      </c>
      <c r="S3" s="29" t="s">
        <v>61</v>
      </c>
      <c r="U3" s="24" t="s">
        <v>76</v>
      </c>
      <c r="V3" s="31" t="s">
        <v>70</v>
      </c>
      <c r="W3" s="31" t="s">
        <v>71</v>
      </c>
      <c r="X3" s="31" t="s">
        <v>72</v>
      </c>
    </row>
    <row r="4" spans="2:24">
      <c r="B4" s="1" t="s">
        <v>26</v>
      </c>
      <c r="C4" s="27">
        <v>1</v>
      </c>
      <c r="D4" s="36">
        <v>43726</v>
      </c>
      <c r="E4" s="34" t="s">
        <v>79</v>
      </c>
      <c r="F4" s="37">
        <v>6472</v>
      </c>
      <c r="G4" s="34" t="s">
        <v>77</v>
      </c>
      <c r="H4" s="35">
        <v>320</v>
      </c>
      <c r="I4" s="38">
        <v>1200</v>
      </c>
      <c r="J4" s="41">
        <f>H4*I4</f>
        <v>384000</v>
      </c>
      <c r="K4" s="34" t="s">
        <v>80</v>
      </c>
      <c r="L4" s="39">
        <v>310</v>
      </c>
      <c r="M4" s="33">
        <f>180*2</f>
        <v>360</v>
      </c>
      <c r="N4" s="39">
        <v>162</v>
      </c>
      <c r="O4" s="39">
        <v>92</v>
      </c>
      <c r="P4" s="34">
        <f>(H4-L4)*I4-M4-N4-O4</f>
        <v>11386</v>
      </c>
      <c r="Q4" s="42">
        <f>P4/J4</f>
        <v>2.9651041666666666E-2</v>
      </c>
      <c r="R4" s="40">
        <f>P4+P5</f>
        <v>1712.0000000000182</v>
      </c>
      <c r="S4" s="43">
        <f>Q4+Q5</f>
        <v>2.6859396486045017E-3</v>
      </c>
      <c r="U4" s="44">
        <v>43738</v>
      </c>
      <c r="V4" s="27">
        <f>DATEDIF(D4,U4,"d")</f>
        <v>12</v>
      </c>
      <c r="W4" s="27"/>
      <c r="X4" s="32" t="s">
        <v>73</v>
      </c>
    </row>
    <row r="5" spans="2:24">
      <c r="B5" s="1" t="s">
        <v>75</v>
      </c>
      <c r="C5" s="27"/>
      <c r="D5" s="36">
        <v>43726</v>
      </c>
      <c r="E5" s="34" t="s">
        <v>81</v>
      </c>
      <c r="F5" s="37">
        <v>6752</v>
      </c>
      <c r="G5" s="34" t="s">
        <v>78</v>
      </c>
      <c r="H5" s="35">
        <v>896.9</v>
      </c>
      <c r="I5" s="38">
        <v>400</v>
      </c>
      <c r="J5" s="41">
        <f>H5*I5</f>
        <v>358760</v>
      </c>
      <c r="K5" s="34" t="s">
        <v>80</v>
      </c>
      <c r="L5" s="39">
        <v>875.6</v>
      </c>
      <c r="M5" s="33">
        <f>180*2</f>
        <v>360</v>
      </c>
      <c r="N5" s="39">
        <v>386</v>
      </c>
      <c r="O5" s="39">
        <v>408</v>
      </c>
      <c r="P5" s="34">
        <f>(L5-H5)*I5-M5-N5-O5</f>
        <v>-9673.9999999999818</v>
      </c>
      <c r="Q5" s="42">
        <f>P5/J5</f>
        <v>-2.6965102018062164E-2</v>
      </c>
      <c r="R5" s="40"/>
      <c r="S5" s="40"/>
      <c r="U5" s="27"/>
      <c r="V5" s="27"/>
      <c r="W5" s="27"/>
      <c r="X5" s="27"/>
    </row>
  </sheetData>
  <mergeCells count="8">
    <mergeCell ref="C4:C5"/>
    <mergeCell ref="E3:G3"/>
    <mergeCell ref="R4:R5"/>
    <mergeCell ref="S4:S5"/>
    <mergeCell ref="X4:X5"/>
    <mergeCell ref="V4:V5"/>
    <mergeCell ref="U4:U5"/>
    <mergeCell ref="W4:W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showGridLines="0" zoomScale="115" zoomScaleNormal="115" workbookViewId="0">
      <selection activeCell="E12" sqref="E12"/>
    </sheetView>
  </sheetViews>
  <sheetFormatPr defaultRowHeight="14.25"/>
  <cols>
    <col min="2" max="2" width="16.375" customWidth="1"/>
    <col min="3" max="3" width="13.375" customWidth="1"/>
    <col min="4" max="4" width="13.625" customWidth="1"/>
    <col min="6" max="6" width="19" customWidth="1"/>
    <col min="7" max="7" width="11.625" bestFit="1" customWidth="1"/>
  </cols>
  <sheetData>
    <row r="1" spans="1:8">
      <c r="B1" s="1" t="s">
        <v>1</v>
      </c>
    </row>
    <row r="3" spans="1:8">
      <c r="B3" s="4" t="s">
        <v>2</v>
      </c>
      <c r="C3" s="2" t="s">
        <v>3</v>
      </c>
      <c r="F3" s="4" t="s">
        <v>16</v>
      </c>
      <c r="G3" s="11">
        <v>2000000</v>
      </c>
    </row>
    <row r="4" spans="1:8">
      <c r="B4" s="4" t="s">
        <v>4</v>
      </c>
      <c r="C4" s="5">
        <v>43737</v>
      </c>
      <c r="F4" s="4" t="s">
        <v>17</v>
      </c>
      <c r="G4" s="7">
        <v>0.1</v>
      </c>
    </row>
    <row r="5" spans="1:8">
      <c r="B5" s="8"/>
    </row>
    <row r="6" spans="1:8">
      <c r="A6" s="10"/>
      <c r="B6" s="9"/>
      <c r="C6" s="2" t="s">
        <v>6</v>
      </c>
      <c r="D6" s="2" t="s">
        <v>7</v>
      </c>
      <c r="F6" s="1" t="s">
        <v>18</v>
      </c>
    </row>
    <row r="7" spans="1:8">
      <c r="B7" s="4" t="s">
        <v>5</v>
      </c>
      <c r="C7" s="7">
        <v>0.05</v>
      </c>
      <c r="D7" s="7">
        <v>0.2</v>
      </c>
      <c r="F7" s="4" t="s">
        <v>19</v>
      </c>
      <c r="G7" s="7">
        <v>0.05</v>
      </c>
    </row>
    <row r="8" spans="1:8">
      <c r="B8" s="4" t="s">
        <v>8</v>
      </c>
      <c r="C8" s="3">
        <v>1.5</v>
      </c>
      <c r="D8" s="3">
        <v>3</v>
      </c>
      <c r="F8" s="4" t="s">
        <v>20</v>
      </c>
      <c r="G8" s="7">
        <v>0.05</v>
      </c>
    </row>
    <row r="9" spans="1:8">
      <c r="B9" s="4" t="s">
        <v>9</v>
      </c>
      <c r="C9" s="3">
        <v>0.8</v>
      </c>
      <c r="D9" s="3">
        <v>1</v>
      </c>
      <c r="E9" s="1"/>
      <c r="F9" s="4" t="s">
        <v>21</v>
      </c>
      <c r="G9" s="3">
        <v>2</v>
      </c>
      <c r="H9" s="1" t="s">
        <v>23</v>
      </c>
    </row>
    <row r="10" spans="1:8">
      <c r="B10" s="4" t="s">
        <v>10</v>
      </c>
      <c r="C10" s="3">
        <v>2</v>
      </c>
      <c r="D10" s="3">
        <v>3</v>
      </c>
      <c r="E10" s="12"/>
      <c r="F10" s="13"/>
      <c r="G10" s="8"/>
      <c r="H10" s="10"/>
    </row>
    <row r="11" spans="1:8">
      <c r="B11" s="4" t="s">
        <v>11</v>
      </c>
      <c r="C11" s="2" t="s">
        <v>15</v>
      </c>
      <c r="D11" s="6"/>
      <c r="E11" s="1" t="s">
        <v>25</v>
      </c>
    </row>
    <row r="12" spans="1:8">
      <c r="B12" s="4" t="s">
        <v>12</v>
      </c>
      <c r="C12" s="2" t="s">
        <v>14</v>
      </c>
      <c r="D12" s="6"/>
    </row>
    <row r="13" spans="1:8">
      <c r="B13" s="4" t="s">
        <v>13</v>
      </c>
      <c r="C13" s="3">
        <v>200</v>
      </c>
      <c r="D13" s="6"/>
    </row>
    <row r="16" spans="1:8">
      <c r="B16" s="1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4"/>
  <sheetViews>
    <sheetView showGridLines="0" zoomScale="130" zoomScaleNormal="130" workbookViewId="0">
      <selection activeCell="L4" sqref="L4"/>
    </sheetView>
  </sheetViews>
  <sheetFormatPr defaultRowHeight="14.25"/>
  <cols>
    <col min="1" max="1" width="5.625" customWidth="1"/>
    <col min="2" max="2" width="3.5" bestFit="1" customWidth="1"/>
  </cols>
  <sheetData>
    <row r="2" spans="1:12">
      <c r="C2" s="14" t="s">
        <v>32</v>
      </c>
      <c r="D2" s="15"/>
      <c r="E2" s="15"/>
      <c r="F2" s="15"/>
      <c r="G2" s="16" t="s">
        <v>31</v>
      </c>
      <c r="H2" s="17"/>
      <c r="I2" s="17"/>
      <c r="J2" s="17"/>
      <c r="K2" s="1" t="s">
        <v>33</v>
      </c>
    </row>
    <row r="3" spans="1:12">
      <c r="A3" s="1"/>
      <c r="B3" s="1"/>
      <c r="C3" s="14" t="s">
        <v>27</v>
      </c>
      <c r="D3" s="14" t="s">
        <v>29</v>
      </c>
      <c r="E3" s="14" t="s">
        <v>30</v>
      </c>
      <c r="F3" s="14" t="s">
        <v>12</v>
      </c>
      <c r="G3" s="16" t="s">
        <v>27</v>
      </c>
      <c r="H3" s="16" t="s">
        <v>29</v>
      </c>
      <c r="I3" s="16" t="s">
        <v>30</v>
      </c>
      <c r="J3" s="16" t="s">
        <v>12</v>
      </c>
      <c r="K3" s="1" t="s">
        <v>34</v>
      </c>
      <c r="L3" s="1" t="s">
        <v>35</v>
      </c>
    </row>
    <row r="4" spans="1:12">
      <c r="A4" s="1" t="s">
        <v>26</v>
      </c>
      <c r="B4" s="1" t="s">
        <v>28</v>
      </c>
      <c r="C4">
        <v>8804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K26"/>
  <sheetViews>
    <sheetView showGridLines="0" topLeftCell="A4" zoomScale="115" zoomScaleNormal="115" workbookViewId="0">
      <selection activeCell="K12" sqref="K12"/>
    </sheetView>
  </sheetViews>
  <sheetFormatPr defaultRowHeight="14.25"/>
  <cols>
    <col min="1" max="1" width="1.25" customWidth="1"/>
    <col min="2" max="2" width="11.375" customWidth="1"/>
    <col min="3" max="3" width="15.375" customWidth="1"/>
    <col min="4" max="4" width="13.375" customWidth="1"/>
    <col min="5" max="5" width="10.875" customWidth="1"/>
    <col min="6" max="6" width="13" customWidth="1"/>
    <col min="7" max="7" width="15.75" customWidth="1"/>
  </cols>
  <sheetData>
    <row r="1" spans="3:11">
      <c r="F1" s="16" t="s">
        <v>29</v>
      </c>
      <c r="G1" s="16" t="s">
        <v>42</v>
      </c>
      <c r="H1" s="16" t="s">
        <v>43</v>
      </c>
      <c r="I1" s="16" t="s">
        <v>30</v>
      </c>
      <c r="J1" s="16" t="s">
        <v>12</v>
      </c>
    </row>
    <row r="2" spans="3:11">
      <c r="C2" s="22" t="s">
        <v>36</v>
      </c>
      <c r="D2" s="23"/>
      <c r="E2">
        <v>8804</v>
      </c>
      <c r="G2" s="1" t="s">
        <v>44</v>
      </c>
    </row>
    <row r="3" spans="3:11">
      <c r="C3" s="22" t="s">
        <v>47</v>
      </c>
      <c r="D3" s="23"/>
      <c r="E3">
        <v>5711</v>
      </c>
    </row>
    <row r="4" spans="3:11">
      <c r="C4" s="22" t="s">
        <v>37</v>
      </c>
      <c r="D4" s="23"/>
    </row>
    <row r="5" spans="3:11">
      <c r="C5" s="22" t="s">
        <v>38</v>
      </c>
      <c r="D5" s="23"/>
    </row>
    <row r="6" spans="3:11">
      <c r="C6" s="22" t="s">
        <v>40</v>
      </c>
      <c r="D6" s="23"/>
    </row>
    <row r="7" spans="3:11">
      <c r="C7" s="22" t="s">
        <v>39</v>
      </c>
      <c r="D7" s="23"/>
    </row>
    <row r="8" spans="3:11">
      <c r="C8" s="22" t="s">
        <v>41</v>
      </c>
      <c r="D8" s="23"/>
      <c r="K8" s="1" t="s">
        <v>53</v>
      </c>
    </row>
    <row r="9" spans="3:11">
      <c r="C9" s="22" t="s">
        <v>22</v>
      </c>
      <c r="D9" s="23"/>
      <c r="K9" s="1" t="s">
        <v>54</v>
      </c>
    </row>
    <row r="10" spans="3:11">
      <c r="C10" s="22" t="s">
        <v>9</v>
      </c>
      <c r="D10" s="23"/>
      <c r="K10" s="1" t="s">
        <v>55</v>
      </c>
    </row>
    <row r="11" spans="3:11">
      <c r="K11" s="1" t="s">
        <v>35</v>
      </c>
    </row>
    <row r="16" spans="3:11">
      <c r="C16" s="18" t="s">
        <v>45</v>
      </c>
      <c r="D16" s="18" t="s">
        <v>46</v>
      </c>
      <c r="E16" s="1"/>
    </row>
    <row r="17" spans="2:8">
      <c r="C17">
        <v>333</v>
      </c>
      <c r="D17">
        <v>222</v>
      </c>
    </row>
    <row r="18" spans="2:8">
      <c r="B18" s="3"/>
      <c r="C18" s="19" t="s">
        <v>48</v>
      </c>
      <c r="D18" s="19" t="s">
        <v>49</v>
      </c>
      <c r="E18" s="19" t="s">
        <v>50</v>
      </c>
      <c r="F18" s="19" t="s">
        <v>51</v>
      </c>
      <c r="G18" s="19" t="s">
        <v>52</v>
      </c>
      <c r="H18" s="19" t="s">
        <v>0</v>
      </c>
    </row>
    <row r="19" spans="2:8">
      <c r="B19" s="20">
        <v>43737</v>
      </c>
      <c r="C19" s="3"/>
      <c r="D19" s="3"/>
      <c r="E19" s="3"/>
      <c r="F19" s="3"/>
      <c r="G19" s="3"/>
      <c r="H19" s="3"/>
    </row>
    <row r="20" spans="2:8">
      <c r="B20" s="20">
        <v>43737</v>
      </c>
      <c r="C20" s="3"/>
      <c r="D20" s="3"/>
      <c r="E20" s="3"/>
      <c r="F20" s="3"/>
      <c r="G20" s="3"/>
      <c r="H20" s="3"/>
    </row>
    <row r="21" spans="2:8">
      <c r="B21" s="21"/>
      <c r="C21" s="3"/>
      <c r="D21" s="3"/>
      <c r="E21" s="3"/>
      <c r="F21" s="3"/>
      <c r="G21" s="3"/>
      <c r="H21" s="3"/>
    </row>
    <row r="22" spans="2:8">
      <c r="B22" s="21"/>
      <c r="C22" s="3"/>
      <c r="D22" s="3"/>
      <c r="E22" s="3"/>
      <c r="F22" s="3"/>
      <c r="G22" s="3"/>
      <c r="H22" s="3"/>
    </row>
    <row r="23" spans="2:8">
      <c r="B23" s="21"/>
      <c r="C23" s="3"/>
      <c r="D23" s="3"/>
      <c r="E23" s="3"/>
      <c r="F23" s="3"/>
      <c r="G23" s="3"/>
      <c r="H23" s="3"/>
    </row>
    <row r="24" spans="2:8">
      <c r="B24" s="21"/>
      <c r="C24" s="3"/>
      <c r="D24" s="3"/>
      <c r="E24" s="3"/>
      <c r="F24" s="3"/>
      <c r="G24" s="3"/>
      <c r="H24" s="3"/>
    </row>
    <row r="25" spans="2:8">
      <c r="B25" s="21"/>
      <c r="C25" s="3"/>
      <c r="D25" s="3"/>
      <c r="E25" s="3"/>
      <c r="F25" s="3"/>
      <c r="G25" s="3"/>
      <c r="H25" s="3"/>
    </row>
    <row r="26" spans="2:8">
      <c r="B26" s="21"/>
      <c r="C26" s="3"/>
      <c r="D26" s="3"/>
      <c r="E26" s="3"/>
      <c r="F26" s="3"/>
      <c r="G26" s="3"/>
      <c r="H26" s="3"/>
    </row>
  </sheetData>
  <mergeCells count="9">
    <mergeCell ref="C8:D8"/>
    <mergeCell ref="C9:D9"/>
    <mergeCell ref="C10:D10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4.25"/>
  <sheetData>
    <row r="1" spans="1:1">
      <c r="A1" s="1" t="s">
        <v>56</v>
      </c>
    </row>
    <row r="2" spans="1:1">
      <c r="A2" s="1" t="s">
        <v>57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3" sqref="B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表紙-</vt:lpstr>
      <vt:lpstr>建玉管理</vt:lpstr>
      <vt:lpstr>監視</vt:lpstr>
      <vt:lpstr>シミュレーション</vt:lpstr>
      <vt:lpstr>抽出結果</vt:lpstr>
      <vt:lpstr>個別計算</vt:lpstr>
      <vt:lpstr>日経サヤ計算</vt:lpstr>
      <vt:lpstr>グラフ</vt:lpstr>
      <vt:lpstr>code</vt:lpstr>
      <vt:lpstr>元データ</vt:lpstr>
      <vt:lpstr>改訂欄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2019-09-30T13:04:54Z</dcterms:modified>
</cp:coreProperties>
</file>