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5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7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51" i="13" l="1"/>
  <c r="N51" i="13" s="1"/>
  <c r="P51" i="13" s="1"/>
  <c r="Q51" i="13" s="1"/>
  <c r="U50" i="13"/>
  <c r="V50" i="13" s="1"/>
  <c r="J50" i="13"/>
  <c r="N50" i="13" s="1"/>
  <c r="P50" i="13" s="1"/>
  <c r="C50" i="13"/>
  <c r="J49" i="13"/>
  <c r="U48" i="13"/>
  <c r="V48" i="13" s="1"/>
  <c r="J48" i="13"/>
  <c r="C48" i="13"/>
  <c r="Q50" i="13" l="1"/>
  <c r="R50" i="13"/>
  <c r="S50" i="13" s="1"/>
  <c r="N49" i="13"/>
  <c r="P49" i="13" s="1"/>
  <c r="Q49" i="13" s="1"/>
  <c r="N48" i="13"/>
  <c r="P48" i="13" s="1"/>
  <c r="D8" i="1"/>
  <c r="Q48" i="13" l="1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7" i="20"/>
  <c r="W3" i="20"/>
  <c r="C6" i="15"/>
  <c r="C7" i="15" s="1"/>
  <c r="C4" i="15"/>
  <c r="C3" i="20" s="1"/>
  <c r="C4" i="20" s="1"/>
  <c r="C5" i="20" s="1"/>
  <c r="C6" i="20" s="1"/>
  <c r="C7" i="20" s="1"/>
  <c r="V6" i="20"/>
  <c r="M6" i="20"/>
  <c r="L6" i="20"/>
  <c r="K6" i="20"/>
  <c r="J13" i="2"/>
  <c r="J12" i="2"/>
  <c r="C12" i="2"/>
  <c r="K1" i="20" l="1"/>
  <c r="V6" i="13"/>
  <c r="O2" i="2"/>
  <c r="M2" i="2"/>
  <c r="J11" i="2"/>
  <c r="J10" i="2"/>
  <c r="C10" i="2"/>
  <c r="V7" i="20" l="1"/>
  <c r="M7" i="20"/>
  <c r="L7" i="20"/>
  <c r="K7" i="20"/>
  <c r="J9" i="2" l="1"/>
  <c r="J8" i="2"/>
  <c r="C8" i="2"/>
  <c r="J7" i="2" l="1"/>
  <c r="J6" i="2"/>
  <c r="C6" i="2"/>
  <c r="J5" i="2" l="1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12" i="2"/>
  <c r="V12" i="2" s="1"/>
  <c r="N12" i="2" s="1"/>
  <c r="P12" i="2" s="1"/>
  <c r="U8" i="2"/>
  <c r="V8" i="2" s="1"/>
  <c r="N9" i="2" s="1"/>
  <c r="P9" i="2" s="1"/>
  <c r="Q9" i="2" s="1"/>
  <c r="U10" i="2"/>
  <c r="V10" i="2" s="1"/>
  <c r="Q6" i="13"/>
  <c r="U4" i="2"/>
  <c r="V4" i="2" s="1"/>
  <c r="N4" i="2" s="1"/>
  <c r="P4" i="2" s="1"/>
  <c r="Q4" i="2" s="1"/>
  <c r="U6" i="2"/>
  <c r="V6" i="2" s="1"/>
  <c r="P4" i="20"/>
  <c r="R36" i="13"/>
  <c r="N13" i="2" l="1"/>
  <c r="P13" i="2" s="1"/>
  <c r="Q13" i="2" s="1"/>
  <c r="S6" i="13"/>
  <c r="AC6" i="13"/>
  <c r="E6" i="20"/>
  <c r="P6" i="20"/>
  <c r="Q12" i="2"/>
  <c r="N8" i="2"/>
  <c r="P8" i="2" s="1"/>
  <c r="Q8" i="2" s="1"/>
  <c r="N11" i="2"/>
  <c r="P11" i="2" s="1"/>
  <c r="Q11" i="2" s="1"/>
  <c r="N10" i="2"/>
  <c r="P10" i="2" s="1"/>
  <c r="Q10" i="2" s="1"/>
  <c r="P7" i="20"/>
  <c r="E7" i="20"/>
  <c r="E5" i="20"/>
  <c r="N5" i="2"/>
  <c r="P5" i="2" s="1"/>
  <c r="Q5" i="2" s="1"/>
  <c r="N7" i="2"/>
  <c r="P7" i="2" s="1"/>
  <c r="Q7" i="2" s="1"/>
  <c r="N6" i="2"/>
  <c r="P6" i="2" s="1"/>
  <c r="Q6" i="2" s="1"/>
  <c r="P5" i="20"/>
  <c r="S36" i="13"/>
  <c r="R12" i="2" l="1"/>
  <c r="S12" i="2" s="1"/>
  <c r="E1" i="20"/>
  <c r="P1" i="20"/>
  <c r="N2" i="2"/>
  <c r="R8" i="2"/>
  <c r="S8" i="2" s="1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<sst xmlns="http://schemas.openxmlformats.org/spreadsheetml/2006/main" count="12915" uniqueCount="2305">
  <si>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</si>
  <si>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</si>
  <si>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</si>
  <si>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</si>
  <si>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</si>
  <si>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</si>
  <si>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</si>
  <si>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</si>
  <si>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</si>
  <si>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</si>
  <si>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</si>
  <si>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</si>
  <si>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</si>
  <si>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</si>
  <si>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</si>
  <si>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</si>
  <si>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</si>
  <si>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</si>
  <si>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</si>
  <si>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</si>
  <si>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</si>
  <si>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</si>
  <si>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</si>
  <si>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</si>
  <si>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</si>
  <si>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</si>
  <si>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</si>
  <si>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</si>
  <si>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</si>
  <si>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</si>
  <si>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</si>
  <si>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</si>
  <si>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</si>
  <si>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</si>
  <si>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</si>
  <si>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</si>
  <si>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</si>
  <si>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</si>
  <si>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</si>
  <si>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</si>
  <si>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</si>
  <si>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</si>
  <si>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</si>
  <si>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</si>
  <si>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</si>
  <si>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</si>
  <si>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</si>
  <si>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</si>
  <si>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</si>
  <si>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</si>
  <si>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</si>
  <si>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</si>
  <si>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</si>
  <si>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</si>
  <si>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</si>
  <si>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</si>
  <si>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</si>
  <si>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</si>
  <si>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</si>
  <si>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</si>
  <si>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</si>
  <si>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</si>
  <si>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</si>
  <si>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</si>
  <si>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</si>
  <si>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</si>
  <si>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</si>
  <si>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</si>
  <si>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</si>
  <si>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</si>
  <si>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</si>
  <si>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</si>
  <si>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</si>
  <si>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</si>
  <si>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</si>
  <si>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</si>
  <si>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</si>
  <si>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</si>
  <si>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</si>
  <si>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</si>
  <si>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</si>
  <si>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</si>
  <si>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</si>
  <si>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</si>
  <si>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</si>
  <si>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</si>
  <si>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</si>
  <si>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</si>
  <si>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</si>
  <si>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</si>
  <si>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</si>
  <si>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</si>
  <si>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</si>
  <si>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</si>
  <si>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</si>
  <si>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</si>
  <si>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</si>
  <si>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</si>
  <si>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</si>
  <si>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</si>
  <si>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</si>
  <si>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</si>
  <si>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</si>
  <si>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</si>
  <si>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</si>
  <si>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</si>
  <si>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</si>
  <si>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</si>
  <si>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</si>
  <si>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</si>
  <si>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</si>
  <si>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</si>
  <si>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</si>
  <si>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</si>
  <si>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</si>
  <si>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</si>
  <si>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</si>
  <si>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</si>
  <si>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</si>
  <si>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</si>
  <si>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</si>
  <si>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</si>
  <si>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</si>
  <si>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</si>
  <si>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</si>
  <si>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</si>
  <si>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</si>
  <si>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</si>
  <si>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</si>
  <si>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</si>
  <si>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</si>
  <si>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</si>
  <si>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</si>
  <si>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</si>
  <si>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</si>
  <si>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</si>
  <si>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</si>
  <si>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</si>
  <si>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</si>
  <si>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</si>
  <si>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</si>
  <si>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</si>
  <si>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</si>
  <si>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</si>
  <si>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</si>
  <si>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</si>
  <si>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</si>
  <si>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</si>
  <si>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</si>
  <si>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</si>
  <si>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</si>
  <si>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</si>
  <si>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</si>
  <si>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</si>
  <si>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</si>
  <si>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</si>
  <si>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</si>
  <si>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</si>
  <si>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</si>
  <si>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</si>
  <si>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</si>
  <si>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</si>
  <si>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</si>
  <si>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</si>
  <si>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</si>
  <si>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</si>
  <si>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</si>
  <si>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</si>
  <si>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</si>
  <si>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</si>
  <si>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</si>
  <si>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</si>
  <si>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</si>
  <si>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</si>
  <si>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</si>
  <si>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</si>
  <si>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</si>
  <si>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</si>
  <si>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</si>
  <si>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</si>
  <si>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</si>
  <si>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</si>
  <si>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</si>
  <si>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</si>
  <si>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</si>
  <si>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</si>
  <si>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</si>
  <si>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</si>
  <si>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</si>
  <si>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</si>
  <si>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</si>
  <si>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</si>
  <si>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</si>
  <si>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</si>
  <si>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</si>
  <si>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</si>
  <si>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</si>
  <si>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</si>
  <si>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</si>
  <si>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</si>
  <si>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</si>
  <si>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</si>
  <si>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</si>
  <si>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</si>
  <si>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</si>
  <si>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</si>
  <si>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</si>
  <si>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</si>
  <si>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</si>
  <si>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</si>
  <si>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</si>
  <si>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</si>
  <si>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</si>
  <si>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</si>
  <si>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</si>
  <si>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</si>
  <si>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</si>
  <si>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</si>
  <si>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</si>
  <si>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</si>
  <si>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</si>
  <si>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</si>
  <si>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</si>
  <si>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</si>
  <si>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</si>
  <si>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</si>
  <si>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</si>
  <si>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</si>
  <si>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</si>
  <si>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</si>
  <si>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</si>
  <si>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</si>
  <si>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</si>
  <si>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</si>
  <si>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</si>
  <si>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</si>
  <si>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</si>
  <si>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</si>
  <si>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</si>
  <si>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</si>
  <si>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</si>
  <si>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</si>
  <si>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</si>
  <si>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</si>
  <si>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</si>
  <si>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</si>
  <si>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</si>
  <si>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</si>
  <si>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</si>
  <si>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</si>
  <si>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</si>
  <si>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</si>
  <si>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</si>
  <si>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</si>
  <si>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</si>
  <si>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</si>
  <si>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</si>
  <si>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</si>
  <si>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</si>
  <si>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</si>
  <si>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</si>
  <si>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</si>
  <si>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</si>
  <si>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</si>
  <si>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</si>
  <si>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</si>
  <si>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</si>
  <si>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</si>
  <si>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</si>
  <si>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</si>
  <si>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</si>
  <si>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</si>
  <si>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</si>
  <si>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</si>
  <si>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</si>
  <si>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</si>
  <si>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</si>
  <si>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</si>
  <si>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</si>
  <si>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</si>
  <si>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</si>
  <si>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</si>
  <si>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</si>
  <si>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</si>
  <si>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</si>
  <si>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</si>
  <si>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</si>
  <si>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</si>
  <si>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</si>
  <si>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</si>
  <si>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</si>
  <si>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</si>
  <si>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</si>
  <si>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</si>
  <si>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</si>
  <si>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</si>
  <si>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</si>
  <si>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</si>
  <si>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</si>
  <si>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</si>
  <si>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</si>
  <si>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</si>
  <si>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</si>
  <si>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</si>
  <si>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</si>
  <si>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</si>
  <si>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</si>
  <si>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</si>
  <si>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</si>
  <si>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</si>
  <si>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</si>
  <si>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</si>
  <si>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</si>
  <si>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</si>
  <si>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</si>
  <si>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</si>
  <si>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</si>
  <si>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</si>
  <si>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</si>
  <si>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</si>
  <si>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</si>
  <si>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</si>
  <si>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</si>
  <si>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</si>
  <si>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</si>
  <si>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</si>
  <si>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</si>
  <si>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</si>
  <si>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</si>
  <si>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</si>
  <si>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</si>
  <si>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</si>
  <si>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</si>
  <si>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</si>
  <si>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</si>
  <si>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</si>
  <si>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</si>
  <si>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</si>
  <si>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</si>
  <si>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</si>
  <si>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</si>
  <si>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</si>
  <si>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</si>
  <si>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</si>
  <si>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</si>
  <si>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</si>
  <si>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</si>
  <si>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</si>
  <si>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</si>
  <si>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</si>
  <si>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</si>
  <si>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</si>
  <si>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</si>
  <si>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>" 13</t>
  </si>
  <si>
    <t xml:space="preserve"> ＳＩＨＤ</t>
  </si>
  <si>
    <t xml:space="preserve"> DMG森精</t>
  </si>
  <si>
    <t xml:space="preserve"> 2/20</t>
  </si>
  <si>
    <t xml:space="preserve"> ＪＨＲ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</si>
  <si>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</si>
  <si>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</si>
  <si>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</si>
  <si>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</si>
  <si>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</si>
  <si>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</si>
  <si>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</si>
  <si>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</si>
  <si>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</si>
  <si>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</si>
  <si>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</si>
  <si>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</si>
  <si>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</si>
  <si>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</si>
  <si>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</si>
  <si>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</si>
  <si>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</si>
  <si>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</si>
  <si>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</si>
  <si>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</si>
  <si>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</si>
  <si>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</si>
  <si>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</si>
  <si>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</si>
  <si>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</si>
  <si>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</si>
  <si>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</si>
  <si>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</si>
  <si>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</si>
  <si>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</si>
  <si>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</si>
  <si>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</si>
  <si>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</si>
  <si>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</si>
  <si>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</si>
  <si>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</si>
  <si>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</si>
  <si>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</si>
  <si>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</si>
  <si>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</si>
  <si>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</si>
  <si>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</si>
  <si>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</si>
  <si>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</si>
  <si>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</si>
  <si>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</si>
  <si>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</si>
  <si>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</si>
  <si>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</si>
  <si>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</si>
  <si>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</si>
  <si>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</si>
  <si>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</si>
  <si>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</si>
  <si>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</si>
  <si>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</si>
  <si>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</si>
  <si>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</si>
  <si>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</si>
  <si>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</si>
  <si>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</si>
  <si>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</si>
  <si>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</si>
  <si>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</si>
  <si>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</si>
  <si>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</si>
  <si>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</si>
  <si>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</si>
  <si>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</si>
  <si>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</si>
  <si>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</si>
  <si>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</si>
  <si>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</si>
  <si>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</si>
  <si>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</si>
  <si>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</si>
  <si>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</si>
  <si>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</si>
  <si>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</si>
  <si>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</si>
  <si>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</si>
  <si>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</si>
  <si>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</si>
  <si>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</si>
  <si>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</si>
  <si>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</si>
  <si>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</si>
  <si>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</si>
  <si>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</si>
  <si>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</si>
  <si>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</si>
  <si>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</si>
  <si>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</si>
  <si>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</si>
  <si>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</si>
  <si>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</si>
  <si>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</si>
  <si>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</si>
  <si>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</si>
  <si>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</si>
  <si>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</si>
  <si>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</si>
  <si>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</si>
  <si>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</si>
  <si>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</si>
  <si>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</si>
  <si>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</si>
  <si>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</si>
  <si>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</si>
  <si>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</si>
  <si>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</si>
  <si>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</si>
  <si>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</si>
  <si>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</si>
  <si>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</si>
  <si>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</si>
  <si>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</si>
  <si>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</si>
  <si>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</si>
  <si>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</si>
  <si>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</si>
  <si>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</si>
  <si>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</si>
  <si>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</si>
  <si>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</si>
  <si>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</si>
  <si>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</si>
  <si>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</si>
  <si>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</si>
  <si>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</si>
  <si>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</si>
  <si>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</si>
  <si>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</si>
  <si>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</si>
  <si>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</si>
  <si>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</si>
  <si>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</si>
  <si>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</si>
  <si>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</si>
  <si>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</si>
  <si>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</si>
  <si>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</si>
  <si>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</si>
  <si>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</si>
  <si>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</si>
  <si>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</si>
  <si>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</si>
  <si>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</si>
  <si>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</si>
  <si>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</si>
  <si>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</si>
  <si>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</si>
  <si>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</si>
  <si>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</si>
  <si>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</si>
  <si>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</si>
  <si>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</si>
  <si>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</si>
  <si>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</si>
  <si>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</si>
  <si>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</si>
  <si>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</si>
  <si>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</si>
  <si>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</si>
  <si>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</si>
  <si>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</si>
  <si>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</si>
  <si>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</si>
  <si>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</si>
  <si>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</si>
  <si>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</si>
  <si>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</si>
  <si>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</si>
  <si>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</si>
  <si>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</si>
  <si>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</si>
  <si>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</si>
  <si>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</si>
  <si>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</si>
  <si>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</si>
  <si>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</si>
  <si>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</si>
  <si>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</si>
  <si>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</si>
  <si>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</si>
  <si>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</si>
  <si>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</si>
  <si>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</si>
  <si>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</si>
  <si>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</si>
  <si>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</si>
  <si>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</si>
  <si>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</si>
  <si>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</si>
  <si>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</si>
  <si>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</si>
  <si>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</si>
  <si>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</si>
  <si>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</si>
  <si>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</si>
  <si>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</si>
  <si>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</si>
  <si>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</si>
  <si>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</si>
  <si>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</si>
  <si>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</si>
  <si>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</si>
  <si>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</si>
  <si>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</si>
  <si>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</si>
  <si>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</si>
  <si>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</si>
  <si>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</si>
  <si>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</si>
  <si>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</si>
  <si>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</si>
  <si>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</si>
  <si>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</si>
  <si>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</si>
  <si>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</si>
  <si>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</si>
  <si>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</si>
  <si>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</si>
  <si>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</si>
  <si>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</si>
  <si>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</si>
  <si>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</si>
  <si>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</si>
  <si>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</si>
  <si>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</si>
  <si>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</si>
  <si>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</si>
  <si>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</si>
  <si>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</si>
  <si>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日本ハム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</si>
  <si>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</si>
  <si>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</si>
  <si>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</si>
  <si>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</si>
  <si>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</si>
  <si>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</si>
  <si>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</si>
  <si>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</si>
  <si>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</si>
  <si>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</si>
  <si>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</si>
  <si>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</si>
  <si>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</si>
  <si>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</si>
  <si>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</si>
  <si>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</si>
  <si>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</si>
  <si>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</si>
  <si>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</si>
  <si>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</si>
  <si>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</si>
  <si>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</si>
  <si>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</si>
  <si>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</si>
  <si>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</si>
  <si>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</si>
  <si>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</si>
  <si>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</si>
  <si>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</si>
  <si>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</si>
  <si>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</si>
  <si>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</si>
  <si>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</si>
  <si>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</si>
  <si>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</si>
  <si>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</si>
  <si>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</si>
  <si>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</si>
  <si>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</si>
  <si>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</si>
  <si>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</si>
  <si>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</si>
  <si>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</si>
  <si>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</si>
  <si>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</si>
  <si>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</si>
  <si>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</si>
  <si>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</si>
  <si>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</si>
  <si>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</si>
  <si>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</si>
  <si>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</si>
  <si>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</si>
  <si>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</si>
  <si>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</si>
  <si>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</si>
  <si>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</si>
  <si>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</si>
  <si>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</si>
  <si>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</si>
  <si>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</si>
  <si>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</si>
  <si>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</si>
  <si>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</si>
  <si>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</si>
  <si>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</si>
  <si>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</si>
  <si>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</si>
  <si>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</si>
  <si>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</si>
  <si>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</si>
  <si>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</si>
  <si>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</si>
  <si>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</si>
  <si>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</si>
  <si>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</si>
  <si>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</si>
  <si>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</si>
  <si>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</si>
  <si>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</si>
  <si>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</si>
  <si>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</si>
  <si>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</si>
  <si>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</si>
  <si>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</si>
  <si>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第一工業製薬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</si>
  <si>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</si>
  <si>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</si>
  <si>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</si>
  <si>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</si>
  <si>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</si>
  <si>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</si>
  <si>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</si>
  <si>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</si>
  <si>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</si>
  <si>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ファルコホールディングス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</si>
  <si>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</si>
  <si>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</si>
  <si>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</si>
  <si>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</si>
  <si>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</si>
  <si>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</si>
  <si>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</si>
  <si>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</si>
  <si>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</si>
  <si>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</si>
  <si>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</si>
  <si>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</si>
  <si>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</si>
  <si>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</si>
  <si>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フコク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</si>
  <si>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</si>
  <si>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</si>
  <si>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</si>
  <si>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</si>
  <si>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</si>
  <si>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</si>
  <si>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</si>
  <si>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</si>
  <si>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</si>
  <si>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</si>
  <si>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</si>
  <si>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</si>
  <si>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</si>
  <si>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</si>
  <si>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</si>
  <si>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</si>
  <si>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</si>
  <si>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</si>
  <si>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</si>
  <si>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</si>
  <si>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</si>
  <si>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</si>
  <si>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</si>
  <si>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</si>
  <si>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</si>
  <si>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</si>
  <si>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</si>
  <si>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</si>
  <si>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</si>
  <si>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</si>
  <si>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</si>
  <si>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</si>
  <si>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</si>
  <si>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</si>
  <si>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</si>
  <si>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</si>
  <si>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</si>
  <si>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</si>
  <si>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</si>
  <si>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</si>
  <si>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</si>
  <si>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</si>
  <si>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</si>
  <si>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</si>
  <si>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</si>
  <si>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</si>
  <si>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</si>
  <si>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</si>
  <si>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</si>
  <si>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</si>
  <si>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</si>
  <si>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</si>
  <si>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</si>
  <si>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</si>
  <si>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</si>
  <si>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</si>
  <si>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</si>
  <si>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ダイヘン</t>
  </si>
  <si>
    <t>第一精工</t>
  </si>
  <si>
    <t>オムロン</t>
  </si>
  <si>
    <t>ＩＤＥＣ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</si>
  <si>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</si>
  <si>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</si>
  <si>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</si>
  <si>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</si>
  <si>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</si>
  <si>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</si>
  <si>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</si>
  <si>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</si>
  <si>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</si>
  <si>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</si>
  <si>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</si>
  <si>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</si>
  <si>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</si>
  <si>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</si>
  <si>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</si>
  <si>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</si>
  <si>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</si>
  <si>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</si>
  <si>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</si>
  <si>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</si>
  <si>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</si>
  <si>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</si>
  <si>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</si>
  <si>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</si>
  <si>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</si>
  <si>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</si>
  <si>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</si>
  <si>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</si>
  <si>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</si>
  <si>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</si>
  <si>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</si>
  <si>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</si>
  <si>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</si>
  <si>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</si>
  <si>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</si>
  <si>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</si>
  <si>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</si>
  <si>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</si>
  <si>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</si>
  <si>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</si>
  <si>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</si>
  <si>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</si>
  <si>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</si>
  <si>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</si>
  <si>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</si>
  <si>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</si>
  <si>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</si>
  <si>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</si>
  <si>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</si>
  <si>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</si>
  <si>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</si>
  <si>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</si>
  <si>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</si>
  <si>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</si>
  <si>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</si>
  <si>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</si>
  <si>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</si>
  <si>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</si>
  <si>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</si>
  <si>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</si>
  <si>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</si>
  <si>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</si>
  <si>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</si>
  <si>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</si>
  <si>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</si>
  <si>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</si>
  <si>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</si>
  <si>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</si>
  <si>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</si>
  <si>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</si>
  <si>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</si>
  <si>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</si>
  <si>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</si>
  <si>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</si>
  <si>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</si>
  <si>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</si>
  <si>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</si>
  <si>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</si>
  <si>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</si>
  <si>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</si>
  <si>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</si>
  <si>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</si>
  <si>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</si>
  <si>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</si>
  <si>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</si>
  <si>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</si>
  <si>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</si>
  <si>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</si>
  <si>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</si>
  <si>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</si>
  <si>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</si>
  <si>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</si>
  <si>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</si>
  <si>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</si>
  <si>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</si>
  <si>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</si>
  <si>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</si>
  <si>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</si>
  <si>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</si>
  <si>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</si>
  <si>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</si>
  <si>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</si>
  <si>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</si>
  <si>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</si>
  <si>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</si>
  <si>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</si>
  <si>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</si>
  <si>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</si>
  <si>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</si>
  <si>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</si>
  <si>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</si>
  <si>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</si>
  <si>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</si>
  <si>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</si>
  <si>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</si>
  <si>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</si>
  <si>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</si>
  <si>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</si>
  <si>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</si>
  <si>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</si>
  <si>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</si>
  <si>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</si>
  <si>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</si>
  <si>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</si>
  <si>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</si>
  <si>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</si>
  <si>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</si>
  <si>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</si>
  <si>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</si>
  <si>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</si>
  <si>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</si>
  <si>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</si>
  <si>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</si>
  <si>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</si>
  <si>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</si>
  <si>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</si>
  <si>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</si>
  <si>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</si>
  <si>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</si>
  <si>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</si>
  <si>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</si>
  <si>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</si>
  <si>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</si>
  <si>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</si>
  <si>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</si>
  <si>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</si>
  <si>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</si>
  <si>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</si>
  <si>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</si>
  <si>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</si>
  <si>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</si>
  <si>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</si>
  <si>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</si>
  <si>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</si>
  <si>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</si>
  <si>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</si>
  <si>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</si>
  <si>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</si>
  <si>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</si>
  <si>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</si>
  <si>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</si>
  <si>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</si>
  <si>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</si>
  <si>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</si>
  <si>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</si>
  <si>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</si>
  <si>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</si>
  <si>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</si>
  <si>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</si>
  <si>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</si>
  <si>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</si>
  <si>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</si>
  <si>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</si>
  <si>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</si>
  <si>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</si>
  <si>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</si>
  <si>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</si>
  <si>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</si>
  <si>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</si>
  <si>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</si>
  <si>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メイテック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</si>
  <si>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</si>
  <si>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</si>
  <si>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</si>
  <si>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</si>
  <si>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</si>
  <si>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</si>
  <si>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</si>
  <si>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</si>
  <si>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</si>
  <si>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</si>
  <si>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</si>
  <si>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</si>
  <si>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</si>
  <si>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</si>
  <si>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</si>
  <si>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</si>
  <si>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</si>
  <si>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</si>
  <si>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</si>
  <si>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</si>
  <si>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</si>
  <si>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</si>
  <si>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</si>
  <si>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</si>
  <si>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</si>
  <si>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</si>
  <si>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</si>
  <si>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</si>
  <si>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</si>
  <si>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</si>
  <si>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</si>
  <si>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</si>
  <si>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</si>
  <si>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</si>
  <si>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</si>
  <si>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</si>
  <si>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</si>
  <si>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</si>
  <si>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</si>
  <si>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</si>
  <si>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</si>
  <si>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</si>
  <si>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</si>
  <si>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</si>
  <si>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</si>
  <si>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</si>
  <si>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</si>
  <si>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</si>
  <si>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</si>
  <si>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</si>
  <si>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</si>
  <si>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</si>
  <si>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</si>
  <si>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</si>
  <si>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</si>
  <si>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</si>
  <si>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</si>
  <si>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</si>
  <si>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</si>
  <si>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</si>
  <si>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</si>
  <si>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</si>
  <si>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</si>
  <si>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</si>
  <si>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</si>
  <si>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</si>
  <si>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</si>
  <si>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</si>
  <si>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</si>
  <si>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</si>
  <si>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</si>
  <si>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</si>
  <si>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</si>
  <si>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</si>
  <si>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</si>
  <si>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</si>
  <si>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</si>
  <si>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</si>
  <si>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</si>
  <si>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</si>
  <si>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</si>
  <si>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</si>
  <si>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</si>
  <si>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</si>
  <si>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</si>
  <si>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</si>
  <si>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</si>
  <si>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</si>
  <si>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</si>
  <si>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</si>
  <si>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</si>
  <si>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</si>
  <si>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</si>
  <si>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</si>
  <si>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</si>
  <si>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</si>
  <si>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</si>
  <si>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</si>
  <si>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</si>
  <si>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</si>
  <si>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</si>
  <si>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</si>
  <si>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</si>
  <si>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</si>
  <si>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</si>
  <si>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</si>
  <si>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</si>
  <si>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</si>
  <si>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</si>
  <si>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</si>
  <si>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</si>
  <si>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</si>
  <si>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</si>
  <si>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</si>
  <si>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</si>
  <si>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</si>
  <si>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</si>
  <si>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</si>
  <si>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</si>
  <si>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</si>
  <si>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</si>
  <si>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</si>
  <si>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</si>
  <si>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</si>
  <si>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</si>
  <si>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</si>
  <si>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</si>
  <si>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</si>
  <si>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</si>
  <si>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</si>
  <si>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</si>
  <si>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</si>
  <si>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</si>
  <si>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</si>
  <si>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</si>
  <si>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</si>
  <si>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</si>
  <si>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</si>
  <si>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</si>
  <si>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</si>
  <si>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</si>
  <si>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</si>
  <si>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</si>
  <si>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</si>
  <si>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</si>
  <si>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</si>
  <si>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</si>
  <si>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</si>
  <si>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</si>
  <si>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</si>
  <si>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</si>
  <si>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</si>
  <si>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</si>
  <si>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</si>
  <si>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</si>
  <si>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</si>
  <si>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</si>
  <si>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</si>
  <si>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</si>
  <si>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</si>
  <si>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</si>
  <si>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</si>
  <si>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</si>
  <si>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</si>
  <si>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</si>
  <si>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</si>
  <si>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</si>
  <si>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</si>
  <si>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</si>
  <si>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</si>
  <si>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</si>
  <si>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</si>
  <si>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</si>
  <si>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</si>
  <si>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</si>
  <si>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</si>
  <si>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</si>
  <si>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</si>
  <si>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</si>
  <si>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</si>
  <si>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</si>
  <si>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</si>
  <si>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</si>
  <si>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</si>
  <si>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</si>
  <si>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</si>
  <si>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</si>
  <si>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</si>
  <si>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</si>
  <si>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</si>
  <si>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</si>
  <si>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</si>
  <si>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</si>
  <si>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</si>
  <si>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</si>
  <si>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</si>
  <si>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</si>
  <si>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</si>
  <si>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</si>
  <si>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</si>
  <si>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</si>
  <si>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</si>
  <si>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</si>
  <si>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</si>
  <si>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</si>
  <si>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</si>
  <si>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</si>
  <si>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</si>
  <si>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</si>
  <si>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</si>
  <si>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</si>
  <si>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</si>
  <si>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</si>
  <si>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</si>
  <si>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</si>
  <si>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片倉コープアグリ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</si>
  <si>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</si>
  <si>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</si>
  <si>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</si>
  <si>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</si>
  <si>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</si>
  <si>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</si>
  <si>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</si>
  <si>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岩井コスモホールディングス</t>
  </si>
  <si>
    <t>ＡＶＡＮＴＩＡ</t>
  </si>
  <si>
    <t xml:space="preserve"> 東京インフラ</t>
  </si>
  <si>
    <t xml:space="preserve"> MidCity</t>
  </si>
  <si>
    <t xml:space="preserve"> ＩＮＶ</t>
  </si>
  <si>
    <t xml:space="preserve"> 4/10</t>
  </si>
  <si>
    <t xml:space="preserve"> 4/13</t>
  </si>
  <si>
    <t>日本製粉</t>
  </si>
  <si>
    <t>コジマ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</si>
  <si>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</si>
  <si>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</si>
  <si>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</si>
  <si>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</si>
  <si>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</si>
  <si>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</si>
  <si>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</si>
  <si>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</si>
  <si>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</si>
  <si>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</si>
  <si>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</si>
  <si>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</si>
  <si>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</si>
  <si>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</si>
  <si>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</si>
  <si>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</si>
  <si>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</si>
  <si>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</si>
  <si>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</si>
  <si>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</si>
  <si>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</si>
  <si>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</si>
  <si>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</si>
  <si>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グッドコムアセット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</si>
  <si>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</si>
  <si>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</si>
  <si>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</si>
  <si>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</si>
  <si>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</si>
  <si>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</si>
  <si>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</si>
  <si>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</si>
  <si>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</si>
  <si>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</si>
  <si>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</si>
  <si>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</si>
  <si>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</si>
  <si>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</si>
  <si>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</si>
  <si>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</si>
  <si>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</si>
  <si>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</si>
  <si>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</si>
  <si>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</si>
  <si>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</si>
  <si>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</si>
  <si>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広島ガス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</si>
  <si>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</si>
  <si>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</si>
  <si>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</si>
  <si>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</si>
  <si>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</si>
  <si>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</si>
  <si>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</si>
  <si>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</si>
  <si>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</si>
  <si>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</si>
  <si>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</si>
  <si>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</si>
  <si>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</si>
  <si>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</si>
  <si>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</si>
  <si>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</si>
  <si>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</si>
  <si>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</si>
  <si>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</si>
  <si>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</si>
  <si>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</si>
  <si>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</si>
  <si>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</si>
  <si>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</si>
  <si>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</si>
  <si>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</si>
  <si>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</si>
  <si>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</si>
  <si>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</si>
  <si>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</si>
  <si>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</si>
  <si>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</si>
  <si>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</si>
  <si>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</si>
  <si>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</si>
  <si>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</si>
  <si>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</si>
  <si>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</si>
  <si>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</si>
  <si>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</si>
  <si>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</si>
  <si>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</si>
  <si>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</si>
  <si>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</si>
  <si>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</si>
  <si>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</si>
  <si>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</si>
  <si>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</si>
  <si>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</si>
  <si>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</si>
  <si>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</si>
  <si>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</si>
  <si>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</si>
  <si>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</si>
  <si>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</si>
  <si>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</si>
  <si>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</si>
  <si>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</si>
  <si>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</si>
  <si>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</si>
  <si>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</si>
  <si>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</si>
  <si>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</si>
  <si>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</si>
  <si>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</si>
  <si>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</si>
  <si>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</si>
  <si>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</si>
  <si>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</si>
  <si>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</si>
  <si>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</si>
  <si>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</si>
  <si>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</si>
  <si>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</si>
  <si>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</si>
  <si>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</si>
  <si>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</si>
  <si>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</si>
  <si>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</si>
  <si>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</si>
  <si>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</si>
  <si>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</si>
  <si>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</si>
  <si>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</si>
  <si>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</si>
  <si>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</si>
  <si>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</si>
  <si>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</si>
  <si>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</si>
  <si>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</si>
  <si>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</si>
  <si>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</si>
  <si>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</si>
  <si>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</si>
  <si>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</si>
  <si>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</si>
  <si>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</si>
  <si>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</si>
  <si>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</si>
  <si>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</si>
  <si>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</si>
  <si>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</si>
  <si>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</si>
  <si>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</si>
  <si>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</si>
  <si>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</si>
  <si>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</si>
  <si>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</si>
  <si>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</si>
  <si>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</si>
  <si>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</si>
  <si>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</si>
  <si>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</si>
  <si>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</si>
  <si>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</si>
  <si>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</si>
  <si>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</si>
  <si>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</si>
  <si>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</si>
  <si>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めぶきフィナンシャルグループ</t>
  </si>
  <si>
    <t>ＭｒＭａｘＨＤ</t>
  </si>
  <si>
    <t>水戸証券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</si>
  <si>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</si>
  <si>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</si>
  <si>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</si>
  <si>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</si>
  <si>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</si>
  <si>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</si>
  <si>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</si>
  <si>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</si>
  <si>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</si>
  <si>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</si>
  <si>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アサヒグループホールディングス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</si>
  <si>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</si>
  <si>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</si>
  <si>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</si>
  <si>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</si>
  <si>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</si>
  <si>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</si>
  <si>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</si>
  <si>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</si>
  <si>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</si>
  <si>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</si>
  <si>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</si>
  <si>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</si>
  <si>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</si>
  <si>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</si>
  <si>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</si>
  <si>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</si>
  <si>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</si>
  <si>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</si>
  <si>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</si>
  <si>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</si>
  <si>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</si>
  <si>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</si>
  <si>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</si>
  <si>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</si>
  <si>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</si>
  <si>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</si>
  <si>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</si>
  <si>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</si>
  <si>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</si>
  <si>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</si>
  <si>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</si>
  <si>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</si>
  <si>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</si>
  <si>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</si>
  <si>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</si>
  <si>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</si>
  <si>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</si>
  <si>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</si>
  <si>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</si>
  <si>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</si>
  <si>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</si>
  <si>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</si>
  <si>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</si>
  <si>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</si>
  <si>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</si>
  <si>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</si>
  <si>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</si>
  <si>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</si>
  <si>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</si>
  <si>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</si>
  <si>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</si>
  <si>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</si>
  <si>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</si>
  <si>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</si>
  <si>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</si>
  <si>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</si>
  <si>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</si>
  <si>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</si>
  <si>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</si>
  <si>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</si>
  <si>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</si>
  <si>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</si>
  <si>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</si>
  <si>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</si>
  <si>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</si>
  <si>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</si>
  <si>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</si>
  <si>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</si>
  <si>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</si>
  <si>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</si>
  <si>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広島銀行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</si>
  <si>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</si>
  <si>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</si>
  <si>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</si>
  <si>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</si>
  <si>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</si>
  <si>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</si>
  <si>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</si>
  <si>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</si>
  <si>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</si>
  <si>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</si>
  <si>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</si>
  <si>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</si>
  <si>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</si>
  <si>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</si>
  <si>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</si>
  <si>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</si>
  <si>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</si>
  <si>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</si>
  <si>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</si>
  <si>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</si>
  <si>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</si>
  <si>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</si>
  <si>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</si>
  <si>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</si>
  <si>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</si>
  <si>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</si>
  <si>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</si>
  <si>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</si>
  <si>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</si>
  <si>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</si>
  <si>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</si>
  <si>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</si>
  <si>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</si>
  <si>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</si>
  <si>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</si>
  <si>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</si>
  <si>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</si>
  <si>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</si>
  <si>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</si>
  <si>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</si>
  <si>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</si>
  <si>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</si>
  <si>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</si>
  <si>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</si>
  <si>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</si>
  <si>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</si>
  <si>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</si>
  <si>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</si>
  <si>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</si>
  <si>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</si>
  <si>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</si>
  <si>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</si>
  <si>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</si>
  <si>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</si>
  <si>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</si>
  <si>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</si>
  <si>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</si>
  <si>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</si>
  <si>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</si>
  <si>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</si>
  <si>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</si>
  <si>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</si>
  <si>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</si>
  <si>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</si>
  <si>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</si>
  <si>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</si>
  <si>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</si>
  <si>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</si>
  <si>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</si>
  <si>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</si>
  <si>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</si>
  <si>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</si>
  <si>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</si>
  <si>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</si>
  <si>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</si>
  <si>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</si>
  <si>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オークマ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</si>
  <si>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</si>
  <si>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</si>
  <si>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</si>
  <si>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</si>
  <si>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</si>
  <si>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</si>
  <si>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</si>
  <si>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</si>
  <si>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</si>
  <si>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</si>
  <si>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</si>
  <si>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</si>
  <si>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</si>
  <si>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</si>
  <si>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</si>
  <si>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</si>
  <si>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</si>
  <si>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</si>
  <si>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</si>
  <si>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</si>
  <si>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</si>
  <si>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</si>
  <si>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</si>
  <si>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</si>
  <si>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</si>
  <si>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</si>
  <si>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</si>
  <si>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</si>
  <si>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</si>
  <si>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</si>
  <si>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</si>
  <si>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</si>
  <si>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</si>
  <si>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</si>
  <si>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</si>
  <si>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</si>
  <si>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</si>
  <si>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</si>
  <si>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</si>
  <si>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</si>
  <si>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</si>
  <si>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</si>
  <si>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</si>
  <si>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</si>
  <si>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</si>
  <si>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</si>
  <si>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</si>
  <si>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</si>
  <si>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</si>
  <si>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</si>
  <si>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</si>
  <si>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</si>
  <si>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</si>
  <si>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</si>
  <si>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</si>
  <si>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</si>
  <si>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</si>
  <si>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</si>
  <si>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</si>
  <si>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</si>
  <si>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</si>
  <si>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</si>
  <si>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</si>
  <si>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</si>
  <si>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</si>
  <si>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</si>
  <si>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</si>
  <si>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</si>
  <si>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</si>
  <si>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</si>
  <si>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</si>
  <si>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</si>
  <si>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</si>
  <si>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</si>
  <si>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</si>
  <si>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</si>
  <si>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</si>
  <si>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</si>
  <si>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</si>
  <si>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</si>
  <si>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</si>
  <si>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</si>
  <si>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富士電機</t>
  </si>
  <si>
    <t>ヤマハ</t>
  </si>
  <si>
    <t>あおぞら銀行</t>
  </si>
  <si>
    <t>東北銀行</t>
  </si>
  <si>
    <t>佐賀銀行</t>
  </si>
  <si>
    <t>丸三証券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</si>
  <si>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</si>
  <si>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</si>
  <si>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</si>
  <si>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</si>
  <si>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</si>
  <si>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</si>
  <si>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</si>
  <si>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</si>
  <si>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</si>
  <si>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</si>
  <si>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</si>
  <si>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</si>
  <si>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</si>
  <si>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</si>
  <si>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</si>
  <si>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ＪＭホールディングス</t>
  </si>
  <si>
    <t>ノエビアホールディングス</t>
  </si>
  <si>
    <t>横河ブリッジホールディングス</t>
  </si>
  <si>
    <t>サンコール</t>
  </si>
  <si>
    <t>前田工繊</t>
  </si>
  <si>
    <t>蝶理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</si>
  <si>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</si>
  <si>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</si>
  <si>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</si>
  <si>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</si>
  <si>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</si>
  <si>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</si>
  <si>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</si>
  <si>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</si>
  <si>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</si>
  <si>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</si>
  <si>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クックパッド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</si>
  <si>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</si>
  <si>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</si>
  <si>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</si>
  <si>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</si>
  <si>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</si>
  <si>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</si>
  <si>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</si>
  <si>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</si>
  <si>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</si>
  <si>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</si>
  <si>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</si>
  <si>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神鋼商事</t>
  </si>
  <si>
    <t>タカキュー</t>
  </si>
  <si>
    <t>昭文社</t>
  </si>
  <si>
    <t>松竹</t>
  </si>
  <si>
    <t>共立メンテナンス</t>
  </si>
  <si>
    <t>スペース</t>
  </si>
  <si>
    <t>ニトリホールディングス</t>
  </si>
  <si>
    <t>ファーストリテイリング</t>
  </si>
  <si>
    <t>ＮＯＫ</t>
    <phoneticPr fontId="1" type="noConversion"/>
  </si>
  <si>
    <t>ＮＴＮ</t>
    <phoneticPr fontId="1" type="noConversion"/>
  </si>
  <si>
    <t>制度</t>
    <phoneticPr fontId="1" type="noConversion"/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</si>
  <si>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</si>
  <si>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</si>
  <si>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</si>
  <si>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</si>
  <si>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</si>
  <si>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Ｋ＆Ｏエナジーグループ</t>
  </si>
  <si>
    <t>中電工</t>
  </si>
  <si>
    <t>アルペン</t>
  </si>
  <si>
    <t>ＺＯＺＯ</t>
  </si>
  <si>
    <t>ニチバン</t>
  </si>
  <si>
    <t>扶桑化学工業</t>
  </si>
  <si>
    <t>ＪＣＲファーマ</t>
  </si>
  <si>
    <t>ＡＧＣ</t>
  </si>
  <si>
    <t>酒井重工業</t>
  </si>
  <si>
    <t>サンデンホールディングス</t>
  </si>
  <si>
    <t>横河電機</t>
  </si>
  <si>
    <t>キーエンス</t>
  </si>
  <si>
    <t>浜松ホトニクス</t>
  </si>
  <si>
    <t>ワタミ</t>
  </si>
  <si>
    <t>松風</t>
  </si>
  <si>
    <t>フルサト工業</t>
  </si>
  <si>
    <t>井筒屋</t>
  </si>
  <si>
    <t>南海電気鉄道</t>
  </si>
  <si>
    <t>住友倉庫</t>
  </si>
  <si>
    <t>近鉄エクスプレス</t>
  </si>
  <si>
    <t>ＳＣＳＫ</t>
  </si>
  <si>
    <t>藤田観光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</si>
  <si>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</si>
  <si>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</si>
  <si>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</si>
  <si>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</si>
  <si>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</si>
  <si>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</si>
  <si>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</si>
  <si>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</si>
  <si>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</si>
  <si>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</si>
  <si>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</si>
  <si>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</si>
  <si>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</si>
  <si>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</si>
  <si>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</si>
  <si>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</si>
  <si>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</si>
  <si>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</si>
  <si>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</si>
  <si>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</si>
  <si>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</si>
  <si>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</si>
  <si>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</si>
  <si>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</si>
  <si>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</si>
  <si>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</si>
  <si>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</si>
  <si>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</si>
  <si>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</si>
  <si>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</si>
  <si>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</si>
  <si>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</si>
  <si>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</si>
  <si>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</si>
  <si>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</si>
  <si>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</si>
  <si>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</si>
  <si>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</si>
  <si>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</si>
  <si>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</si>
  <si>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</si>
  <si>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</si>
  <si>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</si>
  <si>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</si>
  <si>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</si>
  <si>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</si>
  <si>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</si>
  <si>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</si>
  <si>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</si>
  <si>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</si>
  <si>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アルバック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</si>
  <si>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</si>
  <si>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</si>
  <si>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</si>
  <si>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</si>
  <si>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</si>
  <si>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</si>
  <si>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</si>
  <si>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</si>
  <si>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</si>
  <si>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</si>
  <si>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</si>
  <si>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</si>
  <si>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</si>
  <si>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</si>
  <si>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</si>
  <si>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</si>
  <si>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</si>
  <si>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デジタル・インフォメーション・テクノロジー</t>
  </si>
  <si>
    <t>日本コンクリート工業</t>
  </si>
  <si>
    <t>東洋シヤッター</t>
  </si>
  <si>
    <t>ＳＭＮ</t>
  </si>
  <si>
    <t>前澤給装工業</t>
  </si>
  <si>
    <t>ティアック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</si>
  <si>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</si>
  <si>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</si>
  <si>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</si>
  <si>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</si>
  <si>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</si>
  <si>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</si>
  <si>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</si>
  <si>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</si>
  <si>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</si>
  <si>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大垣共立銀行</t>
  </si>
  <si>
    <t>マネックスグループ</t>
  </si>
  <si>
    <t>京阪ホールディングス</t>
  </si>
  <si>
    <t>日立物流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</si>
  <si>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</si>
  <si>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</si>
  <si>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</si>
  <si>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</si>
  <si>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</si>
  <si>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</si>
  <si>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</si>
  <si>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</si>
  <si>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</si>
  <si>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</si>
  <si>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</si>
  <si>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</si>
  <si>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</si>
  <si>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</si>
  <si>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</si>
  <si>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</si>
  <si>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</si>
  <si>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</si>
  <si>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</si>
  <si>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</si>
  <si>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</si>
  <si>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</si>
  <si>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</si>
  <si>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</si>
  <si>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</si>
  <si>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</si>
  <si>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</si>
  <si>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</si>
  <si>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</si>
  <si>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</si>
  <si>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</si>
  <si>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</si>
  <si>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</si>
  <si>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</si>
  <si>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</si>
  <si>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</si>
  <si>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</si>
  <si>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</si>
  <si>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</si>
  <si>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</si>
  <si>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</si>
  <si>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</si>
  <si>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</si>
  <si>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</si>
  <si>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</si>
  <si>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</si>
  <si>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</si>
  <si>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</si>
  <si>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</si>
  <si>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</si>
  <si>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</si>
  <si>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</si>
  <si>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</si>
  <si>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</si>
  <si>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</si>
  <si>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</si>
  <si>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</si>
  <si>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</si>
  <si>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</si>
  <si>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</si>
  <si>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</si>
  <si>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</si>
  <si>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</si>
  <si>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</si>
  <si>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</si>
  <si>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</si>
  <si>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</si>
  <si>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</si>
  <si>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</si>
  <si>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</si>
  <si>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</si>
  <si>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</si>
  <si>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</si>
  <si>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</si>
  <si>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</si>
  <si>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</si>
  <si>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</si>
  <si>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ACCESS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</si>
  <si>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</si>
  <si>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</si>
  <si>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</si>
  <si>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</si>
  <si>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</si>
  <si>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</si>
  <si>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</si>
  <si>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</si>
  <si>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</si>
  <si>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</si>
  <si>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</si>
  <si>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</si>
  <si>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</si>
  <si>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</si>
  <si>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</si>
  <si>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</si>
  <si>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</si>
  <si>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</si>
  <si>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</si>
  <si>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</si>
  <si>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</si>
  <si>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</si>
  <si>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</si>
  <si>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</si>
  <si>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</si>
  <si>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</si>
  <si>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</si>
  <si>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</si>
  <si>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</si>
  <si>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</si>
  <si>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</si>
  <si>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</si>
  <si>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</si>
  <si>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</si>
  <si>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</si>
  <si>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</si>
  <si>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</si>
  <si>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</si>
  <si>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</si>
  <si>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</si>
  <si>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あすか製薬</t>
  </si>
  <si>
    <t>ファンケル</t>
  </si>
  <si>
    <t>荒川化学工業</t>
  </si>
  <si>
    <t>日本山村硝子</t>
  </si>
  <si>
    <t>オハラ</t>
  </si>
  <si>
    <t>ニッカトー</t>
  </si>
  <si>
    <t>ＴＯＷＡ</t>
  </si>
  <si>
    <t>スプリックス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</si>
  <si>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</si>
  <si>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</si>
  <si>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</si>
  <si>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</si>
  <si>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</si>
  <si>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</si>
  <si>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</si>
  <si>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オプトラン</t>
  </si>
  <si>
    <t>サントリー食品インターナショナル</t>
  </si>
  <si>
    <t>" 45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</si>
  <si>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</si>
  <si>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</si>
  <si>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</si>
  <si>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</si>
  <si>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</si>
  <si>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</si>
  <si>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</si>
  <si>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</si>
  <si>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</si>
  <si>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</si>
  <si>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ツクイ</t>
  </si>
  <si>
    <t>アークランドサービスホールディングス</t>
  </si>
  <si>
    <t>レスターホールディングス</t>
  </si>
  <si>
    <t>フージャースホールディングス</t>
  </si>
  <si>
    <t>ＫＨネオケム</t>
  </si>
  <si>
    <t>サカタインクス</t>
  </si>
  <si>
    <t>ビジネスエンジニアリング</t>
  </si>
  <si>
    <t>日精エー・エス・ビー機械</t>
  </si>
  <si>
    <t>帝国電機製作所</t>
  </si>
  <si>
    <t>新東工業</t>
  </si>
  <si>
    <t>フクシマガリレイ</t>
  </si>
  <si>
    <t>日本ピストンリング</t>
  </si>
  <si>
    <t>フルテック</t>
  </si>
  <si>
    <t>ローランド　ディー．ジー．</t>
  </si>
  <si>
    <t>アイコム</t>
  </si>
  <si>
    <t>西松屋チェーン</t>
  </si>
  <si>
    <t>ゼビオホールディングス</t>
  </si>
  <si>
    <t>アニコム　ホールディングス</t>
  </si>
  <si>
    <t>グランディハウス</t>
  </si>
  <si>
    <t>アインホールディングス</t>
  </si>
  <si>
    <t>グローリー</t>
    <phoneticPr fontId="1" type="noConversion"/>
  </si>
  <si>
    <t>ウシオ電機</t>
    <phoneticPr fontId="1" type="noConversion"/>
  </si>
  <si>
    <t>制度</t>
    <phoneticPr fontId="1" type="noConversion"/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</si>
  <si>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</si>
  <si>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</si>
  <si>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</si>
  <si>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</si>
  <si>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</si>
  <si>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佐田建設</t>
  </si>
  <si>
    <t>マツオカコーポレーション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</si>
  <si>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</si>
  <si>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</si>
  <si>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</si>
  <si>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</si>
  <si>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</si>
  <si>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住友大阪セメント</t>
  </si>
  <si>
    <t>日本高周波鋼業</t>
  </si>
  <si>
    <t>東洋機械金属</t>
  </si>
  <si>
    <t>メニコン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</si>
  <si>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</si>
  <si>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</si>
  <si>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</si>
  <si>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</si>
  <si>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</si>
  <si>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</si>
  <si>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</si>
  <si>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</si>
  <si>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</si>
  <si>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</si>
  <si>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</si>
  <si>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</si>
  <si>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</si>
  <si>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</si>
  <si>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</si>
  <si>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</si>
  <si>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</si>
  <si>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</si>
  <si>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</si>
  <si>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</si>
  <si>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コスモエネルギーホールディングス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</si>
  <si>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</si>
  <si>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</si>
  <si>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</si>
  <si>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</si>
  <si>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</si>
  <si>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</si>
  <si>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</si>
  <si>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</si>
  <si>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</si>
  <si>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</si>
  <si>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>256"</t>
  </si>
  <si>
    <t xml:space="preserve"> AFC-HD</t>
  </si>
  <si>
    <t>" 38</t>
  </si>
  <si>
    <t xml:space="preserve"> anfac</t>
  </si>
  <si>
    <t>スタジオアリス</t>
  </si>
  <si>
    <t>ＪＡＬＵＸ</t>
  </si>
  <si>
    <t>イフジ産業</t>
  </si>
  <si>
    <t>大光</t>
  </si>
  <si>
    <t>トーア紡コーポレーション</t>
  </si>
  <si>
    <t>ティーガイア</t>
  </si>
  <si>
    <t>日本パーカライジング</t>
  </si>
  <si>
    <t>ニチレキ</t>
  </si>
  <si>
    <t>旭ダイヤモンド工業</t>
  </si>
  <si>
    <t>モリタホールディングス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</si>
  <si>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</si>
  <si>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</si>
  <si>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</si>
  <si>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</si>
  <si>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</si>
  <si>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</si>
  <si>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</si>
  <si>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</si>
  <si>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</si>
  <si>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</si>
  <si>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</si>
  <si>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</si>
  <si>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</si>
  <si>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</si>
  <si>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</si>
  <si>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</si>
  <si>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</si>
  <si>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</si>
  <si>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</si>
  <si>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</si>
  <si>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</si>
  <si>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</si>
  <si>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</si>
  <si>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</si>
  <si>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</si>
  <si>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</si>
  <si>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</si>
  <si>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</si>
  <si>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</si>
  <si>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</si>
  <si>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</si>
  <si>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</si>
  <si>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</si>
  <si>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</si>
  <si>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</si>
  <si>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</si>
  <si>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</si>
  <si>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</si>
  <si>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</si>
  <si>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</si>
  <si>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</si>
  <si>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</si>
  <si>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</si>
  <si>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</si>
  <si>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</si>
  <si>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</si>
  <si>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</si>
  <si>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</si>
  <si>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</si>
  <si>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</si>
  <si>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</si>
  <si>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</si>
  <si>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</si>
  <si>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</si>
  <si>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</si>
  <si>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</si>
  <si>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</si>
  <si>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</si>
  <si>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</si>
  <si>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</si>
  <si>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</si>
  <si>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</si>
  <si>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</si>
  <si>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" 24</t>
  </si>
  <si>
    <t>日本商業開発</t>
  </si>
  <si>
    <t>ネオジャパン</t>
  </si>
  <si>
    <t>イオンファンタジー</t>
  </si>
  <si>
    <t>日本板硝子</t>
  </si>
  <si>
    <t>共英製鋼</t>
  </si>
  <si>
    <t>山陽特殊製鋼</t>
  </si>
  <si>
    <t>三洋工業</t>
  </si>
  <si>
    <t>バリューＨＲ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</si>
  <si>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</si>
  <si>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</si>
  <si>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</si>
  <si>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</si>
  <si>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</si>
  <si>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日本光電工業</t>
  </si>
  <si>
    <t>名村造船所</t>
  </si>
  <si>
    <t>河西工業</t>
  </si>
  <si>
    <t>カッパ・クリエイト</t>
  </si>
  <si>
    <t>三城ホールディングス</t>
  </si>
  <si>
    <t>橋本総業ホールディングス</t>
  </si>
  <si>
    <t>サイゼリヤ</t>
  </si>
  <si>
    <t>高島</t>
  </si>
  <si>
    <t>菱洋エレクトロ</t>
  </si>
  <si>
    <t>京王電鉄</t>
  </si>
  <si>
    <t>スマートバリュー</t>
  </si>
  <si>
    <t>ワイヤレスゲート</t>
  </si>
  <si>
    <t>アイ・エス・ビー</t>
  </si>
  <si>
    <t>丹青社</t>
  </si>
  <si>
    <t>船井総研ホールディングス</t>
  </si>
  <si>
    <t>丸紅建材リース</t>
  </si>
  <si>
    <t>イエローハット</t>
  </si>
  <si>
    <t>ＪＫホールディングス</t>
  </si>
  <si>
    <t>4/6/6</t>
  </si>
  <si>
    <t>大陽日酸</t>
  </si>
  <si>
    <t>オーエスジー</t>
  </si>
  <si>
    <t>112"</t>
  </si>
  <si>
    <t>260"</t>
  </si>
  <si>
    <t>053"</t>
  </si>
  <si>
    <t>879"</t>
  </si>
  <si>
    <t>246"</t>
  </si>
  <si>
    <t>300"</t>
  </si>
  <si>
    <t xml:space="preserve"> 東　名</t>
  </si>
  <si>
    <t xml:space="preserve"> 北の達人</t>
  </si>
  <si>
    <t>252"</t>
  </si>
  <si>
    <t>020"</t>
  </si>
  <si>
    <t>237"</t>
  </si>
  <si>
    <t>" 20</t>
  </si>
  <si>
    <t>" 12</t>
  </si>
  <si>
    <t>466"</t>
  </si>
  <si>
    <t>432"</t>
  </si>
  <si>
    <t>住石ホールディングス</t>
  </si>
  <si>
    <t>日揮ホールディングス</t>
  </si>
  <si>
    <t>エスプール</t>
  </si>
  <si>
    <t>ティア</t>
  </si>
  <si>
    <t>帝国繊維</t>
  </si>
  <si>
    <t>セグエグループ</t>
  </si>
  <si>
    <t>日医工</t>
  </si>
  <si>
    <t>オリエンタルランド</t>
  </si>
  <si>
    <t>イソライト工業</t>
  </si>
  <si>
    <t>愛知製鋼</t>
  </si>
  <si>
    <t>理想科学工業</t>
  </si>
  <si>
    <t>明電舎</t>
  </si>
  <si>
    <t>メガチップス</t>
  </si>
  <si>
    <t>千代田インテグレ</t>
  </si>
  <si>
    <t>ネットワンシステムズ</t>
  </si>
  <si>
    <t>ハイデイ日高</t>
  </si>
  <si>
    <t>シンシア</t>
  </si>
  <si>
    <t>トッパン・フォームズ</t>
  </si>
  <si>
    <t>島忠</t>
  </si>
  <si>
    <t>ケーズホールディングス</t>
  </si>
  <si>
    <t>神戸電鉄</t>
  </si>
  <si>
    <t>日本ＢＳ放送</t>
  </si>
  <si>
    <t>東京都競馬</t>
  </si>
  <si>
    <t>ナック</t>
  </si>
  <si>
    <t>4/10/6</t>
  </si>
  <si>
    <t>2/5/9</t>
  </si>
  <si>
    <t>5/5/6</t>
  </si>
  <si>
    <t>12/12/2</t>
  </si>
  <si>
    <t>3/1/16</t>
  </si>
  <si>
    <t>OPEN_5233</t>
  </si>
  <si>
    <t>CLOSE_5233</t>
  </si>
  <si>
    <t>sell(5233)</t>
  </si>
  <si>
    <t>Check</t>
  </si>
  <si>
    <t>ジャパンマテリアル</t>
  </si>
  <si>
    <t>東邦ホールディングス</t>
  </si>
  <si>
    <t>ショーワ</t>
  </si>
  <si>
    <t>213"</t>
  </si>
  <si>
    <t>168"</t>
  </si>
  <si>
    <t>099"</t>
  </si>
  <si>
    <t>916"</t>
  </si>
  <si>
    <t>736"</t>
  </si>
  <si>
    <t xml:space="preserve"> アマナ</t>
  </si>
  <si>
    <t>441"</t>
  </si>
  <si>
    <t>093"</t>
  </si>
  <si>
    <t>022"</t>
  </si>
  <si>
    <t>744"</t>
  </si>
  <si>
    <t>231"</t>
  </si>
  <si>
    <t>519"</t>
  </si>
  <si>
    <t>748"</t>
  </si>
  <si>
    <t>278"</t>
  </si>
  <si>
    <t>630"</t>
  </si>
  <si>
    <t>937"</t>
  </si>
  <si>
    <t>362"</t>
  </si>
  <si>
    <t>325"</t>
  </si>
  <si>
    <t>100"</t>
  </si>
  <si>
    <t>119"</t>
  </si>
  <si>
    <t>425"</t>
  </si>
  <si>
    <t>752"</t>
  </si>
  <si>
    <t>183"</t>
  </si>
  <si>
    <t>" 63</t>
  </si>
  <si>
    <t>634"</t>
  </si>
  <si>
    <t>825"</t>
  </si>
  <si>
    <t>275"</t>
  </si>
  <si>
    <t>457"</t>
  </si>
  <si>
    <t>284"</t>
  </si>
  <si>
    <t>412"</t>
  </si>
  <si>
    <t>197"</t>
  </si>
  <si>
    <t>954"</t>
  </si>
  <si>
    <t>041"</t>
  </si>
  <si>
    <t>621"</t>
  </si>
  <si>
    <t>285"</t>
  </si>
  <si>
    <t>880"</t>
  </si>
  <si>
    <t>918"</t>
  </si>
  <si>
    <t>491"</t>
  </si>
  <si>
    <t>411"</t>
  </si>
  <si>
    <t>204"</t>
  </si>
  <si>
    <t>229"</t>
  </si>
  <si>
    <t>005"</t>
  </si>
  <si>
    <t>737"</t>
  </si>
  <si>
    <t>150"</t>
  </si>
  <si>
    <t>653"</t>
  </si>
  <si>
    <t>257"</t>
  </si>
  <si>
    <t>084"</t>
  </si>
  <si>
    <t>923"</t>
  </si>
  <si>
    <t>579"</t>
  </si>
  <si>
    <t>582"</t>
  </si>
  <si>
    <t>082"</t>
  </si>
  <si>
    <t>797"</t>
  </si>
  <si>
    <t>890"</t>
  </si>
  <si>
    <t>011"</t>
  </si>
  <si>
    <t>781"</t>
  </si>
  <si>
    <t>151"</t>
  </si>
  <si>
    <t>215"</t>
  </si>
  <si>
    <t>071"</t>
  </si>
  <si>
    <t>804"</t>
  </si>
  <si>
    <t>502"</t>
  </si>
  <si>
    <t>808"</t>
  </si>
  <si>
    <t>427"</t>
  </si>
  <si>
    <t>ユアテック</t>
  </si>
  <si>
    <t>四電工</t>
  </si>
  <si>
    <t>キャリアデザインセンター</t>
  </si>
  <si>
    <t>Ｊ－オイルミルズ</t>
  </si>
  <si>
    <t>高千穂交易</t>
  </si>
  <si>
    <t>片倉工業</t>
  </si>
  <si>
    <t>ホットランド</t>
  </si>
  <si>
    <t>アレンザホールディングス</t>
  </si>
  <si>
    <t>ブイキューブ</t>
  </si>
  <si>
    <t>システムインテグレータ</t>
  </si>
  <si>
    <t>マイネット</t>
  </si>
  <si>
    <t>タイガースポリマー</t>
  </si>
  <si>
    <t>有機合成薬品工業</t>
  </si>
  <si>
    <t>パーク２４</t>
  </si>
  <si>
    <t>ＩＤホールディングス</t>
  </si>
  <si>
    <t>ＣＡＣ　Ｈｏｌｄｉｎｇｓ</t>
  </si>
  <si>
    <t>ライオン</t>
  </si>
  <si>
    <t>大成ラミック</t>
  </si>
  <si>
    <t>ユシロ化学工業</t>
  </si>
  <si>
    <t>ＭＯＲＥＳＣＯ</t>
  </si>
  <si>
    <t>アキレス</t>
  </si>
  <si>
    <t>日本精線</t>
  </si>
  <si>
    <t>昭和電線ホールディングス</t>
  </si>
  <si>
    <t>ノーリツ</t>
  </si>
  <si>
    <t>ディスコ</t>
  </si>
  <si>
    <t>ＯＫＫ</t>
  </si>
  <si>
    <t>島精機製作所</t>
  </si>
  <si>
    <t>タツモ</t>
  </si>
  <si>
    <t>ＳＭＣ</t>
  </si>
  <si>
    <t>トーヨーカネツ</t>
  </si>
  <si>
    <t>山洋電気</t>
  </si>
  <si>
    <t>東光高岳</t>
  </si>
  <si>
    <t>正興電機製作所</t>
  </si>
  <si>
    <t>岩崎通信機</t>
  </si>
  <si>
    <t>フォスター電機</t>
  </si>
  <si>
    <t>日本マイクロニクス</t>
  </si>
  <si>
    <t>澤藤電機</t>
  </si>
  <si>
    <t>イリソ電子工業</t>
  </si>
  <si>
    <t>ジェイリース</t>
  </si>
  <si>
    <t>佐鳥電機</t>
  </si>
  <si>
    <t>丸文</t>
  </si>
  <si>
    <t>フジ・コーポレーション</t>
  </si>
  <si>
    <t>インターアクション</t>
  </si>
  <si>
    <t>タムロン</t>
  </si>
  <si>
    <t>未来工業</t>
  </si>
  <si>
    <t>エフピコ</t>
  </si>
  <si>
    <t>東京エレクトロン</t>
  </si>
  <si>
    <t>ＯＵＧホールディングス</t>
  </si>
  <si>
    <t>三愛石油</t>
  </si>
  <si>
    <t>稲畑産業</t>
  </si>
  <si>
    <t>みずほリース</t>
  </si>
  <si>
    <t>スターツコーポレーション</t>
  </si>
  <si>
    <t>トーセイ</t>
  </si>
  <si>
    <t>西日本旅客鉄道</t>
  </si>
  <si>
    <t>鴻池運輸</t>
  </si>
  <si>
    <t>ＡＮＡホールディングス</t>
  </si>
  <si>
    <t>東洋埠頭</t>
  </si>
  <si>
    <t>上組</t>
  </si>
  <si>
    <t>イーレックス</t>
  </si>
  <si>
    <t>レノバ</t>
  </si>
  <si>
    <t>北海道瓦斯</t>
  </si>
  <si>
    <t>よみうりランド</t>
  </si>
  <si>
    <t>4/9/6</t>
  </si>
  <si>
    <t>0/4/8</t>
  </si>
  <si>
    <t>0/2/2</t>
  </si>
  <si>
    <t>6/6/7</t>
  </si>
  <si>
    <t>6/5/6</t>
  </si>
  <si>
    <t>2/4/12</t>
  </si>
  <si>
    <t>5/7/2</t>
  </si>
  <si>
    <t>6/3/7</t>
  </si>
  <si>
    <t>6/6/9</t>
  </si>
  <si>
    <t>11/7/3</t>
  </si>
  <si>
    <t>OPEN_7189</t>
  </si>
  <si>
    <t>CLOSE_7189</t>
  </si>
  <si>
    <t>SELL</t>
    <phoneticPr fontId="1" type="noConversion"/>
  </si>
  <si>
    <t>太平洋セメント</t>
    <phoneticPr fontId="1" type="noConversion"/>
  </si>
  <si>
    <t>BUY</t>
    <phoneticPr fontId="1" type="noConversion"/>
  </si>
  <si>
    <t>西日本フィナンシャルホールディングス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</si>
  <si>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</si>
  <si>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</si>
  <si>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</si>
  <si>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</si>
  <si>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</si>
  <si>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</si>
  <si>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</si>
  <si>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</si>
  <si>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</si>
  <si>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太平洋セメント</t>
    <phoneticPr fontId="1" type="noConversion"/>
  </si>
  <si>
    <t>西日本フィナンシャルホールディングス</t>
    <phoneticPr fontId="1" type="noConversion"/>
  </si>
  <si>
    <t>ガラス・土石製品</t>
    <phoneticPr fontId="1" type="noConversion"/>
  </si>
  <si>
    <t>銀行業</t>
    <phoneticPr fontId="1" type="noConversion"/>
  </si>
  <si>
    <t>buy(7189)</t>
  </si>
  <si>
    <t>三菱瓦斯化学</t>
    <phoneticPr fontId="1" type="noConversion"/>
  </si>
  <si>
    <t>前田建設工業</t>
    <phoneticPr fontId="1" type="noConversion"/>
  </si>
  <si>
    <t>制度</t>
    <phoneticPr fontId="1" type="noConversion"/>
  </si>
  <si>
    <t>History</t>
    <phoneticPr fontId="1" type="noConversion"/>
  </si>
  <si>
    <t>OPEN_1824</t>
  </si>
  <si>
    <t>CLOSE_1824</t>
  </si>
  <si>
    <t>OPEN_4182</t>
  </si>
  <si>
    <t>CLOSE_4182</t>
  </si>
  <si>
    <t>sell(4182)</t>
  </si>
  <si>
    <t>buy(1824)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</si>
</sst>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3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4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78" fontId="15" fillId="8" borderId="5" xfId="0" applyNumberFormat="1" applyFont="1" applyFill="1" applyBorder="1" applyAlignment="1">
      <alignment horizontal="left" vertical="center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Asset!$B$100:$B$500</c:f>
              <c:numCache>
                <c:formatCode>m/d/yyyy</c:formatCode>
                <c:ptCount val="40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</c:numCache>
            </c:numRef>
          </c:cat>
          <c:val>
            <c:numRef>
              <c:f>Asset!$D$100:$D$500</c:f>
              <c:numCache>
                <c:formatCode>"¥"#,##0.00_);\("¥"#,##0.00\)</c:formatCode>
                <c:ptCount val="40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7.644172368708331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0.62603550295857902</c:v>
                </c:pt>
                <c:pt idx="1">
                  <c:v>0.63372781065088701</c:v>
                </c:pt>
                <c:pt idx="2">
                  <c:v>0.65521327014218</c:v>
                </c:pt>
                <c:pt idx="3">
                  <c:v>0.66526442307692302</c:v>
                </c:pt>
                <c:pt idx="4">
                  <c:v>0.67944877171959195</c:v>
                </c:pt>
                <c:pt idx="5">
                  <c:v>0.67890442890442804</c:v>
                </c:pt>
                <c:pt idx="6">
                  <c:v>0.67334096109839803</c:v>
                </c:pt>
                <c:pt idx="7">
                  <c:v>0.67635327635327602</c:v>
                </c:pt>
                <c:pt idx="8">
                  <c:v>0.62778730703259</c:v>
                </c:pt>
                <c:pt idx="9">
                  <c:v>0.61325028312570695</c:v>
                </c:pt>
                <c:pt idx="10">
                  <c:v>0.57577464788732302</c:v>
                </c:pt>
                <c:pt idx="11">
                  <c:v>0.59127906976744105</c:v>
                </c:pt>
                <c:pt idx="12">
                  <c:v>0.61054523666866301</c:v>
                </c:pt>
                <c:pt idx="13">
                  <c:v>0.61094407696933195</c:v>
                </c:pt>
                <c:pt idx="14">
                  <c:v>0.63212121212121197</c:v>
                </c:pt>
                <c:pt idx="15">
                  <c:v>0.64662576687116502</c:v>
                </c:pt>
                <c:pt idx="16">
                  <c:v>0.65748278021289897</c:v>
                </c:pt>
                <c:pt idx="17">
                  <c:v>0.65212121212121199</c:v>
                </c:pt>
                <c:pt idx="18">
                  <c:v>0.63103864734299497</c:v>
                </c:pt>
                <c:pt idx="19">
                  <c:v>0.63859020310633197</c:v>
                </c:pt>
                <c:pt idx="20">
                  <c:v>0.64030915576694403</c:v>
                </c:pt>
                <c:pt idx="21">
                  <c:v>0.63484486873508295</c:v>
                </c:pt>
                <c:pt idx="22">
                  <c:v>0.63542926239419495</c:v>
                </c:pt>
                <c:pt idx="23">
                  <c:v>0.62307692307692297</c:v>
                </c:pt>
                <c:pt idx="24">
                  <c:v>0.62714878482513303</c:v>
                </c:pt>
                <c:pt idx="25">
                  <c:v>0.63335304553518601</c:v>
                </c:pt>
                <c:pt idx="26">
                  <c:v>0.63083284111045401</c:v>
                </c:pt>
                <c:pt idx="27">
                  <c:v>0.63191990577149504</c:v>
                </c:pt>
                <c:pt idx="28">
                  <c:v>0.63023255813953405</c:v>
                </c:pt>
                <c:pt idx="29">
                  <c:v>0.63423212192262601</c:v>
                </c:pt>
                <c:pt idx="30">
                  <c:v>0.61791907514450795</c:v>
                </c:pt>
                <c:pt idx="31">
                  <c:v>0.62894580107206599</c:v>
                </c:pt>
                <c:pt idx="32">
                  <c:v>0.61882072662298904</c:v>
                </c:pt>
                <c:pt idx="33">
                  <c:v>0.62850327966607</c:v>
                </c:pt>
                <c:pt idx="34">
                  <c:v>0.62595870206489601</c:v>
                </c:pt>
                <c:pt idx="35">
                  <c:v>0.62894580107206599</c:v>
                </c:pt>
                <c:pt idx="36">
                  <c:v>0.63739545997610503</c:v>
                </c:pt>
                <c:pt idx="37">
                  <c:v>0.61307738452309501</c:v>
                </c:pt>
                <c:pt idx="38">
                  <c:v>0.58854781582054305</c:v>
                </c:pt>
                <c:pt idx="39">
                  <c:v>0.57656612529002305</c:v>
                </c:pt>
                <c:pt idx="40">
                  <c:v>0.57359813084112099</c:v>
                </c:pt>
                <c:pt idx="41">
                  <c:v>0.58432304038004701</c:v>
                </c:pt>
                <c:pt idx="42">
                  <c:v>0.58555358200118401</c:v>
                </c:pt>
                <c:pt idx="43">
                  <c:v>0.59963436928701996</c:v>
                </c:pt>
                <c:pt idx="44">
                  <c:v>0.60278956943602102</c:v>
                </c:pt>
                <c:pt idx="45">
                  <c:v>0.58524788391777505</c:v>
                </c:pt>
                <c:pt idx="46">
                  <c:v>0.59558823529411697</c:v>
                </c:pt>
                <c:pt idx="47">
                  <c:v>0.59327217125382203</c:v>
                </c:pt>
                <c:pt idx="48">
                  <c:v>0.59975594874923699</c:v>
                </c:pt>
                <c:pt idx="49">
                  <c:v>0.61665646050214296</c:v>
                </c:pt>
                <c:pt idx="50">
                  <c:v>0.62378048780487805</c:v>
                </c:pt>
                <c:pt idx="51">
                  <c:v>0.63219814241486005</c:v>
                </c:pt>
                <c:pt idx="52">
                  <c:v>0.64087061668681899</c:v>
                </c:pt>
                <c:pt idx="53">
                  <c:v>0.64382752510336605</c:v>
                </c:pt>
                <c:pt idx="54">
                  <c:v>0.63117192147531198</c:v>
                </c:pt>
                <c:pt idx="55">
                  <c:v>0.63733650416171195</c:v>
                </c:pt>
                <c:pt idx="56">
                  <c:v>0.62492546213476396</c:v>
                </c:pt>
                <c:pt idx="57">
                  <c:v>0.63110846245530305</c:v>
                </c:pt>
                <c:pt idx="58">
                  <c:v>0.64149785144260196</c:v>
                </c:pt>
                <c:pt idx="59">
                  <c:v>0.65573770491803196</c:v>
                </c:pt>
                <c:pt idx="60">
                  <c:v>0.65716137394685603</c:v>
                </c:pt>
                <c:pt idx="61">
                  <c:v>0.66514657980456005</c:v>
                </c:pt>
                <c:pt idx="62">
                  <c:v>0.66041397153945602</c:v>
                </c:pt>
                <c:pt idx="63">
                  <c:v>0.66556728232189899</c:v>
                </c:pt>
                <c:pt idx="64">
                  <c:v>0.67083607636603004</c:v>
                </c:pt>
                <c:pt idx="65">
                  <c:v>0.66644823066841397</c:v>
                </c:pt>
                <c:pt idx="66">
                  <c:v>0.65098039215686199</c:v>
                </c:pt>
                <c:pt idx="67">
                  <c:v>0.65419947506561604</c:v>
                </c:pt>
                <c:pt idx="68">
                  <c:v>0.649668874172185</c:v>
                </c:pt>
                <c:pt idx="69">
                  <c:v>0.64352469959946501</c:v>
                </c:pt>
                <c:pt idx="70">
                  <c:v>0.66239027683997298</c:v>
                </c:pt>
                <c:pt idx="71">
                  <c:v>0.65049833887043096</c:v>
                </c:pt>
                <c:pt idx="72">
                  <c:v>0.63150867823765</c:v>
                </c:pt>
                <c:pt idx="73">
                  <c:v>0.64564770390678505</c:v>
                </c:pt>
                <c:pt idx="74">
                  <c:v>0.66202090592334495</c:v>
                </c:pt>
                <c:pt idx="75">
                  <c:v>0.665497896213183</c:v>
                </c:pt>
                <c:pt idx="76">
                  <c:v>0.66619115549215402</c:v>
                </c:pt>
                <c:pt idx="77">
                  <c:v>0.66335227272727204</c:v>
                </c:pt>
                <c:pt idx="78">
                  <c:v>0.66070150322118804</c:v>
                </c:pt>
                <c:pt idx="79">
                  <c:v>0.65745856353591103</c:v>
                </c:pt>
                <c:pt idx="80">
                  <c:v>0.66159169550173003</c:v>
                </c:pt>
                <c:pt idx="81">
                  <c:v>0.65325936199722601</c:v>
                </c:pt>
                <c:pt idx="82">
                  <c:v>0.67433751743375103</c:v>
                </c:pt>
                <c:pt idx="83">
                  <c:v>0.66280653950953605</c:v>
                </c:pt>
                <c:pt idx="84">
                  <c:v>0.66758620689655102</c:v>
                </c:pt>
                <c:pt idx="85">
                  <c:v>0.64742268041237105</c:v>
                </c:pt>
                <c:pt idx="86">
                  <c:v>0.64095563139931699</c:v>
                </c:pt>
                <c:pt idx="87">
                  <c:v>0.65324232081911204</c:v>
                </c:pt>
                <c:pt idx="88">
                  <c:v>0.63692518874399395</c:v>
                </c:pt>
                <c:pt idx="89">
                  <c:v>0.64505119453924897</c:v>
                </c:pt>
                <c:pt idx="90">
                  <c:v>0.65079365079365004</c:v>
                </c:pt>
                <c:pt idx="91">
                  <c:v>0.64718162839248405</c:v>
                </c:pt>
                <c:pt idx="92">
                  <c:v>0.65121255349500695</c:v>
                </c:pt>
                <c:pt idx="93">
                  <c:v>0.64926470588235297</c:v>
                </c:pt>
                <c:pt idx="94">
                  <c:v>0.67332820906994595</c:v>
                </c:pt>
                <c:pt idx="95">
                  <c:v>0.65234075211051401</c:v>
                </c:pt>
                <c:pt idx="96">
                  <c:v>0.66666666666666596</c:v>
                </c:pt>
                <c:pt idx="97">
                  <c:v>0.66241021548284096</c:v>
                </c:pt>
                <c:pt idx="98">
                  <c:v>0.65576323987538898</c:v>
                </c:pt>
                <c:pt idx="99">
                  <c:v>0.65417642466822701</c:v>
                </c:pt>
                <c:pt idx="100">
                  <c:v>0.67136150234741698</c:v>
                </c:pt>
                <c:pt idx="101">
                  <c:v>0.67606768734891198</c:v>
                </c:pt>
                <c:pt idx="102">
                  <c:v>0.66801948051948001</c:v>
                </c:pt>
                <c:pt idx="103">
                  <c:v>0.67839607201309304</c:v>
                </c:pt>
                <c:pt idx="104">
                  <c:v>0.68576242628475104</c:v>
                </c:pt>
                <c:pt idx="105">
                  <c:v>0.68369028006589705</c:v>
                </c:pt>
                <c:pt idx="106">
                  <c:v>0.68260511129431101</c:v>
                </c:pt>
                <c:pt idx="107">
                  <c:v>0.69294605809128595</c:v>
                </c:pt>
                <c:pt idx="108">
                  <c:v>0.68684422921710997</c:v>
                </c:pt>
                <c:pt idx="109">
                  <c:v>0.67661290322580603</c:v>
                </c:pt>
                <c:pt idx="110">
                  <c:v>0.67266775777414001</c:v>
                </c:pt>
                <c:pt idx="111">
                  <c:v>0.66748971193415596</c:v>
                </c:pt>
                <c:pt idx="112">
                  <c:v>0.65587044534412897</c:v>
                </c:pt>
                <c:pt idx="113">
                  <c:v>0.654485049833887</c:v>
                </c:pt>
                <c:pt idx="114">
                  <c:v>0.65188834154351305</c:v>
                </c:pt>
                <c:pt idx="115">
                  <c:v>0.64991762767710004</c:v>
                </c:pt>
                <c:pt idx="116">
                  <c:v>0.62987012987012903</c:v>
                </c:pt>
                <c:pt idx="117">
                  <c:v>0.61732283464566895</c:v>
                </c:pt>
                <c:pt idx="118">
                  <c:v>0.60683760683760601</c:v>
                </c:pt>
                <c:pt idx="119">
                  <c:v>0.60210210210210202</c:v>
                </c:pt>
                <c:pt idx="120">
                  <c:v>0.58046380885453197</c:v>
                </c:pt>
                <c:pt idx="121">
                  <c:v>0.56241426611796896</c:v>
                </c:pt>
                <c:pt idx="122">
                  <c:v>0.56964656964656901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0.63195727275120905</c:v>
                </c:pt>
                <c:pt idx="1">
                  <c:v>0.63248343799460405</c:v>
                </c:pt>
                <c:pt idx="2">
                  <c:v>0.632916282592488</c:v>
                </c:pt>
                <c:pt idx="3">
                  <c:v>0.63302480262695604</c:v>
                </c:pt>
                <c:pt idx="4">
                  <c:v>0.63296396369554597</c:v>
                </c:pt>
                <c:pt idx="5">
                  <c:v>0.63267076091976304</c:v>
                </c:pt>
                <c:pt idx="6">
                  <c:v>0.63243992447439401</c:v>
                </c:pt>
                <c:pt idx="7">
                  <c:v>0.63217216981971203</c:v>
                </c:pt>
                <c:pt idx="8">
                  <c:v>0.63214529303411804</c:v>
                </c:pt>
                <c:pt idx="9">
                  <c:v>0.63261221613381102</c:v>
                </c:pt>
                <c:pt idx="10">
                  <c:v>0.63333669511742197</c:v>
                </c:pt>
                <c:pt idx="11">
                  <c:v>0.63429200221775595</c:v>
                </c:pt>
                <c:pt idx="12">
                  <c:v>0.63495435637284803</c:v>
                </c:pt>
                <c:pt idx="13">
                  <c:v>0.63552365082818696</c:v>
                </c:pt>
                <c:pt idx="14">
                  <c:v>0.635870065651849</c:v>
                </c:pt>
                <c:pt idx="15">
                  <c:v>0.63604246541742304</c:v>
                </c:pt>
                <c:pt idx="16">
                  <c:v>0.63609803720305602</c:v>
                </c:pt>
                <c:pt idx="17">
                  <c:v>0.63596068851211696</c:v>
                </c:pt>
                <c:pt idx="18">
                  <c:v>0.63594857306376795</c:v>
                </c:pt>
                <c:pt idx="19">
                  <c:v>0.63619158717762603</c:v>
                </c:pt>
                <c:pt idx="20">
                  <c:v>0.63665476059047399</c:v>
                </c:pt>
                <c:pt idx="21">
                  <c:v>0.63681518187505504</c:v>
                </c:pt>
                <c:pt idx="22">
                  <c:v>0.63723947251414204</c:v>
                </c:pt>
                <c:pt idx="23">
                  <c:v>0.63759921855532398</c:v>
                </c:pt>
                <c:pt idx="24">
                  <c:v>0.63803503611263701</c:v>
                </c:pt>
                <c:pt idx="25">
                  <c:v>0.63839540464387901</c:v>
                </c:pt>
                <c:pt idx="26">
                  <c:v>0.638902184068042</c:v>
                </c:pt>
                <c:pt idx="27">
                  <c:v>0.63950531535122102</c:v>
                </c:pt>
                <c:pt idx="28">
                  <c:v>0.63998664301452801</c:v>
                </c:pt>
                <c:pt idx="29">
                  <c:v>0.64062882319950798</c:v>
                </c:pt>
                <c:pt idx="30">
                  <c:v>0.64131589392433697</c:v>
                </c:pt>
                <c:pt idx="31">
                  <c:v>0.64219284332328896</c:v>
                </c:pt>
                <c:pt idx="32">
                  <c:v>0.64290830079291905</c:v>
                </c:pt>
                <c:pt idx="33">
                  <c:v>0.64389663854582901</c:v>
                </c:pt>
                <c:pt idx="34">
                  <c:v>0.64467451787317598</c:v>
                </c:pt>
                <c:pt idx="35">
                  <c:v>0.64534990722198904</c:v>
                </c:pt>
                <c:pt idx="36">
                  <c:v>0.64593286664468297</c:v>
                </c:pt>
                <c:pt idx="37">
                  <c:v>0.64633412333745699</c:v>
                </c:pt>
                <c:pt idx="38">
                  <c:v>0.64690469748173696</c:v>
                </c:pt>
                <c:pt idx="39">
                  <c:v>0.64778386060191495</c:v>
                </c:pt>
                <c:pt idx="40">
                  <c:v>0.648788156818629</c:v>
                </c:pt>
                <c:pt idx="41">
                  <c:v>0.64980575010977504</c:v>
                </c:pt>
                <c:pt idx="42">
                  <c:v>0.650413044636309</c:v>
                </c:pt>
                <c:pt idx="43">
                  <c:v>0.65083663467156905</c:v>
                </c:pt>
                <c:pt idx="44">
                  <c:v>0.65093267783890996</c:v>
                </c:pt>
                <c:pt idx="45">
                  <c:v>0.65092351160779105</c:v>
                </c:pt>
                <c:pt idx="46">
                  <c:v>0.65085972394028202</c:v>
                </c:pt>
                <c:pt idx="47">
                  <c:v>0.65041740435126605</c:v>
                </c:pt>
                <c:pt idx="48">
                  <c:v>0.65010239632983602</c:v>
                </c:pt>
                <c:pt idx="49">
                  <c:v>0.649742185186438</c:v>
                </c:pt>
                <c:pt idx="50">
                  <c:v>0.64917631275140397</c:v>
                </c:pt>
                <c:pt idx="51">
                  <c:v>0.64843271873309805</c:v>
                </c:pt>
                <c:pt idx="52">
                  <c:v>0.647546424620423</c:v>
                </c:pt>
                <c:pt idx="53">
                  <c:v>0.64669098078149401</c:v>
                </c:pt>
                <c:pt idx="54">
                  <c:v>0.64600715330627101</c:v>
                </c:pt>
                <c:pt idx="55">
                  <c:v>0.645600983951375</c:v>
                </c:pt>
                <c:pt idx="56">
                  <c:v>0.64520736071209395</c:v>
                </c:pt>
                <c:pt idx="57">
                  <c:v>0.64475086092046197</c:v>
                </c:pt>
                <c:pt idx="58">
                  <c:v>0.64424568594083198</c:v>
                </c:pt>
                <c:pt idx="59">
                  <c:v>0.64363841521631704</c:v>
                </c:pt>
                <c:pt idx="60">
                  <c:v>0.64313611826880901</c:v>
                </c:pt>
                <c:pt idx="61">
                  <c:v>0.64268958201897197</c:v>
                </c:pt>
                <c:pt idx="62">
                  <c:v>0.64218442873423398</c:v>
                </c:pt>
                <c:pt idx="63">
                  <c:v>0.64168953581670496</c:v>
                </c:pt>
                <c:pt idx="64">
                  <c:v>0.64144382491344898</c:v>
                </c:pt>
                <c:pt idx="65">
                  <c:v>0.64093379061189004</c:v>
                </c:pt>
                <c:pt idx="66">
                  <c:v>0.64037199002715395</c:v>
                </c:pt>
                <c:pt idx="67">
                  <c:v>0.63975842629180002</c:v>
                </c:pt>
                <c:pt idx="68">
                  <c:v>0.639092807622476</c:v>
                </c:pt>
                <c:pt idx="69">
                  <c:v>0.63843426998727404</c:v>
                </c:pt>
                <c:pt idx="70">
                  <c:v>0.63793334970822002</c:v>
                </c:pt>
                <c:pt idx="71">
                  <c:v>0.63721535835391196</c:v>
                </c:pt>
                <c:pt idx="72">
                  <c:v>0.63662342876348399</c:v>
                </c:pt>
                <c:pt idx="73">
                  <c:v>0.636167955993868</c:v>
                </c:pt>
                <c:pt idx="74">
                  <c:v>0.63539475706192705</c:v>
                </c:pt>
                <c:pt idx="75">
                  <c:v>0.634748986454994</c:v>
                </c:pt>
                <c:pt idx="76">
                  <c:v>0.63392423392658703</c:v>
                </c:pt>
                <c:pt idx="77">
                  <c:v>0.63326179719058695</c:v>
                </c:pt>
                <c:pt idx="78">
                  <c:v>0.63294104939000095</c:v>
                </c:pt>
                <c:pt idx="79">
                  <c:v>0.63256629215381799</c:v>
                </c:pt>
                <c:pt idx="80">
                  <c:v>0.63216786335594999</c:v>
                </c:pt>
                <c:pt idx="81">
                  <c:v>0.63183063321630395</c:v>
                </c:pt>
                <c:pt idx="82">
                  <c:v>0.63167660822639005</c:v>
                </c:pt>
                <c:pt idx="83">
                  <c:v>0.63133179143358098</c:v>
                </c:pt>
                <c:pt idx="84">
                  <c:v>0.63115485151587603</c:v>
                </c:pt>
                <c:pt idx="85">
                  <c:v>0.63094392078801698</c:v>
                </c:pt>
                <c:pt idx="86">
                  <c:v>0.63100150229628305</c:v>
                </c:pt>
                <c:pt idx="87">
                  <c:v>0.63116525934525103</c:v>
                </c:pt>
                <c:pt idx="88">
                  <c:v>0.63130806343677204</c:v>
                </c:pt>
                <c:pt idx="89">
                  <c:v>0.63150453447492105</c:v>
                </c:pt>
                <c:pt idx="90">
                  <c:v>0.63162105304724603</c:v>
                </c:pt>
                <c:pt idx="91">
                  <c:v>0.631579944202592</c:v>
                </c:pt>
                <c:pt idx="92">
                  <c:v>0.63167368854685801</c:v>
                </c:pt>
                <c:pt idx="93">
                  <c:v>0.63169208906815899</c:v>
                </c:pt>
                <c:pt idx="94">
                  <c:v>0.63163354232108004</c:v>
                </c:pt>
                <c:pt idx="95">
                  <c:v>0.63131552394803003</c:v>
                </c:pt>
                <c:pt idx="96">
                  <c:v>0.63117659921828795</c:v>
                </c:pt>
                <c:pt idx="97">
                  <c:v>0.63060539986008501</c:v>
                </c:pt>
                <c:pt idx="98">
                  <c:v>0.63031902718848598</c:v>
                </c:pt>
                <c:pt idx="99">
                  <c:v>0.63005082154681702</c:v>
                </c:pt>
                <c:pt idx="100">
                  <c:v>0.63021409971644105</c:v>
                </c:pt>
                <c:pt idx="101">
                  <c:v>0.63013242703850403</c:v>
                </c:pt>
                <c:pt idx="102">
                  <c:v>0.63039969886325098</c:v>
                </c:pt>
                <c:pt idx="103">
                  <c:v>0.63099382656735703</c:v>
                </c:pt>
                <c:pt idx="104">
                  <c:v>0.63120227695046605</c:v>
                </c:pt>
                <c:pt idx="105">
                  <c:v>0.63125324128709204</c:v>
                </c:pt>
                <c:pt idx="106">
                  <c:v>0.63134562105254699</c:v>
                </c:pt>
                <c:pt idx="107">
                  <c:v>0.63137767940417</c:v>
                </c:pt>
                <c:pt idx="108">
                  <c:v>0.63098980425210904</c:v>
                </c:pt>
                <c:pt idx="109">
                  <c:v>0.63044413408294298</c:v>
                </c:pt>
                <c:pt idx="110">
                  <c:v>0.63021124659277805</c:v>
                </c:pt>
                <c:pt idx="111">
                  <c:v>0.63018842158716204</c:v>
                </c:pt>
                <c:pt idx="112">
                  <c:v>0.63019387812880001</c:v>
                </c:pt>
                <c:pt idx="113">
                  <c:v>0.63023718855154698</c:v>
                </c:pt>
                <c:pt idx="114">
                  <c:v>0.63032594528427199</c:v>
                </c:pt>
                <c:pt idx="115">
                  <c:v>0.63049066638692397</c:v>
                </c:pt>
                <c:pt idx="116">
                  <c:v>0.63069515451507097</c:v>
                </c:pt>
                <c:pt idx="117">
                  <c:v>0.63087448078033004</c:v>
                </c:pt>
                <c:pt idx="118">
                  <c:v>0.63141029841851004</c:v>
                </c:pt>
                <c:pt idx="119">
                  <c:v>0.632011266975816</c:v>
                </c:pt>
                <c:pt idx="120">
                  <c:v>0.63268973663437</c:v>
                </c:pt>
                <c:pt idx="121">
                  <c:v>0.63364724264049699</c:v>
                </c:pt>
                <c:pt idx="122">
                  <c:v>0.63493769393502397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0.68373530678104744</c:v>
                </c:pt>
                <c:pt idx="1">
                  <c:v>0.68480920346434682</c:v>
                </c:pt>
                <c:pt idx="2">
                  <c:v>0.68581005923815919</c:v>
                </c:pt>
                <c:pt idx="3">
                  <c:v>0.68613407526059589</c:v>
                </c:pt>
                <c:pt idx="4">
                  <c:v>0.68593564532249318</c:v>
                </c:pt>
                <c:pt idx="5">
                  <c:v>0.68484747742510466</c:v>
                </c:pt>
                <c:pt idx="6">
                  <c:v>0.68394529233233925</c:v>
                </c:pt>
                <c:pt idx="7">
                  <c:v>0.68302895275958919</c:v>
                </c:pt>
                <c:pt idx="8">
                  <c:v>0.68291070075441307</c:v>
                </c:pt>
                <c:pt idx="9">
                  <c:v>0.68385068753893419</c:v>
                </c:pt>
                <c:pt idx="10">
                  <c:v>0.68499445255693436</c:v>
                </c:pt>
                <c:pt idx="11">
                  <c:v>0.68427941557762939</c:v>
                </c:pt>
                <c:pt idx="12">
                  <c:v>0.68395111334802738</c:v>
                </c:pt>
                <c:pt idx="13">
                  <c:v>0.68436468736901857</c:v>
                </c:pt>
                <c:pt idx="14">
                  <c:v>0.6843762505824994</c:v>
                </c:pt>
                <c:pt idx="15">
                  <c:v>0.68458602505000388</c:v>
                </c:pt>
                <c:pt idx="16">
                  <c:v>0.68469944005928507</c:v>
                </c:pt>
                <c:pt idx="17">
                  <c:v>0.68437745180898457</c:v>
                </c:pt>
                <c:pt idx="18">
                  <c:v>0.68434960694035452</c:v>
                </c:pt>
                <c:pt idx="19">
                  <c:v>0.68467452401894668</c:v>
                </c:pt>
                <c:pt idx="20">
                  <c:v>0.68587857322658863</c:v>
                </c:pt>
                <c:pt idx="21">
                  <c:v>0.68616385185909523</c:v>
                </c:pt>
                <c:pt idx="22">
                  <c:v>0.68705804354505784</c:v>
                </c:pt>
                <c:pt idx="23">
                  <c:v>0.68774887246793592</c:v>
                </c:pt>
                <c:pt idx="24">
                  <c:v>0.68824037997187737</c:v>
                </c:pt>
                <c:pt idx="25">
                  <c:v>0.6886709676392988</c:v>
                </c:pt>
                <c:pt idx="26">
                  <c:v>0.68972746948415864</c:v>
                </c:pt>
                <c:pt idx="27">
                  <c:v>0.69100240057258278</c:v>
                </c:pt>
                <c:pt idx="28">
                  <c:v>0.69186455196536856</c:v>
                </c:pt>
                <c:pt idx="29">
                  <c:v>0.69319568949674537</c:v>
                </c:pt>
                <c:pt idx="30">
                  <c:v>0.69486817802501999</c:v>
                </c:pt>
                <c:pt idx="31">
                  <c:v>0.69633469808070114</c:v>
                </c:pt>
                <c:pt idx="32">
                  <c:v>0.69774474099130324</c:v>
                </c:pt>
                <c:pt idx="33">
                  <c:v>0.69962560866280477</c:v>
                </c:pt>
                <c:pt idx="34">
                  <c:v>0.70114604339244402</c:v>
                </c:pt>
                <c:pt idx="35">
                  <c:v>0.70212076349455288</c:v>
                </c:pt>
                <c:pt idx="36">
                  <c:v>0.7029154941350918</c:v>
                </c:pt>
                <c:pt idx="37">
                  <c:v>0.70349418243039263</c:v>
                </c:pt>
                <c:pt idx="38">
                  <c:v>0.70357773436880799</c:v>
                </c:pt>
                <c:pt idx="39">
                  <c:v>0.70283091312136592</c:v>
                </c:pt>
                <c:pt idx="40">
                  <c:v>0.70129089196351424</c:v>
                </c:pt>
                <c:pt idx="41">
                  <c:v>0.69931273059897858</c:v>
                </c:pt>
                <c:pt idx="42">
                  <c:v>0.69776248553655718</c:v>
                </c:pt>
                <c:pt idx="43">
                  <c:v>0.696391983626102</c:v>
                </c:pt>
                <c:pt idx="44">
                  <c:v>0.69608441298017099</c:v>
                </c:pt>
                <c:pt idx="45">
                  <c:v>0.69611459903653661</c:v>
                </c:pt>
                <c:pt idx="46">
                  <c:v>0.69643332516187839</c:v>
                </c:pt>
                <c:pt idx="47">
                  <c:v>0.69869209569792989</c:v>
                </c:pt>
                <c:pt idx="48">
                  <c:v>0.70014065744039478</c:v>
                </c:pt>
                <c:pt idx="49">
                  <c:v>0.70158152351784575</c:v>
                </c:pt>
                <c:pt idx="50">
                  <c:v>0.70332313198155438</c:v>
                </c:pt>
                <c:pt idx="51">
                  <c:v>0.70541183237893701</c:v>
                </c:pt>
                <c:pt idx="52">
                  <c:v>0.707498416867543</c:v>
                </c:pt>
                <c:pt idx="53">
                  <c:v>0.7087919929822184</c:v>
                </c:pt>
                <c:pt idx="54">
                  <c:v>0.70933657868173339</c:v>
                </c:pt>
                <c:pt idx="55">
                  <c:v>0.70969196007129165</c:v>
                </c:pt>
                <c:pt idx="56">
                  <c:v>0.70985672242419917</c:v>
                </c:pt>
                <c:pt idx="57">
                  <c:v>0.71044175434768952</c:v>
                </c:pt>
                <c:pt idx="58">
                  <c:v>0.71092377519940619</c:v>
                </c:pt>
                <c:pt idx="59">
                  <c:v>0.71122891182398806</c:v>
                </c:pt>
                <c:pt idx="60">
                  <c:v>0.71091913383721683</c:v>
                </c:pt>
                <c:pt idx="61">
                  <c:v>0.71053835302622792</c:v>
                </c:pt>
                <c:pt idx="62">
                  <c:v>0.70992094141817141</c:v>
                </c:pt>
                <c:pt idx="63">
                  <c:v>0.70942843012075496</c:v>
                </c:pt>
                <c:pt idx="64">
                  <c:v>0.70896783752559234</c:v>
                </c:pt>
                <c:pt idx="65">
                  <c:v>0.70813917569666529</c:v>
                </c:pt>
                <c:pt idx="66">
                  <c:v>0.70741910074166658</c:v>
                </c:pt>
                <c:pt idx="67">
                  <c:v>0.70724676531301378</c:v>
                </c:pt>
                <c:pt idx="68">
                  <c:v>0.70698183708621576</c:v>
                </c:pt>
                <c:pt idx="69">
                  <c:v>0.70685626408647284</c:v>
                </c:pt>
                <c:pt idx="70">
                  <c:v>0.70674790292498246</c:v>
                </c:pt>
                <c:pt idx="71">
                  <c:v>0.70611786386476472</c:v>
                </c:pt>
                <c:pt idx="72">
                  <c:v>0.70582145779167038</c:v>
                </c:pt>
                <c:pt idx="73">
                  <c:v>0.70594195594708964</c:v>
                </c:pt>
                <c:pt idx="74">
                  <c:v>0.70601155996275522</c:v>
                </c:pt>
                <c:pt idx="75">
                  <c:v>0.70526576177673306</c:v>
                </c:pt>
                <c:pt idx="76">
                  <c:v>0.70443010479013823</c:v>
                </c:pt>
                <c:pt idx="77">
                  <c:v>0.70347554877565976</c:v>
                </c:pt>
                <c:pt idx="78">
                  <c:v>0.70282102870984875</c:v>
                </c:pt>
                <c:pt idx="79">
                  <c:v>0.70214757689329255</c:v>
                </c:pt>
                <c:pt idx="80">
                  <c:v>0.70151626978288495</c:v>
                </c:pt>
                <c:pt idx="81">
                  <c:v>0.70084862364796718</c:v>
                </c:pt>
                <c:pt idx="82">
                  <c:v>0.7005540409588582</c:v>
                </c:pt>
                <c:pt idx="83">
                  <c:v>0.69960779855456456</c:v>
                </c:pt>
                <c:pt idx="84">
                  <c:v>0.69917196056290287</c:v>
                </c:pt>
                <c:pt idx="85">
                  <c:v>0.69860499341589655</c:v>
                </c:pt>
                <c:pt idx="86">
                  <c:v>0.69872589339972002</c:v>
                </c:pt>
                <c:pt idx="87">
                  <c:v>0.69904435234617945</c:v>
                </c:pt>
                <c:pt idx="88">
                  <c:v>0.69941701405869028</c:v>
                </c:pt>
                <c:pt idx="89">
                  <c:v>0.69976201634699964</c:v>
                </c:pt>
                <c:pt idx="90">
                  <c:v>0.70000036277203725</c:v>
                </c:pt>
                <c:pt idx="91">
                  <c:v>0.69991679306968702</c:v>
                </c:pt>
                <c:pt idx="92">
                  <c:v>0.70011509939534267</c:v>
                </c:pt>
                <c:pt idx="93">
                  <c:v>0.70015524076872715</c:v>
                </c:pt>
                <c:pt idx="94">
                  <c:v>0.70004397420065201</c:v>
                </c:pt>
                <c:pt idx="95">
                  <c:v>0.69916717088612346</c:v>
                </c:pt>
                <c:pt idx="96">
                  <c:v>0.69889802435780979</c:v>
                </c:pt>
                <c:pt idx="97">
                  <c:v>0.69784074569954146</c:v>
                </c:pt>
                <c:pt idx="98">
                  <c:v>0.69719205796231842</c:v>
                </c:pt>
                <c:pt idx="99">
                  <c:v>0.69667439497661987</c:v>
                </c:pt>
                <c:pt idx="100">
                  <c:v>0.69713274659656166</c:v>
                </c:pt>
                <c:pt idx="101">
                  <c:v>0.69686468908583188</c:v>
                </c:pt>
                <c:pt idx="102">
                  <c:v>0.69802038309728021</c:v>
                </c:pt>
                <c:pt idx="103">
                  <c:v>0.70067774824255047</c:v>
                </c:pt>
                <c:pt idx="104">
                  <c:v>0.70154258354802246</c:v>
                </c:pt>
                <c:pt idx="105">
                  <c:v>0.70175694705070524</c:v>
                </c:pt>
                <c:pt idx="106">
                  <c:v>0.70214146533302735</c:v>
                </c:pt>
                <c:pt idx="107">
                  <c:v>0.70226845550307104</c:v>
                </c:pt>
                <c:pt idx="108">
                  <c:v>0.7008395553861172</c:v>
                </c:pt>
                <c:pt idx="109">
                  <c:v>0.69917039355957622</c:v>
                </c:pt>
                <c:pt idx="110">
                  <c:v>0.69842660952578783</c:v>
                </c:pt>
                <c:pt idx="111">
                  <c:v>0.69834806792995008</c:v>
                </c:pt>
                <c:pt idx="112">
                  <c:v>0.69836553272940316</c:v>
                </c:pt>
                <c:pt idx="113">
                  <c:v>0.69847813102360701</c:v>
                </c:pt>
                <c:pt idx="114">
                  <c:v>0.69870997363351117</c:v>
                </c:pt>
                <c:pt idx="115">
                  <c:v>0.69914065522233282</c:v>
                </c:pt>
                <c:pt idx="116">
                  <c:v>0.69966601058840094</c:v>
                </c:pt>
                <c:pt idx="117">
                  <c:v>0.69990573558543479</c:v>
                </c:pt>
                <c:pt idx="118">
                  <c:v>0.70063606105074505</c:v>
                </c:pt>
                <c:pt idx="119">
                  <c:v>0.70115583437760221</c:v>
                </c:pt>
                <c:pt idx="120">
                  <c:v>0.70164542206427016</c:v>
                </c:pt>
                <c:pt idx="121">
                  <c:v>0.70166350166312319</c:v>
                </c:pt>
                <c:pt idx="122">
                  <c:v>0.70114757463413713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0.58017923872137067</c:v>
                </c:pt>
                <c:pt idx="1">
                  <c:v>0.58015767252486128</c:v>
                </c:pt>
                <c:pt idx="2">
                  <c:v>0.58002250594681681</c:v>
                </c:pt>
                <c:pt idx="3">
                  <c:v>0.57991552999331619</c:v>
                </c:pt>
                <c:pt idx="4">
                  <c:v>0.57999228206859876</c:v>
                </c:pt>
                <c:pt idx="5">
                  <c:v>0.58049404441442143</c:v>
                </c:pt>
                <c:pt idx="6">
                  <c:v>0.58093455661644877</c:v>
                </c:pt>
                <c:pt idx="7">
                  <c:v>0.58131538687983486</c:v>
                </c:pt>
                <c:pt idx="8">
                  <c:v>0.58137988531382301</c:v>
                </c:pt>
                <c:pt idx="9">
                  <c:v>0.58137374472868786</c:v>
                </c:pt>
                <c:pt idx="10">
                  <c:v>0.58167893767790957</c:v>
                </c:pt>
                <c:pt idx="11">
                  <c:v>0.5843045888578825</c:v>
                </c:pt>
                <c:pt idx="12">
                  <c:v>0.58595759939766867</c:v>
                </c:pt>
                <c:pt idx="13">
                  <c:v>0.58668261428735535</c:v>
                </c:pt>
                <c:pt idx="14">
                  <c:v>0.58736388072119861</c:v>
                </c:pt>
                <c:pt idx="15">
                  <c:v>0.58749890578484221</c:v>
                </c:pt>
                <c:pt idx="16">
                  <c:v>0.58749663434682697</c:v>
                </c:pt>
                <c:pt idx="17">
                  <c:v>0.58754392521524934</c:v>
                </c:pt>
                <c:pt idx="18">
                  <c:v>0.58754753918718139</c:v>
                </c:pt>
                <c:pt idx="19">
                  <c:v>0.58770865033630537</c:v>
                </c:pt>
                <c:pt idx="20">
                  <c:v>0.58743094795435935</c:v>
                </c:pt>
                <c:pt idx="21">
                  <c:v>0.58746651189101484</c:v>
                </c:pt>
                <c:pt idx="22">
                  <c:v>0.58742090148322623</c:v>
                </c:pt>
                <c:pt idx="23">
                  <c:v>0.58744956464271203</c:v>
                </c:pt>
                <c:pt idx="24">
                  <c:v>0.58782969225339665</c:v>
                </c:pt>
                <c:pt idx="25">
                  <c:v>0.58811984164845921</c:v>
                </c:pt>
                <c:pt idx="26">
                  <c:v>0.58807689865192536</c:v>
                </c:pt>
                <c:pt idx="27">
                  <c:v>0.58800823012985926</c:v>
                </c:pt>
                <c:pt idx="28">
                  <c:v>0.58810873406368747</c:v>
                </c:pt>
                <c:pt idx="29">
                  <c:v>0.58806195690227059</c:v>
                </c:pt>
                <c:pt idx="30">
                  <c:v>0.58776360982365394</c:v>
                </c:pt>
                <c:pt idx="31">
                  <c:v>0.58805098856587679</c:v>
                </c:pt>
                <c:pt idx="32">
                  <c:v>0.58807186059453487</c:v>
                </c:pt>
                <c:pt idx="33">
                  <c:v>0.58816766842885326</c:v>
                </c:pt>
                <c:pt idx="34">
                  <c:v>0.58820299235390794</c:v>
                </c:pt>
                <c:pt idx="35">
                  <c:v>0.5885790509494252</c:v>
                </c:pt>
                <c:pt idx="36">
                  <c:v>0.58895023915427414</c:v>
                </c:pt>
                <c:pt idx="37">
                  <c:v>0.58917406424452134</c:v>
                </c:pt>
                <c:pt idx="38">
                  <c:v>0.59023166059466592</c:v>
                </c:pt>
                <c:pt idx="39">
                  <c:v>0.59273680808246398</c:v>
                </c:pt>
                <c:pt idx="40">
                  <c:v>0.59628542167374377</c:v>
                </c:pt>
                <c:pt idx="41">
                  <c:v>0.60029876962057149</c:v>
                </c:pt>
                <c:pt idx="42">
                  <c:v>0.60306360373606083</c:v>
                </c:pt>
                <c:pt idx="43">
                  <c:v>0.6052812857170361</c:v>
                </c:pt>
                <c:pt idx="44">
                  <c:v>0.60578094269764893</c:v>
                </c:pt>
                <c:pt idx="45">
                  <c:v>0.60573242417904549</c:v>
                </c:pt>
                <c:pt idx="46">
                  <c:v>0.60528612271868565</c:v>
                </c:pt>
                <c:pt idx="47">
                  <c:v>0.6021427130046022</c:v>
                </c:pt>
                <c:pt idx="48">
                  <c:v>0.60006413521927726</c:v>
                </c:pt>
                <c:pt idx="49">
                  <c:v>0.59790284685503026</c:v>
                </c:pt>
                <c:pt idx="50">
                  <c:v>0.59502949352125356</c:v>
                </c:pt>
                <c:pt idx="51">
                  <c:v>0.59145360508725908</c:v>
                </c:pt>
                <c:pt idx="52">
                  <c:v>0.587594432373303</c:v>
                </c:pt>
                <c:pt idx="53">
                  <c:v>0.58458996858076961</c:v>
                </c:pt>
                <c:pt idx="54">
                  <c:v>0.58267772793080863</c:v>
                </c:pt>
                <c:pt idx="55">
                  <c:v>0.58151000783145834</c:v>
                </c:pt>
                <c:pt idx="56">
                  <c:v>0.58055799899998872</c:v>
                </c:pt>
                <c:pt idx="57">
                  <c:v>0.57905996749323441</c:v>
                </c:pt>
                <c:pt idx="58">
                  <c:v>0.57756759668225777</c:v>
                </c:pt>
                <c:pt idx="59">
                  <c:v>0.57604791860864601</c:v>
                </c:pt>
                <c:pt idx="60">
                  <c:v>0.57535310270040119</c:v>
                </c:pt>
                <c:pt idx="61">
                  <c:v>0.57484081101171602</c:v>
                </c:pt>
                <c:pt idx="62">
                  <c:v>0.57444791605029655</c:v>
                </c:pt>
                <c:pt idx="63">
                  <c:v>0.57395064151265496</c:v>
                </c:pt>
                <c:pt idx="64">
                  <c:v>0.57391981230130562</c:v>
                </c:pt>
                <c:pt idx="65">
                  <c:v>0.57372840552711479</c:v>
                </c:pt>
                <c:pt idx="66">
                  <c:v>0.57332487931264131</c:v>
                </c:pt>
                <c:pt idx="67">
                  <c:v>0.57227008727058626</c:v>
                </c:pt>
                <c:pt idx="68">
                  <c:v>0.57120377815873624</c:v>
                </c:pt>
                <c:pt idx="69">
                  <c:v>0.57001227588807524</c:v>
                </c:pt>
                <c:pt idx="70">
                  <c:v>0.56911879649145758</c:v>
                </c:pt>
                <c:pt idx="71">
                  <c:v>0.56831285284305921</c:v>
                </c:pt>
                <c:pt idx="72">
                  <c:v>0.5674253997352976</c:v>
                </c:pt>
                <c:pt idx="73">
                  <c:v>0.56639395604064635</c:v>
                </c:pt>
                <c:pt idx="74">
                  <c:v>0.56477795416109888</c:v>
                </c:pt>
                <c:pt idx="75">
                  <c:v>0.56423221113325495</c:v>
                </c:pt>
                <c:pt idx="76">
                  <c:v>0.56341836306303583</c:v>
                </c:pt>
                <c:pt idx="77">
                  <c:v>0.56304804560551414</c:v>
                </c:pt>
                <c:pt idx="78">
                  <c:v>0.56306107007015316</c:v>
                </c:pt>
                <c:pt idx="79">
                  <c:v>0.56298500741434343</c:v>
                </c:pt>
                <c:pt idx="80">
                  <c:v>0.56281945692901503</c:v>
                </c:pt>
                <c:pt idx="81">
                  <c:v>0.56281264278464072</c:v>
                </c:pt>
                <c:pt idx="82">
                  <c:v>0.56279917549392189</c:v>
                </c:pt>
                <c:pt idx="83">
                  <c:v>0.5630557843125974</c:v>
                </c:pt>
                <c:pt idx="84">
                  <c:v>0.56313774246884918</c:v>
                </c:pt>
                <c:pt idx="85">
                  <c:v>0.56328284816013741</c:v>
                </c:pt>
                <c:pt idx="86">
                  <c:v>0.56327711119284607</c:v>
                </c:pt>
                <c:pt idx="87">
                  <c:v>0.5632861663443226</c:v>
                </c:pt>
                <c:pt idx="88">
                  <c:v>0.5631991128148538</c:v>
                </c:pt>
                <c:pt idx="89">
                  <c:v>0.56324705260284247</c:v>
                </c:pt>
                <c:pt idx="90">
                  <c:v>0.5632417433224548</c:v>
                </c:pt>
                <c:pt idx="91">
                  <c:v>0.56324309533549699</c:v>
                </c:pt>
                <c:pt idx="92">
                  <c:v>0.56323227769837336</c:v>
                </c:pt>
                <c:pt idx="93">
                  <c:v>0.56322893736759083</c:v>
                </c:pt>
                <c:pt idx="94">
                  <c:v>0.56322311044150808</c:v>
                </c:pt>
                <c:pt idx="95">
                  <c:v>0.56346387700993661</c:v>
                </c:pt>
                <c:pt idx="96">
                  <c:v>0.56345517407876611</c:v>
                </c:pt>
                <c:pt idx="97">
                  <c:v>0.56337005402062856</c:v>
                </c:pt>
                <c:pt idx="98">
                  <c:v>0.56344599641465354</c:v>
                </c:pt>
                <c:pt idx="99">
                  <c:v>0.56342724811701417</c:v>
                </c:pt>
                <c:pt idx="100">
                  <c:v>0.56329545283632043</c:v>
                </c:pt>
                <c:pt idx="101">
                  <c:v>0.56340016499117618</c:v>
                </c:pt>
                <c:pt idx="102">
                  <c:v>0.56277901462922175</c:v>
                </c:pt>
                <c:pt idx="103">
                  <c:v>0.56130990489216359</c:v>
                </c:pt>
                <c:pt idx="104">
                  <c:v>0.56086197035290963</c:v>
                </c:pt>
                <c:pt idx="105">
                  <c:v>0.56074953552347884</c:v>
                </c:pt>
                <c:pt idx="106">
                  <c:v>0.56054977677206663</c:v>
                </c:pt>
                <c:pt idx="107">
                  <c:v>0.56048690330526896</c:v>
                </c:pt>
                <c:pt idx="108">
                  <c:v>0.56114005311810089</c:v>
                </c:pt>
                <c:pt idx="109">
                  <c:v>0.56171787460630973</c:v>
                </c:pt>
                <c:pt idx="110">
                  <c:v>0.56199588365976827</c:v>
                </c:pt>
                <c:pt idx="111">
                  <c:v>0.562028775244374</c:v>
                </c:pt>
                <c:pt idx="112">
                  <c:v>0.56202222352819686</c:v>
                </c:pt>
                <c:pt idx="113">
                  <c:v>0.56199624607948695</c:v>
                </c:pt>
                <c:pt idx="114">
                  <c:v>0.56194191693503281</c:v>
                </c:pt>
                <c:pt idx="115">
                  <c:v>0.56184067755151512</c:v>
                </c:pt>
                <c:pt idx="116">
                  <c:v>0.56172429844174099</c:v>
                </c:pt>
                <c:pt idx="117">
                  <c:v>0.56184322597522529</c:v>
                </c:pt>
                <c:pt idx="118">
                  <c:v>0.56218453578627503</c:v>
                </c:pt>
                <c:pt idx="119">
                  <c:v>0.56286669957402979</c:v>
                </c:pt>
                <c:pt idx="120">
                  <c:v>0.56373405120446984</c:v>
                </c:pt>
                <c:pt idx="121">
                  <c:v>0.56563098361787079</c:v>
                </c:pt>
                <c:pt idx="122">
                  <c:v>0.56872781323591082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43789</c:v>
                </c:pt>
                <c:pt idx="1">
                  <c:v>43789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43805</c:v>
                </c:pt>
                <c:pt idx="1">
                  <c:v>43805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71122891182398806"/>
          <c:min val="0.5604869033052689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sell(4182)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1690</c:v>
                </c:pt>
                <c:pt idx="1">
                  <c:v>1690</c:v>
                </c:pt>
                <c:pt idx="2">
                  <c:v>1688</c:v>
                </c:pt>
                <c:pt idx="3">
                  <c:v>1664</c:v>
                </c:pt>
                <c:pt idx="4">
                  <c:v>1669</c:v>
                </c:pt>
                <c:pt idx="5">
                  <c:v>1716</c:v>
                </c:pt>
                <c:pt idx="6">
                  <c:v>1748</c:v>
                </c:pt>
                <c:pt idx="7">
                  <c:v>1755</c:v>
                </c:pt>
                <c:pt idx="8">
                  <c:v>1749</c:v>
                </c:pt>
                <c:pt idx="9">
                  <c:v>1766</c:v>
                </c:pt>
                <c:pt idx="10">
                  <c:v>1775</c:v>
                </c:pt>
                <c:pt idx="11">
                  <c:v>1720</c:v>
                </c:pt>
                <c:pt idx="12">
                  <c:v>1669</c:v>
                </c:pt>
                <c:pt idx="13">
                  <c:v>1663</c:v>
                </c:pt>
                <c:pt idx="14">
                  <c:v>1650</c:v>
                </c:pt>
                <c:pt idx="15">
                  <c:v>1630</c:v>
                </c:pt>
                <c:pt idx="16">
                  <c:v>1597</c:v>
                </c:pt>
                <c:pt idx="17">
                  <c:v>1650</c:v>
                </c:pt>
                <c:pt idx="18">
                  <c:v>1656</c:v>
                </c:pt>
                <c:pt idx="19">
                  <c:v>1674</c:v>
                </c:pt>
                <c:pt idx="20">
                  <c:v>1682</c:v>
                </c:pt>
                <c:pt idx="21">
                  <c:v>1676</c:v>
                </c:pt>
                <c:pt idx="22">
                  <c:v>1654</c:v>
                </c:pt>
                <c:pt idx="23">
                  <c:v>1690</c:v>
                </c:pt>
                <c:pt idx="24">
                  <c:v>1687</c:v>
                </c:pt>
                <c:pt idx="25">
                  <c:v>1691</c:v>
                </c:pt>
                <c:pt idx="26">
                  <c:v>1693</c:v>
                </c:pt>
                <c:pt idx="27">
                  <c:v>1698</c:v>
                </c:pt>
                <c:pt idx="28">
                  <c:v>1720</c:v>
                </c:pt>
                <c:pt idx="29">
                  <c:v>1706</c:v>
                </c:pt>
                <c:pt idx="30">
                  <c:v>1730</c:v>
                </c:pt>
                <c:pt idx="31">
                  <c:v>1679</c:v>
                </c:pt>
                <c:pt idx="32">
                  <c:v>1679</c:v>
                </c:pt>
                <c:pt idx="33">
                  <c:v>1677</c:v>
                </c:pt>
                <c:pt idx="34">
                  <c:v>1695</c:v>
                </c:pt>
                <c:pt idx="35">
                  <c:v>1679</c:v>
                </c:pt>
                <c:pt idx="36">
                  <c:v>1674</c:v>
                </c:pt>
                <c:pt idx="37">
                  <c:v>1667</c:v>
                </c:pt>
                <c:pt idx="38">
                  <c:v>1694</c:v>
                </c:pt>
                <c:pt idx="39">
                  <c:v>1724</c:v>
                </c:pt>
                <c:pt idx="40">
                  <c:v>1712</c:v>
                </c:pt>
                <c:pt idx="41">
                  <c:v>1684</c:v>
                </c:pt>
                <c:pt idx="42">
                  <c:v>1689</c:v>
                </c:pt>
                <c:pt idx="43">
                  <c:v>1641</c:v>
                </c:pt>
                <c:pt idx="44">
                  <c:v>1649</c:v>
                </c:pt>
                <c:pt idx="45">
                  <c:v>1654</c:v>
                </c:pt>
                <c:pt idx="46">
                  <c:v>1632</c:v>
                </c:pt>
                <c:pt idx="47">
                  <c:v>1635</c:v>
                </c:pt>
                <c:pt idx="48">
                  <c:v>1639</c:v>
                </c:pt>
                <c:pt idx="49">
                  <c:v>1633</c:v>
                </c:pt>
                <c:pt idx="50">
                  <c:v>1640</c:v>
                </c:pt>
                <c:pt idx="51">
                  <c:v>1615</c:v>
                </c:pt>
                <c:pt idx="52">
                  <c:v>1654</c:v>
                </c:pt>
                <c:pt idx="53">
                  <c:v>1693</c:v>
                </c:pt>
                <c:pt idx="54">
                  <c:v>1681</c:v>
                </c:pt>
                <c:pt idx="55">
                  <c:v>1682</c:v>
                </c:pt>
                <c:pt idx="56">
                  <c:v>1677</c:v>
                </c:pt>
                <c:pt idx="57">
                  <c:v>1678</c:v>
                </c:pt>
                <c:pt idx="58">
                  <c:v>1629</c:v>
                </c:pt>
                <c:pt idx="59">
                  <c:v>1525</c:v>
                </c:pt>
                <c:pt idx="60">
                  <c:v>1543</c:v>
                </c:pt>
                <c:pt idx="61">
                  <c:v>1535</c:v>
                </c:pt>
                <c:pt idx="62">
                  <c:v>1546</c:v>
                </c:pt>
                <c:pt idx="63">
                  <c:v>1516</c:v>
                </c:pt>
                <c:pt idx="64">
                  <c:v>1519</c:v>
                </c:pt>
                <c:pt idx="65">
                  <c:v>1526</c:v>
                </c:pt>
                <c:pt idx="66">
                  <c:v>1530</c:v>
                </c:pt>
                <c:pt idx="67">
                  <c:v>1524</c:v>
                </c:pt>
                <c:pt idx="68">
                  <c:v>1510</c:v>
                </c:pt>
                <c:pt idx="69">
                  <c:v>1498</c:v>
                </c:pt>
                <c:pt idx="70">
                  <c:v>1481</c:v>
                </c:pt>
                <c:pt idx="71">
                  <c:v>1505</c:v>
                </c:pt>
                <c:pt idx="72">
                  <c:v>1498</c:v>
                </c:pt>
                <c:pt idx="73">
                  <c:v>1459</c:v>
                </c:pt>
                <c:pt idx="74">
                  <c:v>1435</c:v>
                </c:pt>
                <c:pt idx="75">
                  <c:v>1426</c:v>
                </c:pt>
                <c:pt idx="76">
                  <c:v>1402</c:v>
                </c:pt>
                <c:pt idx="77">
                  <c:v>1408</c:v>
                </c:pt>
                <c:pt idx="78">
                  <c:v>1397</c:v>
                </c:pt>
                <c:pt idx="79">
                  <c:v>1448</c:v>
                </c:pt>
                <c:pt idx="80">
                  <c:v>1445</c:v>
                </c:pt>
                <c:pt idx="81">
                  <c:v>1442</c:v>
                </c:pt>
                <c:pt idx="82">
                  <c:v>1434</c:v>
                </c:pt>
                <c:pt idx="83">
                  <c:v>1468</c:v>
                </c:pt>
                <c:pt idx="84">
                  <c:v>1450</c:v>
                </c:pt>
                <c:pt idx="85">
                  <c:v>1455</c:v>
                </c:pt>
                <c:pt idx="86">
                  <c:v>1465</c:v>
                </c:pt>
                <c:pt idx="87">
                  <c:v>1465</c:v>
                </c:pt>
                <c:pt idx="88">
                  <c:v>1457</c:v>
                </c:pt>
                <c:pt idx="89">
                  <c:v>1465</c:v>
                </c:pt>
                <c:pt idx="90">
                  <c:v>1449</c:v>
                </c:pt>
                <c:pt idx="91">
                  <c:v>1437</c:v>
                </c:pt>
                <c:pt idx="92">
                  <c:v>1402</c:v>
                </c:pt>
                <c:pt idx="93">
                  <c:v>1360</c:v>
                </c:pt>
                <c:pt idx="94">
                  <c:v>1301</c:v>
                </c:pt>
                <c:pt idx="95">
                  <c:v>1303</c:v>
                </c:pt>
                <c:pt idx="96">
                  <c:v>1284</c:v>
                </c:pt>
                <c:pt idx="97">
                  <c:v>1253</c:v>
                </c:pt>
                <c:pt idx="98">
                  <c:v>1284</c:v>
                </c:pt>
                <c:pt idx="99">
                  <c:v>1281</c:v>
                </c:pt>
                <c:pt idx="100">
                  <c:v>1278</c:v>
                </c:pt>
                <c:pt idx="101">
                  <c:v>1241</c:v>
                </c:pt>
                <c:pt idx="102">
                  <c:v>1232</c:v>
                </c:pt>
                <c:pt idx="103">
                  <c:v>1222</c:v>
                </c:pt>
                <c:pt idx="104">
                  <c:v>1187</c:v>
                </c:pt>
                <c:pt idx="105">
                  <c:v>1214</c:v>
                </c:pt>
                <c:pt idx="106">
                  <c:v>1213</c:v>
                </c:pt>
                <c:pt idx="107">
                  <c:v>1205</c:v>
                </c:pt>
                <c:pt idx="108">
                  <c:v>1239</c:v>
                </c:pt>
                <c:pt idx="109">
                  <c:v>1240</c:v>
                </c:pt>
                <c:pt idx="110">
                  <c:v>1222</c:v>
                </c:pt>
                <c:pt idx="111">
                  <c:v>1215</c:v>
                </c:pt>
                <c:pt idx="112">
                  <c:v>1235</c:v>
                </c:pt>
                <c:pt idx="113">
                  <c:v>1204</c:v>
                </c:pt>
                <c:pt idx="114">
                  <c:v>1218</c:v>
                </c:pt>
                <c:pt idx="115">
                  <c:v>1214</c:v>
                </c:pt>
                <c:pt idx="116">
                  <c:v>1232</c:v>
                </c:pt>
                <c:pt idx="117">
                  <c:v>1270</c:v>
                </c:pt>
                <c:pt idx="118">
                  <c:v>1287</c:v>
                </c:pt>
                <c:pt idx="119">
                  <c:v>1332</c:v>
                </c:pt>
                <c:pt idx="120">
                  <c:v>1423</c:v>
                </c:pt>
                <c:pt idx="121">
                  <c:v>1458</c:v>
                </c:pt>
                <c:pt idx="122">
                  <c:v>1443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buy(1824)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1857.2919708029196</c:v>
                </c:pt>
                <c:pt idx="1">
                  <c:v>1880.1131386861314</c:v>
                </c:pt>
                <c:pt idx="2">
                  <c:v>1941.5547445255474</c:v>
                </c:pt>
                <c:pt idx="3">
                  <c:v>1943.3102189781023</c:v>
                </c:pt>
                <c:pt idx="4">
                  <c:v>1990.7080291970804</c:v>
                </c:pt>
                <c:pt idx="5">
                  <c:v>2045.1277372262773</c:v>
                </c:pt>
                <c:pt idx="6">
                  <c:v>2066.1934306569342</c:v>
                </c:pt>
                <c:pt idx="7">
                  <c:v>2083.7481751824816</c:v>
                </c:pt>
                <c:pt idx="8">
                  <c:v>1927.5109489051094</c:v>
                </c:pt>
                <c:pt idx="9">
                  <c:v>1901.1788321167883</c:v>
                </c:pt>
                <c:pt idx="10">
                  <c:v>1794.094890510949</c:v>
                </c:pt>
                <c:pt idx="11">
                  <c:v>1785.3175182481752</c:v>
                </c:pt>
                <c:pt idx="12">
                  <c:v>1788.8284671532847</c:v>
                </c:pt>
                <c:pt idx="13">
                  <c:v>1783.5620437956204</c:v>
                </c:pt>
                <c:pt idx="14">
                  <c:v>1830.9598540145985</c:v>
                </c:pt>
                <c:pt idx="15">
                  <c:v>1850.2700729927008</c:v>
                </c:pt>
                <c:pt idx="16">
                  <c:v>1843.2481751824819</c:v>
                </c:pt>
                <c:pt idx="17">
                  <c:v>1888.8905109489051</c:v>
                </c:pt>
                <c:pt idx="18">
                  <c:v>1834.4708029197081</c:v>
                </c:pt>
                <c:pt idx="19">
                  <c:v>1876.6021897810219</c:v>
                </c:pt>
                <c:pt idx="20">
                  <c:v>1890.6459854014599</c:v>
                </c:pt>
                <c:pt idx="21">
                  <c:v>1867.8248175182482</c:v>
                </c:pt>
                <c:pt idx="22">
                  <c:v>1845.0036496350365</c:v>
                </c:pt>
                <c:pt idx="23">
                  <c:v>1848.5145985401459</c:v>
                </c:pt>
                <c:pt idx="24">
                  <c:v>1857.2919708029196</c:v>
                </c:pt>
                <c:pt idx="25">
                  <c:v>1880.1131386861314</c:v>
                </c:pt>
                <c:pt idx="26">
                  <c:v>1874.8467153284671</c:v>
                </c:pt>
                <c:pt idx="27">
                  <c:v>1883.6240875912408</c:v>
                </c:pt>
                <c:pt idx="28">
                  <c:v>1902.9343065693431</c:v>
                </c:pt>
                <c:pt idx="29">
                  <c:v>1899.4233576642337</c:v>
                </c:pt>
                <c:pt idx="30">
                  <c:v>1876.6021897810219</c:v>
                </c:pt>
                <c:pt idx="31">
                  <c:v>1853.7810218978102</c:v>
                </c:pt>
                <c:pt idx="32">
                  <c:v>1823.9379562043796</c:v>
                </c:pt>
                <c:pt idx="33">
                  <c:v>1850.2700729927008</c:v>
                </c:pt>
                <c:pt idx="34">
                  <c:v>1862.5583941605839</c:v>
                </c:pt>
                <c:pt idx="35">
                  <c:v>1853.7810218978102</c:v>
                </c:pt>
                <c:pt idx="36">
                  <c:v>1873.0912408759125</c:v>
                </c:pt>
                <c:pt idx="37">
                  <c:v>1794.094890510949</c:v>
                </c:pt>
                <c:pt idx="38">
                  <c:v>1750.2080291970804</c:v>
                </c:pt>
                <c:pt idx="39">
                  <c:v>1744.9416058394161</c:v>
                </c:pt>
                <c:pt idx="40">
                  <c:v>1723.8759124087592</c:v>
                </c:pt>
                <c:pt idx="41">
                  <c:v>1727.3868613138686</c:v>
                </c:pt>
                <c:pt idx="42">
                  <c:v>1736.1642335766423</c:v>
                </c:pt>
                <c:pt idx="43">
                  <c:v>1727.3868613138686</c:v>
                </c:pt>
                <c:pt idx="44">
                  <c:v>1744.9416058394161</c:v>
                </c:pt>
                <c:pt idx="45">
                  <c:v>1699.2992700729926</c:v>
                </c:pt>
                <c:pt idx="46">
                  <c:v>1706.3211678832117</c:v>
                </c:pt>
                <c:pt idx="47">
                  <c:v>1702.8102189781023</c:v>
                </c:pt>
                <c:pt idx="48">
                  <c:v>1725.6313868613138</c:v>
                </c:pt>
                <c:pt idx="49">
                  <c:v>1767.7627737226278</c:v>
                </c:pt>
                <c:pt idx="50">
                  <c:v>1795.8503649635036</c:v>
                </c:pt>
                <c:pt idx="51">
                  <c:v>1792.3394160583941</c:v>
                </c:pt>
                <c:pt idx="52">
                  <c:v>1860.8029197080293</c:v>
                </c:pt>
                <c:pt idx="53">
                  <c:v>1913.4671532846717</c:v>
                </c:pt>
                <c:pt idx="54">
                  <c:v>1862.5583941605839</c:v>
                </c:pt>
                <c:pt idx="55">
                  <c:v>1881.8686131386862</c:v>
                </c:pt>
                <c:pt idx="56">
                  <c:v>1839.7372262773722</c:v>
                </c:pt>
                <c:pt idx="57">
                  <c:v>1859.0474452554745</c:v>
                </c:pt>
                <c:pt idx="58">
                  <c:v>1834.4708029197081</c:v>
                </c:pt>
                <c:pt idx="59">
                  <c:v>1755.4744525547446</c:v>
                </c:pt>
                <c:pt idx="60">
                  <c:v>1780.051094890511</c:v>
                </c:pt>
                <c:pt idx="61">
                  <c:v>1792.3394160583941</c:v>
                </c:pt>
                <c:pt idx="62">
                  <c:v>1792.3394160583941</c:v>
                </c:pt>
                <c:pt idx="63">
                  <c:v>1771.2737226277372</c:v>
                </c:pt>
                <c:pt idx="64">
                  <c:v>1788.8284671532847</c:v>
                </c:pt>
                <c:pt idx="65">
                  <c:v>1785.3175182481752</c:v>
                </c:pt>
                <c:pt idx="66">
                  <c:v>1748.4525547445255</c:v>
                </c:pt>
                <c:pt idx="67">
                  <c:v>1750.2080291970804</c:v>
                </c:pt>
                <c:pt idx="68">
                  <c:v>1722.1204379562043</c:v>
                </c:pt>
                <c:pt idx="69">
                  <c:v>1692.2773722627737</c:v>
                </c:pt>
                <c:pt idx="70">
                  <c:v>1722.1204379562043</c:v>
                </c:pt>
                <c:pt idx="71">
                  <c:v>1718.6094890510949</c:v>
                </c:pt>
                <c:pt idx="72">
                  <c:v>1660.6788321167883</c:v>
                </c:pt>
                <c:pt idx="73">
                  <c:v>1653.6569343065694</c:v>
                </c:pt>
                <c:pt idx="74">
                  <c:v>1667.7007299270074</c:v>
                </c:pt>
                <c:pt idx="75">
                  <c:v>1665.9452554744526</c:v>
                </c:pt>
                <c:pt idx="76">
                  <c:v>1639.6131386861314</c:v>
                </c:pt>
                <c:pt idx="77">
                  <c:v>1639.6131386861314</c:v>
                </c:pt>
                <c:pt idx="78">
                  <c:v>1620.3029197080293</c:v>
                </c:pt>
                <c:pt idx="79">
                  <c:v>1671.2116788321168</c:v>
                </c:pt>
                <c:pt idx="80">
                  <c:v>1678.2335766423357</c:v>
                </c:pt>
                <c:pt idx="81">
                  <c:v>1653.6569343065694</c:v>
                </c:pt>
                <c:pt idx="82">
                  <c:v>1697.543795620438</c:v>
                </c:pt>
                <c:pt idx="83">
                  <c:v>1708.0766423357663</c:v>
                </c:pt>
                <c:pt idx="84">
                  <c:v>1699.2992700729926</c:v>
                </c:pt>
                <c:pt idx="85">
                  <c:v>1653.6569343065694</c:v>
                </c:pt>
                <c:pt idx="86">
                  <c:v>1648.3905109489051</c:v>
                </c:pt>
                <c:pt idx="87">
                  <c:v>1679.9890510948906</c:v>
                </c:pt>
                <c:pt idx="88">
                  <c:v>1629.080291970803</c:v>
                </c:pt>
                <c:pt idx="89">
                  <c:v>1658.9233576642337</c:v>
                </c:pt>
                <c:pt idx="90">
                  <c:v>1655.4124087591242</c:v>
                </c:pt>
                <c:pt idx="91">
                  <c:v>1632.5912408759125</c:v>
                </c:pt>
                <c:pt idx="92">
                  <c:v>1602.7481751824819</c:v>
                </c:pt>
                <c:pt idx="93">
                  <c:v>1550.0839416058395</c:v>
                </c:pt>
                <c:pt idx="94">
                  <c:v>1537.7956204379561</c:v>
                </c:pt>
                <c:pt idx="95">
                  <c:v>1492.1532846715329</c:v>
                </c:pt>
                <c:pt idx="96">
                  <c:v>1502.6861313868612</c:v>
                </c:pt>
                <c:pt idx="97">
                  <c:v>1457.043795620438</c:v>
                </c:pt>
                <c:pt idx="98">
                  <c:v>1478.1094890510949</c:v>
                </c:pt>
                <c:pt idx="99">
                  <c:v>1471.087591240876</c:v>
                </c:pt>
                <c:pt idx="100">
                  <c:v>1506.1970802919709</c:v>
                </c:pt>
                <c:pt idx="101">
                  <c:v>1472.8430656934306</c:v>
                </c:pt>
                <c:pt idx="102">
                  <c:v>1444.7554744525548</c:v>
                </c:pt>
                <c:pt idx="103">
                  <c:v>1455.2883211678832</c:v>
                </c:pt>
                <c:pt idx="104">
                  <c:v>1428.956204379562</c:v>
                </c:pt>
                <c:pt idx="105">
                  <c:v>1457.043795620438</c:v>
                </c:pt>
                <c:pt idx="106">
                  <c:v>1453.5328467153286</c:v>
                </c:pt>
                <c:pt idx="107">
                  <c:v>1465.8211678832117</c:v>
                </c:pt>
                <c:pt idx="108">
                  <c:v>1493.9087591240875</c:v>
                </c:pt>
                <c:pt idx="109">
                  <c:v>1472.8430656934306</c:v>
                </c:pt>
                <c:pt idx="110">
                  <c:v>1443</c:v>
                </c:pt>
                <c:pt idx="111">
                  <c:v>1423.6897810218977</c:v>
                </c:pt>
                <c:pt idx="112">
                  <c:v>1421.9343065693431</c:v>
                </c:pt>
                <c:pt idx="113">
                  <c:v>1383.3138686131388</c:v>
                </c:pt>
                <c:pt idx="114">
                  <c:v>1393.8467153284671</c:v>
                </c:pt>
                <c:pt idx="115">
                  <c:v>1385.0693430656934</c:v>
                </c:pt>
                <c:pt idx="116">
                  <c:v>1362.2481751824819</c:v>
                </c:pt>
                <c:pt idx="117">
                  <c:v>1376.2919708029196</c:v>
                </c:pt>
                <c:pt idx="118">
                  <c:v>1371.0255474452556</c:v>
                </c:pt>
                <c:pt idx="119">
                  <c:v>1407.8905109489051</c:v>
                </c:pt>
                <c:pt idx="120">
                  <c:v>1450.0218978102189</c:v>
                </c:pt>
                <c:pt idx="121">
                  <c:v>1439.4890510948906</c:v>
                </c:pt>
                <c:pt idx="122">
                  <c:v>1443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43789</c:v>
                </c:pt>
                <c:pt idx="1">
                  <c:v>43789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43805</c:v>
                </c:pt>
                <c:pt idx="1">
                  <c:v>43805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2083.7481751824816"/>
          <c:min val="118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-38570</c:v>
                </c:pt>
                <c:pt idx="1">
                  <c:v>-38570</c:v>
                </c:pt>
                <c:pt idx="2">
                  <c:v>-37370</c:v>
                </c:pt>
                <c:pt idx="3">
                  <c:v>-22970</c:v>
                </c:pt>
                <c:pt idx="4">
                  <c:v>-25970</c:v>
                </c:pt>
                <c:pt idx="5">
                  <c:v>-54170</c:v>
                </c:pt>
                <c:pt idx="6">
                  <c:v>-73370</c:v>
                </c:pt>
                <c:pt idx="7">
                  <c:v>-77570</c:v>
                </c:pt>
                <c:pt idx="8">
                  <c:v>-73970</c:v>
                </c:pt>
                <c:pt idx="9">
                  <c:v>-84170</c:v>
                </c:pt>
                <c:pt idx="10">
                  <c:v>-89570</c:v>
                </c:pt>
                <c:pt idx="11">
                  <c:v>-56570</c:v>
                </c:pt>
                <c:pt idx="12">
                  <c:v>-25970</c:v>
                </c:pt>
                <c:pt idx="13">
                  <c:v>-22370</c:v>
                </c:pt>
                <c:pt idx="14">
                  <c:v>-14570</c:v>
                </c:pt>
                <c:pt idx="15">
                  <c:v>-2570</c:v>
                </c:pt>
                <c:pt idx="16">
                  <c:v>17230</c:v>
                </c:pt>
                <c:pt idx="17">
                  <c:v>-14570</c:v>
                </c:pt>
                <c:pt idx="18">
                  <c:v>-18170</c:v>
                </c:pt>
                <c:pt idx="19">
                  <c:v>-28970</c:v>
                </c:pt>
                <c:pt idx="20">
                  <c:v>-33770</c:v>
                </c:pt>
                <c:pt idx="21">
                  <c:v>-30170</c:v>
                </c:pt>
                <c:pt idx="22">
                  <c:v>-16970</c:v>
                </c:pt>
                <c:pt idx="23">
                  <c:v>-38570</c:v>
                </c:pt>
                <c:pt idx="24">
                  <c:v>-36770</c:v>
                </c:pt>
                <c:pt idx="25">
                  <c:v>-39170</c:v>
                </c:pt>
                <c:pt idx="26">
                  <c:v>-40370</c:v>
                </c:pt>
                <c:pt idx="27">
                  <c:v>-43370</c:v>
                </c:pt>
                <c:pt idx="28">
                  <c:v>-56570</c:v>
                </c:pt>
                <c:pt idx="29">
                  <c:v>-48170</c:v>
                </c:pt>
                <c:pt idx="30">
                  <c:v>-62570</c:v>
                </c:pt>
                <c:pt idx="31">
                  <c:v>-31970</c:v>
                </c:pt>
                <c:pt idx="32">
                  <c:v>-31970</c:v>
                </c:pt>
                <c:pt idx="33">
                  <c:v>-30770</c:v>
                </c:pt>
                <c:pt idx="34">
                  <c:v>-41570</c:v>
                </c:pt>
                <c:pt idx="35">
                  <c:v>-31970</c:v>
                </c:pt>
                <c:pt idx="36">
                  <c:v>-28970</c:v>
                </c:pt>
                <c:pt idx="37">
                  <c:v>-24770</c:v>
                </c:pt>
                <c:pt idx="38">
                  <c:v>-40970</c:v>
                </c:pt>
                <c:pt idx="39">
                  <c:v>-58970</c:v>
                </c:pt>
                <c:pt idx="40">
                  <c:v>-51770</c:v>
                </c:pt>
                <c:pt idx="41">
                  <c:v>-34970</c:v>
                </c:pt>
                <c:pt idx="42">
                  <c:v>-37970</c:v>
                </c:pt>
                <c:pt idx="43">
                  <c:v>-9170</c:v>
                </c:pt>
                <c:pt idx="44">
                  <c:v>-13970</c:v>
                </c:pt>
                <c:pt idx="45">
                  <c:v>-16970</c:v>
                </c:pt>
                <c:pt idx="46">
                  <c:v>-3770</c:v>
                </c:pt>
                <c:pt idx="47">
                  <c:v>-5570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84230</c:v>
                </c:pt>
                <c:pt idx="1">
                  <c:v>97230</c:v>
                </c:pt>
                <c:pt idx="2">
                  <c:v>132230</c:v>
                </c:pt>
                <c:pt idx="3">
                  <c:v>133230</c:v>
                </c:pt>
                <c:pt idx="4">
                  <c:v>160230</c:v>
                </c:pt>
                <c:pt idx="5">
                  <c:v>191230</c:v>
                </c:pt>
                <c:pt idx="6">
                  <c:v>203230</c:v>
                </c:pt>
                <c:pt idx="7">
                  <c:v>213230</c:v>
                </c:pt>
                <c:pt idx="8">
                  <c:v>124230</c:v>
                </c:pt>
                <c:pt idx="9">
                  <c:v>109230</c:v>
                </c:pt>
                <c:pt idx="10">
                  <c:v>48230</c:v>
                </c:pt>
                <c:pt idx="11">
                  <c:v>43230</c:v>
                </c:pt>
                <c:pt idx="12">
                  <c:v>45230</c:v>
                </c:pt>
                <c:pt idx="13">
                  <c:v>42230</c:v>
                </c:pt>
                <c:pt idx="14">
                  <c:v>69230</c:v>
                </c:pt>
                <c:pt idx="15">
                  <c:v>80230</c:v>
                </c:pt>
                <c:pt idx="16">
                  <c:v>76230</c:v>
                </c:pt>
                <c:pt idx="17">
                  <c:v>102230</c:v>
                </c:pt>
                <c:pt idx="18">
                  <c:v>71230</c:v>
                </c:pt>
                <c:pt idx="19">
                  <c:v>95230</c:v>
                </c:pt>
                <c:pt idx="20">
                  <c:v>103230</c:v>
                </c:pt>
                <c:pt idx="21">
                  <c:v>90230</c:v>
                </c:pt>
                <c:pt idx="22">
                  <c:v>77230</c:v>
                </c:pt>
                <c:pt idx="23">
                  <c:v>79230</c:v>
                </c:pt>
                <c:pt idx="24">
                  <c:v>84230</c:v>
                </c:pt>
                <c:pt idx="25">
                  <c:v>97230</c:v>
                </c:pt>
                <c:pt idx="26">
                  <c:v>94230</c:v>
                </c:pt>
                <c:pt idx="27">
                  <c:v>99230</c:v>
                </c:pt>
                <c:pt idx="28">
                  <c:v>110230</c:v>
                </c:pt>
                <c:pt idx="29">
                  <c:v>108230</c:v>
                </c:pt>
                <c:pt idx="30">
                  <c:v>95230</c:v>
                </c:pt>
                <c:pt idx="31">
                  <c:v>82230</c:v>
                </c:pt>
                <c:pt idx="32">
                  <c:v>65230</c:v>
                </c:pt>
                <c:pt idx="33">
                  <c:v>80230</c:v>
                </c:pt>
                <c:pt idx="34">
                  <c:v>87230</c:v>
                </c:pt>
                <c:pt idx="35">
                  <c:v>82230</c:v>
                </c:pt>
                <c:pt idx="36">
                  <c:v>93230</c:v>
                </c:pt>
                <c:pt idx="37">
                  <c:v>48230</c:v>
                </c:pt>
                <c:pt idx="38">
                  <c:v>23230</c:v>
                </c:pt>
                <c:pt idx="39">
                  <c:v>20230</c:v>
                </c:pt>
                <c:pt idx="40">
                  <c:v>8230</c:v>
                </c:pt>
                <c:pt idx="41">
                  <c:v>10230</c:v>
                </c:pt>
                <c:pt idx="42">
                  <c:v>15230</c:v>
                </c:pt>
                <c:pt idx="43">
                  <c:v>10230</c:v>
                </c:pt>
                <c:pt idx="44">
                  <c:v>20230</c:v>
                </c:pt>
                <c:pt idx="45">
                  <c:v>-5770</c:v>
                </c:pt>
                <c:pt idx="46">
                  <c:v>-1770</c:v>
                </c:pt>
                <c:pt idx="47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45660</c:v>
                </c:pt>
                <c:pt idx="1">
                  <c:v>58660</c:v>
                </c:pt>
                <c:pt idx="2">
                  <c:v>94860</c:v>
                </c:pt>
                <c:pt idx="3">
                  <c:v>110260</c:v>
                </c:pt>
                <c:pt idx="4">
                  <c:v>134260</c:v>
                </c:pt>
                <c:pt idx="5">
                  <c:v>137060</c:v>
                </c:pt>
                <c:pt idx="6">
                  <c:v>129860</c:v>
                </c:pt>
                <c:pt idx="7">
                  <c:v>135660</c:v>
                </c:pt>
                <c:pt idx="8">
                  <c:v>50260</c:v>
                </c:pt>
                <c:pt idx="9">
                  <c:v>25060</c:v>
                </c:pt>
                <c:pt idx="10">
                  <c:v>-41340</c:v>
                </c:pt>
                <c:pt idx="11">
                  <c:v>-13340</c:v>
                </c:pt>
                <c:pt idx="12">
                  <c:v>19260</c:v>
                </c:pt>
                <c:pt idx="13">
                  <c:v>19860</c:v>
                </c:pt>
                <c:pt idx="14">
                  <c:v>54660</c:v>
                </c:pt>
                <c:pt idx="15">
                  <c:v>77660</c:v>
                </c:pt>
                <c:pt idx="16">
                  <c:v>93460</c:v>
                </c:pt>
                <c:pt idx="17">
                  <c:v>87660</c:v>
                </c:pt>
                <c:pt idx="18">
                  <c:v>53060</c:v>
                </c:pt>
                <c:pt idx="19">
                  <c:v>66260</c:v>
                </c:pt>
                <c:pt idx="20">
                  <c:v>69460</c:v>
                </c:pt>
                <c:pt idx="21">
                  <c:v>60060</c:v>
                </c:pt>
                <c:pt idx="22">
                  <c:v>60260</c:v>
                </c:pt>
                <c:pt idx="23">
                  <c:v>40660</c:v>
                </c:pt>
                <c:pt idx="24">
                  <c:v>47460</c:v>
                </c:pt>
                <c:pt idx="25">
                  <c:v>58060</c:v>
                </c:pt>
                <c:pt idx="26">
                  <c:v>53860</c:v>
                </c:pt>
                <c:pt idx="27">
                  <c:v>55860</c:v>
                </c:pt>
                <c:pt idx="28">
                  <c:v>53660</c:v>
                </c:pt>
                <c:pt idx="29">
                  <c:v>60060</c:v>
                </c:pt>
                <c:pt idx="30">
                  <c:v>32660</c:v>
                </c:pt>
                <c:pt idx="31">
                  <c:v>50260</c:v>
                </c:pt>
                <c:pt idx="32">
                  <c:v>33260</c:v>
                </c:pt>
                <c:pt idx="33">
                  <c:v>49460</c:v>
                </c:pt>
                <c:pt idx="34">
                  <c:v>45660</c:v>
                </c:pt>
                <c:pt idx="35">
                  <c:v>50260</c:v>
                </c:pt>
                <c:pt idx="36">
                  <c:v>64260</c:v>
                </c:pt>
                <c:pt idx="37">
                  <c:v>23460</c:v>
                </c:pt>
                <c:pt idx="38">
                  <c:v>-17740</c:v>
                </c:pt>
                <c:pt idx="39">
                  <c:v>-38740</c:v>
                </c:pt>
                <c:pt idx="40">
                  <c:v>-43540</c:v>
                </c:pt>
                <c:pt idx="41">
                  <c:v>-24740</c:v>
                </c:pt>
                <c:pt idx="42">
                  <c:v>-22740</c:v>
                </c:pt>
                <c:pt idx="43">
                  <c:v>1060</c:v>
                </c:pt>
                <c:pt idx="44">
                  <c:v>6260</c:v>
                </c:pt>
                <c:pt idx="45">
                  <c:v>-22740</c:v>
                </c:pt>
                <c:pt idx="46">
                  <c:v>-5540</c:v>
                </c:pt>
                <c:pt idx="47">
                  <c:v>-9340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43789</c:v>
                </c:pt>
                <c:pt idx="1">
                  <c:v>43789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43805</c:v>
                </c:pt>
                <c:pt idx="1">
                  <c:v>43805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0.44749439333464203</c:v>
                </c:pt>
                <c:pt idx="1">
                  <c:v>0.44678414970478803</c:v>
                </c:pt>
                <c:pt idx="2">
                  <c:v>0.440618613559009</c:v>
                </c:pt>
                <c:pt idx="3">
                  <c:v>0.44826318263370601</c:v>
                </c:pt>
                <c:pt idx="4">
                  <c:v>0.46587701654459202</c:v>
                </c:pt>
                <c:pt idx="5">
                  <c:v>0.45292252245441</c:v>
                </c:pt>
                <c:pt idx="6">
                  <c:v>0.420205355554573</c:v>
                </c:pt>
                <c:pt idx="7">
                  <c:v>0.39572469496844598</c:v>
                </c:pt>
                <c:pt idx="8">
                  <c:v>0.36571895896641099</c:v>
                </c:pt>
                <c:pt idx="9">
                  <c:v>0.35825278196261401</c:v>
                </c:pt>
                <c:pt idx="10">
                  <c:v>0.419480068402733</c:v>
                </c:pt>
                <c:pt idx="11">
                  <c:v>0.47832997271257</c:v>
                </c:pt>
                <c:pt idx="12">
                  <c:v>0.50777567744018604</c:v>
                </c:pt>
                <c:pt idx="13">
                  <c:v>0.53352906585112503</c:v>
                </c:pt>
                <c:pt idx="14">
                  <c:v>0.56700725721549095</c:v>
                </c:pt>
                <c:pt idx="15">
                  <c:v>0.60726390707312505</c:v>
                </c:pt>
                <c:pt idx="16">
                  <c:v>0.64354999100854804</c:v>
                </c:pt>
                <c:pt idx="17">
                  <c:v>0.67125239468367004</c:v>
                </c:pt>
                <c:pt idx="18">
                  <c:v>0.698175575509561</c:v>
                </c:pt>
                <c:pt idx="19">
                  <c:v>0.75921034461734305</c:v>
                </c:pt>
                <c:pt idx="20">
                  <c:v>0.7672107847913</c:v>
                </c:pt>
                <c:pt idx="21">
                  <c:v>0.76815248573182004</c:v>
                </c:pt>
                <c:pt idx="22">
                  <c:v>0.76959358167994296</c:v>
                </c:pt>
                <c:pt idx="23">
                  <c:v>0.76932741515335901</c:v>
                </c:pt>
                <c:pt idx="24">
                  <c:v>0.77244479937518595</c:v>
                </c:pt>
                <c:pt idx="25">
                  <c:v>0.76817321233907898</c:v>
                </c:pt>
                <c:pt idx="26">
                  <c:v>0.76910870470632497</c:v>
                </c:pt>
                <c:pt idx="27">
                  <c:v>0.76767058001882404</c:v>
                </c:pt>
                <c:pt idx="28">
                  <c:v>0.76491005591823003</c:v>
                </c:pt>
                <c:pt idx="29">
                  <c:v>0.762233852592475</c:v>
                </c:pt>
                <c:pt idx="30">
                  <c:v>0.75141888343000596</c:v>
                </c:pt>
                <c:pt idx="31">
                  <c:v>0.75099877860050901</c:v>
                </c:pt>
                <c:pt idx="32">
                  <c:v>0.75280762499165099</c:v>
                </c:pt>
                <c:pt idx="33">
                  <c:v>0.75691393472680901</c:v>
                </c:pt>
                <c:pt idx="34">
                  <c:v>0.76413468964507902</c:v>
                </c:pt>
                <c:pt idx="35">
                  <c:v>0.77851710424740495</c:v>
                </c:pt>
                <c:pt idx="36">
                  <c:v>0.79211719193519703</c:v>
                </c:pt>
                <c:pt idx="37">
                  <c:v>0.80729250765558902</c:v>
                </c:pt>
                <c:pt idx="38">
                  <c:v>0.83163866321939695</c:v>
                </c:pt>
                <c:pt idx="39">
                  <c:v>0.85430142538603004</c:v>
                </c:pt>
                <c:pt idx="40">
                  <c:v>0.88565602806481003</c:v>
                </c:pt>
                <c:pt idx="41">
                  <c:v>0.90320826038034197</c:v>
                </c:pt>
                <c:pt idx="42">
                  <c:v>0.91916723793754795</c:v>
                </c:pt>
                <c:pt idx="43">
                  <c:v>0.929509173564812</c:v>
                </c:pt>
                <c:pt idx="44">
                  <c:v>0.93845484815857805</c:v>
                </c:pt>
                <c:pt idx="45">
                  <c:v>0.95233877990965399</c:v>
                </c:pt>
                <c:pt idx="46">
                  <c:v>0.96186230933553196</c:v>
                </c:pt>
                <c:pt idx="47">
                  <c:v>0.97130476463845705</c:v>
                </c:pt>
                <c:pt idx="48">
                  <c:v>0.97803638397049097</c:v>
                </c:pt>
                <c:pt idx="49">
                  <c:v>0.98081300484512002</c:v>
                </c:pt>
                <c:pt idx="50">
                  <c:v>0.98239884967848301</c:v>
                </c:pt>
                <c:pt idx="51">
                  <c:v>0.98315350585549</c:v>
                </c:pt>
                <c:pt idx="52">
                  <c:v>0.98241640865604196</c:v>
                </c:pt>
                <c:pt idx="53">
                  <c:v>0.98119250203059305</c:v>
                </c:pt>
                <c:pt idx="54">
                  <c:v>0.98059241623509796</c:v>
                </c:pt>
                <c:pt idx="55">
                  <c:v>0.97927915160477896</c:v>
                </c:pt>
                <c:pt idx="56">
                  <c:v>0.97969752662434995</c:v>
                </c:pt>
                <c:pt idx="57">
                  <c:v>0.97701640211394503</c:v>
                </c:pt>
                <c:pt idx="58">
                  <c:v>0.97145861232764197</c:v>
                </c:pt>
                <c:pt idx="59">
                  <c:v>0.95642192098247403</c:v>
                </c:pt>
                <c:pt idx="60">
                  <c:v>0.93778249927867197</c:v>
                </c:pt>
                <c:pt idx="61">
                  <c:v>0.90881915342039399</c:v>
                </c:pt>
                <c:pt idx="62">
                  <c:v>0.88287119535413106</c:v>
                </c:pt>
                <c:pt idx="63">
                  <c:v>0.86022873665854305</c:v>
                </c:pt>
                <c:pt idx="64">
                  <c:v>0.83703763349986904</c:v>
                </c:pt>
                <c:pt idx="65">
                  <c:v>0.80822486571796504</c:v>
                </c:pt>
                <c:pt idx="66">
                  <c:v>0.77701243723345303</c:v>
                </c:pt>
                <c:pt idx="67">
                  <c:v>0.74167203273962601</c:v>
                </c:pt>
                <c:pt idx="68">
                  <c:v>0.72561505162596396</c:v>
                </c:pt>
                <c:pt idx="69">
                  <c:v>0.71273889369724197</c:v>
                </c:pt>
                <c:pt idx="70">
                  <c:v>0.69508356706165397</c:v>
                </c:pt>
                <c:pt idx="71">
                  <c:v>0.67376825946427499</c:v>
                </c:pt>
                <c:pt idx="72">
                  <c:v>0.65673256332448005</c:v>
                </c:pt>
                <c:pt idx="73">
                  <c:v>0.64801319294677096</c:v>
                </c:pt>
                <c:pt idx="74">
                  <c:v>0.64341280707208204</c:v>
                </c:pt>
                <c:pt idx="75">
                  <c:v>0.64320186589227102</c:v>
                </c:pt>
                <c:pt idx="76">
                  <c:v>0.64883727777174005</c:v>
                </c:pt>
                <c:pt idx="77">
                  <c:v>0.65708879882716498</c:v>
                </c:pt>
                <c:pt idx="78">
                  <c:v>0.66415518333338697</c:v>
                </c:pt>
                <c:pt idx="79">
                  <c:v>0.66308014358970202</c:v>
                </c:pt>
                <c:pt idx="80">
                  <c:v>0.66207777788792799</c:v>
                </c:pt>
                <c:pt idx="81">
                  <c:v>0.66189718307247103</c:v>
                </c:pt>
                <c:pt idx="82">
                  <c:v>0.65988865813082798</c:v>
                </c:pt>
                <c:pt idx="83">
                  <c:v>0.65383710620167601</c:v>
                </c:pt>
                <c:pt idx="84">
                  <c:v>0.650698578805186</c:v>
                </c:pt>
                <c:pt idx="85">
                  <c:v>0.642779963599309</c:v>
                </c:pt>
                <c:pt idx="86">
                  <c:v>0.62479122433838596</c:v>
                </c:pt>
                <c:pt idx="87">
                  <c:v>0.61842378598165904</c:v>
                </c:pt>
                <c:pt idx="88">
                  <c:v>0.61020926021765998</c:v>
                </c:pt>
                <c:pt idx="89">
                  <c:v>0.60035344797174395</c:v>
                </c:pt>
                <c:pt idx="90">
                  <c:v>0.59605415135810802</c:v>
                </c:pt>
                <c:pt idx="91">
                  <c:v>0.59485493192245598</c:v>
                </c:pt>
                <c:pt idx="92">
                  <c:v>0.59992645571912595</c:v>
                </c:pt>
                <c:pt idx="93">
                  <c:v>0.60685207076298397</c:v>
                </c:pt>
                <c:pt idx="94">
                  <c:v>0.61707283335260199</c:v>
                </c:pt>
                <c:pt idx="95">
                  <c:v>0.61695987935550101</c:v>
                </c:pt>
                <c:pt idx="96">
                  <c:v>0.61865678662414303</c:v>
                </c:pt>
                <c:pt idx="97">
                  <c:v>0.61494931230143102</c:v>
                </c:pt>
                <c:pt idx="98">
                  <c:v>0.61191656387649696</c:v>
                </c:pt>
                <c:pt idx="99">
                  <c:v>0.60310546961963296</c:v>
                </c:pt>
                <c:pt idx="100">
                  <c:v>0.60517031652001096</c:v>
                </c:pt>
                <c:pt idx="101">
                  <c:v>0.60250170016263704</c:v>
                </c:pt>
                <c:pt idx="102">
                  <c:v>0.59480476932974202</c:v>
                </c:pt>
                <c:pt idx="103">
                  <c:v>0.58790733927493199</c:v>
                </c:pt>
                <c:pt idx="104">
                  <c:v>0.57439549729637096</c:v>
                </c:pt>
                <c:pt idx="105">
                  <c:v>0.57043703542254298</c:v>
                </c:pt>
                <c:pt idx="106">
                  <c:v>0.56415366642069797</c:v>
                </c:pt>
                <c:pt idx="107">
                  <c:v>0.56492388205014299</c:v>
                </c:pt>
                <c:pt idx="108">
                  <c:v>0.57487475760597095</c:v>
                </c:pt>
                <c:pt idx="109">
                  <c:v>0.57514309301331601</c:v>
                </c:pt>
                <c:pt idx="110">
                  <c:v>0.56794761855796905</c:v>
                </c:pt>
                <c:pt idx="111">
                  <c:v>0.53933523940946004</c:v>
                </c:pt>
                <c:pt idx="112">
                  <c:v>0.51163227067394601</c:v>
                </c:pt>
                <c:pt idx="113">
                  <c:v>0.45253334811807799</c:v>
                </c:pt>
                <c:pt idx="114">
                  <c:v>0.423559772390384</c:v>
                </c:pt>
                <c:pt idx="115">
                  <c:v>0.40121620810876502</c:v>
                </c:pt>
                <c:pt idx="116">
                  <c:v>0.39437999884647301</c:v>
                </c:pt>
                <c:pt idx="117">
                  <c:v>0.46626360249193799</c:v>
                </c:pt>
                <c:pt idx="118">
                  <c:v>0.42361071385003801</c:v>
                </c:pt>
                <c:pt idx="119">
                  <c:v>0.39601783133630403</c:v>
                </c:pt>
                <c:pt idx="120">
                  <c:v>0.40254214194959598</c:v>
                </c:pt>
                <c:pt idx="121">
                  <c:v>0.43034360290314999</c:v>
                </c:pt>
                <c:pt idx="122">
                  <c:v>0.45013534959749002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0.893834907841493</c:v>
                </c:pt>
                <c:pt idx="1">
                  <c:v>0.89373788147261202</c:v>
                </c:pt>
                <c:pt idx="2">
                  <c:v>0.89348579356200597</c:v>
                </c:pt>
                <c:pt idx="3">
                  <c:v>0.89342799050037303</c:v>
                </c:pt>
                <c:pt idx="4">
                  <c:v>0.89336484847575304</c:v>
                </c:pt>
                <c:pt idx="5">
                  <c:v>0.89288660710621603</c:v>
                </c:pt>
                <c:pt idx="6">
                  <c:v>0.89217887393778905</c:v>
                </c:pt>
                <c:pt idx="7">
                  <c:v>0.89128515885460502</c:v>
                </c:pt>
                <c:pt idx="8">
                  <c:v>0.89091455473750103</c:v>
                </c:pt>
                <c:pt idx="9">
                  <c:v>0.89047097350287596</c:v>
                </c:pt>
                <c:pt idx="10">
                  <c:v>0.892424215379926</c:v>
                </c:pt>
                <c:pt idx="11">
                  <c:v>0.89307635105909899</c:v>
                </c:pt>
                <c:pt idx="12">
                  <c:v>0.89202120826264097</c:v>
                </c:pt>
                <c:pt idx="13">
                  <c:v>0.89152205342393798</c:v>
                </c:pt>
                <c:pt idx="14">
                  <c:v>0.89101212164138699</c:v>
                </c:pt>
                <c:pt idx="15">
                  <c:v>0.89025153199807505</c:v>
                </c:pt>
                <c:pt idx="16">
                  <c:v>0.88981636202380499</c:v>
                </c:pt>
                <c:pt idx="17">
                  <c:v>0.88907217076452405</c:v>
                </c:pt>
                <c:pt idx="18">
                  <c:v>0.88868958932861997</c:v>
                </c:pt>
                <c:pt idx="19">
                  <c:v>0.88837083786930904</c:v>
                </c:pt>
                <c:pt idx="20">
                  <c:v>0.887900300748657</c:v>
                </c:pt>
                <c:pt idx="21">
                  <c:v>0.88756516398585195</c:v>
                </c:pt>
                <c:pt idx="22">
                  <c:v>0.88730746820487405</c:v>
                </c:pt>
                <c:pt idx="23">
                  <c:v>0.88719599516903902</c:v>
                </c:pt>
                <c:pt idx="24">
                  <c:v>0.88709798334398704</c:v>
                </c:pt>
                <c:pt idx="25">
                  <c:v>0.88671292092142495</c:v>
                </c:pt>
                <c:pt idx="26">
                  <c:v>0.88649586494532295</c:v>
                </c:pt>
                <c:pt idx="27">
                  <c:v>0.886606644403096</c:v>
                </c:pt>
                <c:pt idx="28">
                  <c:v>0.88642754537080204</c:v>
                </c:pt>
                <c:pt idx="29">
                  <c:v>0.88664079623203096</c:v>
                </c:pt>
                <c:pt idx="30">
                  <c:v>0.887180026042107</c:v>
                </c:pt>
                <c:pt idx="31">
                  <c:v>0.88798395161282195</c:v>
                </c:pt>
                <c:pt idx="32">
                  <c:v>0.88863729237172195</c:v>
                </c:pt>
                <c:pt idx="33">
                  <c:v>0.88899731835879803</c:v>
                </c:pt>
                <c:pt idx="34">
                  <c:v>0.88927742940121202</c:v>
                </c:pt>
                <c:pt idx="35">
                  <c:v>0.88946316556150196</c:v>
                </c:pt>
                <c:pt idx="36">
                  <c:v>0.88956745739810905</c:v>
                </c:pt>
                <c:pt idx="37">
                  <c:v>0.89025358163424195</c:v>
                </c:pt>
                <c:pt idx="38">
                  <c:v>0.89222129162769703</c:v>
                </c:pt>
                <c:pt idx="39">
                  <c:v>0.89545208932170095</c:v>
                </c:pt>
                <c:pt idx="40">
                  <c:v>0.89933437345369205</c:v>
                </c:pt>
                <c:pt idx="41">
                  <c:v>0.901954543954821</c:v>
                </c:pt>
                <c:pt idx="42">
                  <c:v>0.90421309721464205</c:v>
                </c:pt>
                <c:pt idx="43">
                  <c:v>0.90636986291144295</c:v>
                </c:pt>
                <c:pt idx="44">
                  <c:v>0.90804293193947205</c:v>
                </c:pt>
                <c:pt idx="45">
                  <c:v>0.90966357374091</c:v>
                </c:pt>
                <c:pt idx="46">
                  <c:v>0.91134521664479795</c:v>
                </c:pt>
                <c:pt idx="47">
                  <c:v>0.91213874724458899</c:v>
                </c:pt>
                <c:pt idx="48">
                  <c:v>0.91208032496202995</c:v>
                </c:pt>
                <c:pt idx="49">
                  <c:v>0.91174050769074</c:v>
                </c:pt>
                <c:pt idx="50">
                  <c:v>0.91160844261330598</c:v>
                </c:pt>
                <c:pt idx="51">
                  <c:v>0.91121739620506503</c:v>
                </c:pt>
                <c:pt idx="52">
                  <c:v>0.90942662117627204</c:v>
                </c:pt>
                <c:pt idx="53">
                  <c:v>0.90849873689385097</c:v>
                </c:pt>
                <c:pt idx="54">
                  <c:v>0.909095882551892</c:v>
                </c:pt>
                <c:pt idx="55">
                  <c:v>0.91018923985857703</c:v>
                </c:pt>
                <c:pt idx="56">
                  <c:v>0.91135780341498496</c:v>
                </c:pt>
                <c:pt idx="57">
                  <c:v>0.91133763763182896</c:v>
                </c:pt>
                <c:pt idx="58">
                  <c:v>0.91140123782912696</c:v>
                </c:pt>
                <c:pt idx="59">
                  <c:v>0.91143348417673398</c:v>
                </c:pt>
                <c:pt idx="60">
                  <c:v>0.90976342309852998</c:v>
                </c:pt>
                <c:pt idx="61">
                  <c:v>0.91133733035167797</c:v>
                </c:pt>
                <c:pt idx="62">
                  <c:v>0.91223431312827696</c:v>
                </c:pt>
                <c:pt idx="63">
                  <c:v>0.91295427755067804</c:v>
                </c:pt>
                <c:pt idx="64">
                  <c:v>0.91365421939916502</c:v>
                </c:pt>
                <c:pt idx="65">
                  <c:v>0.91454753076262996</c:v>
                </c:pt>
                <c:pt idx="66">
                  <c:v>0.91527820913695501</c:v>
                </c:pt>
                <c:pt idx="67">
                  <c:v>0.91811193053937001</c:v>
                </c:pt>
                <c:pt idx="68">
                  <c:v>0.919883954264757</c:v>
                </c:pt>
                <c:pt idx="69">
                  <c:v>0.92176604801760897</c:v>
                </c:pt>
                <c:pt idx="70">
                  <c:v>0.92407039784008504</c:v>
                </c:pt>
                <c:pt idx="71">
                  <c:v>0.92624317203864004</c:v>
                </c:pt>
                <c:pt idx="72">
                  <c:v>0.93039526815745899</c:v>
                </c:pt>
                <c:pt idx="73">
                  <c:v>0.932237323575272</c:v>
                </c:pt>
                <c:pt idx="74">
                  <c:v>0.93468993840039405</c:v>
                </c:pt>
                <c:pt idx="75">
                  <c:v>0.93641961636078297</c:v>
                </c:pt>
                <c:pt idx="76">
                  <c:v>0.93639927300439796</c:v>
                </c:pt>
                <c:pt idx="77">
                  <c:v>0.93807052388229994</c:v>
                </c:pt>
                <c:pt idx="78">
                  <c:v>0.93705417701557403</c:v>
                </c:pt>
                <c:pt idx="79">
                  <c:v>0.93706340174914005</c:v>
                </c:pt>
                <c:pt idx="80">
                  <c:v>0.93718303834688899</c:v>
                </c:pt>
                <c:pt idx="81">
                  <c:v>0.938255310302199</c:v>
                </c:pt>
                <c:pt idx="82">
                  <c:v>0.93980505678765003</c:v>
                </c:pt>
                <c:pt idx="83">
                  <c:v>0.94122393797697101</c:v>
                </c:pt>
                <c:pt idx="84">
                  <c:v>0.94302819543669003</c:v>
                </c:pt>
                <c:pt idx="85">
                  <c:v>0.94466085882014705</c:v>
                </c:pt>
                <c:pt idx="86">
                  <c:v>0.94602212167875799</c:v>
                </c:pt>
                <c:pt idx="87">
                  <c:v>0.94727635511908503</c:v>
                </c:pt>
                <c:pt idx="88">
                  <c:v>0.94825371921117696</c:v>
                </c:pt>
                <c:pt idx="89">
                  <c:v>0.94921586275996395</c:v>
                </c:pt>
                <c:pt idx="90">
                  <c:v>0.95002896143187299</c:v>
                </c:pt>
                <c:pt idx="91">
                  <c:v>0.95060757416001596</c:v>
                </c:pt>
                <c:pt idx="92">
                  <c:v>0.95107468293348796</c:v>
                </c:pt>
                <c:pt idx="93">
                  <c:v>0.95152802724485097</c:v>
                </c:pt>
                <c:pt idx="94">
                  <c:v>0.95190840928232001</c:v>
                </c:pt>
                <c:pt idx="95">
                  <c:v>0.952320055041184</c:v>
                </c:pt>
                <c:pt idx="96">
                  <c:v>0.95188257680205701</c:v>
                </c:pt>
                <c:pt idx="97">
                  <c:v>0.95024257079083896</c:v>
                </c:pt>
                <c:pt idx="98">
                  <c:v>0.94825070956790003</c:v>
                </c:pt>
                <c:pt idx="99">
                  <c:v>0.94670426137866004</c:v>
                </c:pt>
                <c:pt idx="100">
                  <c:v>0.94551920962425895</c:v>
                </c:pt>
                <c:pt idx="101">
                  <c:v>0.94403412088361105</c:v>
                </c:pt>
                <c:pt idx="102">
                  <c:v>0.94159918752699201</c:v>
                </c:pt>
                <c:pt idx="103">
                  <c:v>0.93887851341062001</c:v>
                </c:pt>
                <c:pt idx="104">
                  <c:v>0.93630063058992496</c:v>
                </c:pt>
                <c:pt idx="105">
                  <c:v>0.93421756344678697</c:v>
                </c:pt>
                <c:pt idx="106">
                  <c:v>0.93187793268011798</c:v>
                </c:pt>
                <c:pt idx="107">
                  <c:v>0.92996513054849705</c:v>
                </c:pt>
                <c:pt idx="108">
                  <c:v>0.92828930179228997</c:v>
                </c:pt>
                <c:pt idx="109">
                  <c:v>0.92641141180598097</c:v>
                </c:pt>
                <c:pt idx="110">
                  <c:v>0.92482985751748703</c:v>
                </c:pt>
                <c:pt idx="111">
                  <c:v>0.92326641875715099</c:v>
                </c:pt>
                <c:pt idx="112">
                  <c:v>0.92118995111606505</c:v>
                </c:pt>
                <c:pt idx="113">
                  <c:v>0.91805721725486</c:v>
                </c:pt>
                <c:pt idx="114">
                  <c:v>0.91207276622099298</c:v>
                </c:pt>
                <c:pt idx="115">
                  <c:v>0.90535590137905397</c:v>
                </c:pt>
                <c:pt idx="116">
                  <c:v>0.89975730478532101</c:v>
                </c:pt>
                <c:pt idx="117">
                  <c:v>0.89477070607060005</c:v>
                </c:pt>
                <c:pt idx="118">
                  <c:v>0.88930278491161296</c:v>
                </c:pt>
                <c:pt idx="119">
                  <c:v>0.88644622922219896</c:v>
                </c:pt>
                <c:pt idx="120">
                  <c:v>0.883337442731017</c:v>
                </c:pt>
                <c:pt idx="121">
                  <c:v>0.88043137985477804</c:v>
                </c:pt>
                <c:pt idx="122">
                  <c:v>0.87916050748252905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0.52557376994308402</c:v>
                </c:pt>
                <c:pt idx="1">
                  <c:v>0.194697921172723</c:v>
                </c:pt>
                <c:pt idx="2">
                  <c:v>0.430157653904786</c:v>
                </c:pt>
                <c:pt idx="3">
                  <c:v>0.258536048643428</c:v>
                </c:pt>
                <c:pt idx="4">
                  <c:v>0.138493931954324</c:v>
                </c:pt>
                <c:pt idx="5">
                  <c:v>7.5562191539911797E-2</c:v>
                </c:pt>
                <c:pt idx="6">
                  <c:v>9.9292264579381694E-3</c:v>
                </c:pt>
                <c:pt idx="7">
                  <c:v>0.33364035753820898</c:v>
                </c:pt>
                <c:pt idx="8">
                  <c:v>0.40606587972944802</c:v>
                </c:pt>
                <c:pt idx="9">
                  <c:v>0.48633002579715701</c:v>
                </c:pt>
                <c:pt idx="10">
                  <c:v>0.51279474459414698</c:v>
                </c:pt>
                <c:pt idx="11">
                  <c:v>0.60113810313061</c:v>
                </c:pt>
                <c:pt idx="12">
                  <c:v>0.52345588229067597</c:v>
                </c:pt>
                <c:pt idx="13">
                  <c:v>0.593440369904354</c:v>
                </c:pt>
                <c:pt idx="14">
                  <c:v>0.63505149550932105</c:v>
                </c:pt>
                <c:pt idx="15">
                  <c:v>0.54703499280391699</c:v>
                </c:pt>
                <c:pt idx="16">
                  <c:v>0.42110423910448802</c:v>
                </c:pt>
                <c:pt idx="17">
                  <c:v>0.58108265594913699</c:v>
                </c:pt>
                <c:pt idx="18">
                  <c:v>0.53762347310057601</c:v>
                </c:pt>
                <c:pt idx="19">
                  <c:v>0.45610626216102101</c:v>
                </c:pt>
                <c:pt idx="20">
                  <c:v>0.508609070879809</c:v>
                </c:pt>
                <c:pt idx="21" formatCode="0.00E+00">
                  <c:v>0.48986104612372899</c:v>
                </c:pt>
                <c:pt idx="22" formatCode="0.00E+00">
                  <c:v>0.50671929553562101</c:v>
                </c:pt>
                <c:pt idx="23">
                  <c:v>0.49302962069720002</c:v>
                </c:pt>
                <c:pt idx="24">
                  <c:v>0.44205407239022299</c:v>
                </c:pt>
                <c:pt idx="25">
                  <c:v>0.45465003059682302</c:v>
                </c:pt>
                <c:pt idx="26">
                  <c:v>0.44899628788113799</c:v>
                </c:pt>
                <c:pt idx="27" formatCode="0.00E+00">
                  <c:v>0.358600248374217</c:v>
                </c:pt>
                <c:pt idx="28">
                  <c:v>0.37053708828627901</c:v>
                </c:pt>
                <c:pt idx="29">
                  <c:v>0.40651297580701101</c:v>
                </c:pt>
                <c:pt idx="30">
                  <c:v>0.39382205281031601</c:v>
                </c:pt>
                <c:pt idx="31" formatCode="0.00E+00">
                  <c:v>0.43797703814511202</c:v>
                </c:pt>
                <c:pt idx="32" formatCode="0.00E+00">
                  <c:v>0.42571510316010502</c:v>
                </c:pt>
                <c:pt idx="33" formatCode="0.00E+00">
                  <c:v>0.43389672131893198</c:v>
                </c:pt>
                <c:pt idx="34" formatCode="0.00E+00">
                  <c:v>0.50283970131293798</c:v>
                </c:pt>
                <c:pt idx="35" formatCode="0.00E+00">
                  <c:v>0.36173959688669099</c:v>
                </c:pt>
                <c:pt idx="36" formatCode="0.00E+00">
                  <c:v>0.67753255055530104</c:v>
                </c:pt>
                <c:pt idx="37" formatCode="0.00E+00">
                  <c:v>0.52714032144257095</c:v>
                </c:pt>
                <c:pt idx="38" formatCode="0.00E+00">
                  <c:v>0.49654366691329399</c:v>
                </c:pt>
                <c:pt idx="39" formatCode="0.00E+00">
                  <c:v>0.48740267779632801</c:v>
                </c:pt>
                <c:pt idx="40" formatCode="0.00E+00">
                  <c:v>0.307002046561486</c:v>
                </c:pt>
                <c:pt idx="41" formatCode="0.00E+00">
                  <c:v>0.36593772611210201</c:v>
                </c:pt>
                <c:pt idx="42" formatCode="0.00E+00">
                  <c:v>0.39369192909200201</c:v>
                </c:pt>
                <c:pt idx="43" formatCode="0.00E+00">
                  <c:v>7.7942634529074503E-2</c:v>
                </c:pt>
                <c:pt idx="44" formatCode="0.00E+00">
                  <c:v>5.4162282114944803E-2</c:v>
                </c:pt>
                <c:pt idx="45">
                  <c:v>1.51474115349533E-2</c:v>
                </c:pt>
                <c:pt idx="46">
                  <c:v>1.28110186020479E-3</c:v>
                </c:pt>
                <c:pt idx="47">
                  <c:v>3.6691807155892099E-4</c:v>
                </c:pt>
                <c:pt idx="48">
                  <c:v>1.86608002274725E-3</c:v>
                </c:pt>
                <c:pt idx="49">
                  <c:v>1.4601072747038801E-3</c:v>
                </c:pt>
                <c:pt idx="50">
                  <c:v>1.73150472924866E-3</c:v>
                </c:pt>
                <c:pt idx="51">
                  <c:v>3.4461263088117998E-3</c:v>
                </c:pt>
                <c:pt idx="52">
                  <c:v>5.9766499289088696E-3</c:v>
                </c:pt>
                <c:pt idx="53">
                  <c:v>1.11599235369833E-2</c:v>
                </c:pt>
                <c:pt idx="54">
                  <c:v>1.42609130452297E-2</c:v>
                </c:pt>
                <c:pt idx="55">
                  <c:v>8.2690243200421194E-3</c:v>
                </c:pt>
                <c:pt idx="56">
                  <c:v>1.08221856338593E-2</c:v>
                </c:pt>
                <c:pt idx="57" formatCode="0.00E+00">
                  <c:v>7.3562608186647199E-2</c:v>
                </c:pt>
                <c:pt idx="58">
                  <c:v>0.31486282724524001</c:v>
                </c:pt>
                <c:pt idx="59" formatCode="0.00E+00">
                  <c:v>0.78681436731723597</c:v>
                </c:pt>
                <c:pt idx="60" formatCode="0.00E+00">
                  <c:v>0.99169997034089796</c:v>
                </c:pt>
                <c:pt idx="61" formatCode="0.00E+00">
                  <c:v>1</c:v>
                </c:pt>
                <c:pt idx="62" formatCode="0.00E+00">
                  <c:v>0.99275366222162098</c:v>
                </c:pt>
                <c:pt idx="63">
                  <c:v>0.98904921664006396</c:v>
                </c:pt>
                <c:pt idx="64" formatCode="0.00E+00">
                  <c:v>0.99045986222313498</c:v>
                </c:pt>
                <c:pt idx="65" formatCode="0.00E+00">
                  <c:v>0.99105214621229598</c:v>
                </c:pt>
                <c:pt idx="66">
                  <c:v>0.99163821074722602</c:v>
                </c:pt>
                <c:pt idx="67">
                  <c:v>0.96466099707473896</c:v>
                </c:pt>
                <c:pt idx="68">
                  <c:v>0.39422457315724102</c:v>
                </c:pt>
                <c:pt idx="69">
                  <c:v>0.42328133026024201</c:v>
                </c:pt>
                <c:pt idx="70">
                  <c:v>0.89398361209490795</c:v>
                </c:pt>
                <c:pt idx="71">
                  <c:v>0.93632827056419299</c:v>
                </c:pt>
                <c:pt idx="72">
                  <c:v>0.90862749462755699</c:v>
                </c:pt>
                <c:pt idx="73">
                  <c:v>0.80229163936597303</c:v>
                </c:pt>
                <c:pt idx="74">
                  <c:v>0.32854269436279698</c:v>
                </c:pt>
                <c:pt idx="75">
                  <c:v>0.31125594586383498</c:v>
                </c:pt>
                <c:pt idx="76">
                  <c:v>0.78437778033926098</c:v>
                </c:pt>
                <c:pt idx="77">
                  <c:v>0.85969653560896397</c:v>
                </c:pt>
                <c:pt idx="78">
                  <c:v>0.80683505988450999</c:v>
                </c:pt>
                <c:pt idx="79">
                  <c:v>0.68186812094268101</c:v>
                </c:pt>
                <c:pt idx="80">
                  <c:v>0.72707419810203999</c:v>
                </c:pt>
                <c:pt idx="81">
                  <c:v>0.48712684611102502</c:v>
                </c:pt>
                <c:pt idx="82">
                  <c:v>0.69258310433801495</c:v>
                </c:pt>
                <c:pt idx="83">
                  <c:v>0.39152526016432698</c:v>
                </c:pt>
                <c:pt idx="84">
                  <c:v>0.40745074404861198</c:v>
                </c:pt>
                <c:pt idx="85">
                  <c:v>0.63695079086613504</c:v>
                </c:pt>
                <c:pt idx="86">
                  <c:v>0.467333883604369</c:v>
                </c:pt>
                <c:pt idx="87">
                  <c:v>0.572822595809789</c:v>
                </c:pt>
                <c:pt idx="88">
                  <c:v>0.39177990249333999</c:v>
                </c:pt>
                <c:pt idx="89">
                  <c:v>0.29497959320721001</c:v>
                </c:pt>
                <c:pt idx="90">
                  <c:v>0.36684313736123397</c:v>
                </c:pt>
                <c:pt idx="91">
                  <c:v>0.398306100139801</c:v>
                </c:pt>
                <c:pt idx="92">
                  <c:v>0.635412177588491</c:v>
                </c:pt>
                <c:pt idx="93">
                  <c:v>0.68757807576597796</c:v>
                </c:pt>
                <c:pt idx="94">
                  <c:v>0.82862255846355504</c:v>
                </c:pt>
                <c:pt idx="95">
                  <c:v>0.80228540107908997</c:v>
                </c:pt>
                <c:pt idx="96">
                  <c:v>0.83659505826666902</c:v>
                </c:pt>
                <c:pt idx="97">
                  <c:v>0.87062351691119799</c:v>
                </c:pt>
                <c:pt idx="98">
                  <c:v>0.85804061142773003</c:v>
                </c:pt>
                <c:pt idx="99">
                  <c:v>0.83847409921756699</c:v>
                </c:pt>
                <c:pt idx="100">
                  <c:v>0.79923315267422701</c:v>
                </c:pt>
                <c:pt idx="101">
                  <c:v>0.85298137341604396</c:v>
                </c:pt>
                <c:pt idx="102">
                  <c:v>0.79526635803464496</c:v>
                </c:pt>
                <c:pt idx="103">
                  <c:v>0.83977328500569504</c:v>
                </c:pt>
                <c:pt idx="104">
                  <c:v>0.80680126310954903</c:v>
                </c:pt>
                <c:pt idx="105">
                  <c:v>0.77601740974021005</c:v>
                </c:pt>
                <c:pt idx="106">
                  <c:v>0.762196890523126</c:v>
                </c:pt>
                <c:pt idx="107">
                  <c:v>0.74125336460480795</c:v>
                </c:pt>
                <c:pt idx="108">
                  <c:v>0.72784412209373395</c:v>
                </c:pt>
                <c:pt idx="109">
                  <c:v>0.77352836300257699</c:v>
                </c:pt>
                <c:pt idx="110">
                  <c:v>0.785533357182568</c:v>
                </c:pt>
                <c:pt idx="111">
                  <c:v>0.87261189288476504</c:v>
                </c:pt>
                <c:pt idx="112">
                  <c:v>0.90353264512915599</c:v>
                </c:pt>
                <c:pt idx="113">
                  <c:v>0.93907602305425597</c:v>
                </c:pt>
                <c:pt idx="114">
                  <c:v>0.920259860817077</c:v>
                </c:pt>
                <c:pt idx="115">
                  <c:v>0.97526828287849698</c:v>
                </c:pt>
                <c:pt idx="116">
                  <c:v>0.97744267608454805</c:v>
                </c:pt>
                <c:pt idx="117">
                  <c:v>0.96058741937449399</c:v>
                </c:pt>
                <c:pt idx="118">
                  <c:v>0.96685102738148598</c:v>
                </c:pt>
                <c:pt idx="119">
                  <c:v>0.96147324025551895</c:v>
                </c:pt>
                <c:pt idx="120">
                  <c:v>0.92619159097217096</c:v>
                </c:pt>
                <c:pt idx="121">
                  <c:v>0.91939906178667796</c:v>
                </c:pt>
                <c:pt idx="122">
                  <c:v>0.90561250983628505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43861</c:v>
                </c:pt>
                <c:pt idx="1">
                  <c:v>43860</c:v>
                </c:pt>
                <c:pt idx="2">
                  <c:v>43859</c:v>
                </c:pt>
                <c:pt idx="3">
                  <c:v>43858</c:v>
                </c:pt>
                <c:pt idx="4">
                  <c:v>43857</c:v>
                </c:pt>
                <c:pt idx="5">
                  <c:v>43854</c:v>
                </c:pt>
                <c:pt idx="6">
                  <c:v>43853</c:v>
                </c:pt>
                <c:pt idx="7">
                  <c:v>43852</c:v>
                </c:pt>
                <c:pt idx="8">
                  <c:v>43851</c:v>
                </c:pt>
                <c:pt idx="9">
                  <c:v>43850</c:v>
                </c:pt>
                <c:pt idx="10">
                  <c:v>43847</c:v>
                </c:pt>
                <c:pt idx="11">
                  <c:v>43846</c:v>
                </c:pt>
                <c:pt idx="12">
                  <c:v>43845</c:v>
                </c:pt>
                <c:pt idx="13">
                  <c:v>43844</c:v>
                </c:pt>
                <c:pt idx="14">
                  <c:v>43840</c:v>
                </c:pt>
                <c:pt idx="15">
                  <c:v>43839</c:v>
                </c:pt>
                <c:pt idx="16">
                  <c:v>43838</c:v>
                </c:pt>
                <c:pt idx="17">
                  <c:v>43837</c:v>
                </c:pt>
                <c:pt idx="18">
                  <c:v>43836</c:v>
                </c:pt>
                <c:pt idx="19">
                  <c:v>43829</c:v>
                </c:pt>
                <c:pt idx="20">
                  <c:v>43826</c:v>
                </c:pt>
                <c:pt idx="21">
                  <c:v>43825</c:v>
                </c:pt>
                <c:pt idx="22">
                  <c:v>43824</c:v>
                </c:pt>
                <c:pt idx="23">
                  <c:v>43823</c:v>
                </c:pt>
                <c:pt idx="24">
                  <c:v>43822</c:v>
                </c:pt>
                <c:pt idx="25">
                  <c:v>43819</c:v>
                </c:pt>
                <c:pt idx="26">
                  <c:v>43818</c:v>
                </c:pt>
                <c:pt idx="27">
                  <c:v>43817</c:v>
                </c:pt>
                <c:pt idx="28">
                  <c:v>43816</c:v>
                </c:pt>
                <c:pt idx="29">
                  <c:v>43815</c:v>
                </c:pt>
                <c:pt idx="30">
                  <c:v>43812</c:v>
                </c:pt>
                <c:pt idx="31">
                  <c:v>43811</c:v>
                </c:pt>
                <c:pt idx="32">
                  <c:v>43810</c:v>
                </c:pt>
                <c:pt idx="33">
                  <c:v>43809</c:v>
                </c:pt>
                <c:pt idx="34">
                  <c:v>43808</c:v>
                </c:pt>
                <c:pt idx="35">
                  <c:v>43805</c:v>
                </c:pt>
                <c:pt idx="36">
                  <c:v>43804</c:v>
                </c:pt>
                <c:pt idx="37">
                  <c:v>43803</c:v>
                </c:pt>
                <c:pt idx="38">
                  <c:v>43802</c:v>
                </c:pt>
                <c:pt idx="39">
                  <c:v>43801</c:v>
                </c:pt>
                <c:pt idx="40">
                  <c:v>43798</c:v>
                </c:pt>
                <c:pt idx="41">
                  <c:v>43797</c:v>
                </c:pt>
                <c:pt idx="42">
                  <c:v>43796</c:v>
                </c:pt>
                <c:pt idx="43">
                  <c:v>43795</c:v>
                </c:pt>
                <c:pt idx="44">
                  <c:v>43794</c:v>
                </c:pt>
                <c:pt idx="45">
                  <c:v>43791</c:v>
                </c:pt>
                <c:pt idx="46">
                  <c:v>43790</c:v>
                </c:pt>
                <c:pt idx="47">
                  <c:v>43789</c:v>
                </c:pt>
                <c:pt idx="48">
                  <c:v>43788</c:v>
                </c:pt>
                <c:pt idx="49">
                  <c:v>43787</c:v>
                </c:pt>
                <c:pt idx="50">
                  <c:v>43784</c:v>
                </c:pt>
                <c:pt idx="51">
                  <c:v>43783</c:v>
                </c:pt>
                <c:pt idx="52">
                  <c:v>43782</c:v>
                </c:pt>
                <c:pt idx="53">
                  <c:v>43781</c:v>
                </c:pt>
                <c:pt idx="54">
                  <c:v>43780</c:v>
                </c:pt>
                <c:pt idx="55">
                  <c:v>43777</c:v>
                </c:pt>
                <c:pt idx="56">
                  <c:v>43776</c:v>
                </c:pt>
                <c:pt idx="57">
                  <c:v>43775</c:v>
                </c:pt>
                <c:pt idx="58">
                  <c:v>43774</c:v>
                </c:pt>
                <c:pt idx="59">
                  <c:v>43770</c:v>
                </c:pt>
                <c:pt idx="60">
                  <c:v>43769</c:v>
                </c:pt>
                <c:pt idx="61">
                  <c:v>43768</c:v>
                </c:pt>
                <c:pt idx="62">
                  <c:v>43767</c:v>
                </c:pt>
                <c:pt idx="63">
                  <c:v>43766</c:v>
                </c:pt>
                <c:pt idx="64">
                  <c:v>43763</c:v>
                </c:pt>
                <c:pt idx="65">
                  <c:v>43762</c:v>
                </c:pt>
                <c:pt idx="66">
                  <c:v>43761</c:v>
                </c:pt>
                <c:pt idx="67">
                  <c:v>43759</c:v>
                </c:pt>
                <c:pt idx="68">
                  <c:v>43756</c:v>
                </c:pt>
                <c:pt idx="69">
                  <c:v>43755</c:v>
                </c:pt>
                <c:pt idx="70">
                  <c:v>43754</c:v>
                </c:pt>
                <c:pt idx="71">
                  <c:v>43753</c:v>
                </c:pt>
                <c:pt idx="72">
                  <c:v>43749</c:v>
                </c:pt>
                <c:pt idx="73">
                  <c:v>43748</c:v>
                </c:pt>
                <c:pt idx="74">
                  <c:v>43747</c:v>
                </c:pt>
                <c:pt idx="75">
                  <c:v>43746</c:v>
                </c:pt>
                <c:pt idx="76">
                  <c:v>43745</c:v>
                </c:pt>
                <c:pt idx="77">
                  <c:v>43742</c:v>
                </c:pt>
                <c:pt idx="78">
                  <c:v>43741</c:v>
                </c:pt>
                <c:pt idx="79">
                  <c:v>43740</c:v>
                </c:pt>
                <c:pt idx="80">
                  <c:v>43739</c:v>
                </c:pt>
                <c:pt idx="81">
                  <c:v>43738</c:v>
                </c:pt>
                <c:pt idx="82">
                  <c:v>43735</c:v>
                </c:pt>
                <c:pt idx="83">
                  <c:v>43734</c:v>
                </c:pt>
                <c:pt idx="84">
                  <c:v>43733</c:v>
                </c:pt>
                <c:pt idx="85">
                  <c:v>43732</c:v>
                </c:pt>
                <c:pt idx="86">
                  <c:v>43728</c:v>
                </c:pt>
                <c:pt idx="87">
                  <c:v>43727</c:v>
                </c:pt>
                <c:pt idx="88">
                  <c:v>43726</c:v>
                </c:pt>
                <c:pt idx="89">
                  <c:v>43725</c:v>
                </c:pt>
                <c:pt idx="90">
                  <c:v>43721</c:v>
                </c:pt>
                <c:pt idx="91">
                  <c:v>43720</c:v>
                </c:pt>
                <c:pt idx="92">
                  <c:v>43719</c:v>
                </c:pt>
                <c:pt idx="93">
                  <c:v>43718</c:v>
                </c:pt>
                <c:pt idx="94">
                  <c:v>43717</c:v>
                </c:pt>
                <c:pt idx="95">
                  <c:v>43714</c:v>
                </c:pt>
                <c:pt idx="96">
                  <c:v>43713</c:v>
                </c:pt>
                <c:pt idx="97">
                  <c:v>43712</c:v>
                </c:pt>
                <c:pt idx="98">
                  <c:v>43711</c:v>
                </c:pt>
                <c:pt idx="99">
                  <c:v>43710</c:v>
                </c:pt>
                <c:pt idx="100">
                  <c:v>43707</c:v>
                </c:pt>
                <c:pt idx="101">
                  <c:v>43706</c:v>
                </c:pt>
                <c:pt idx="102">
                  <c:v>43705</c:v>
                </c:pt>
                <c:pt idx="103">
                  <c:v>43704</c:v>
                </c:pt>
                <c:pt idx="104">
                  <c:v>43703</c:v>
                </c:pt>
                <c:pt idx="105">
                  <c:v>43700</c:v>
                </c:pt>
                <c:pt idx="106">
                  <c:v>43699</c:v>
                </c:pt>
                <c:pt idx="107">
                  <c:v>43698</c:v>
                </c:pt>
                <c:pt idx="108">
                  <c:v>43697</c:v>
                </c:pt>
                <c:pt idx="109">
                  <c:v>43696</c:v>
                </c:pt>
                <c:pt idx="110">
                  <c:v>43693</c:v>
                </c:pt>
                <c:pt idx="111">
                  <c:v>43692</c:v>
                </c:pt>
                <c:pt idx="112">
                  <c:v>43691</c:v>
                </c:pt>
                <c:pt idx="113">
                  <c:v>43690</c:v>
                </c:pt>
                <c:pt idx="114">
                  <c:v>43686</c:v>
                </c:pt>
                <c:pt idx="115">
                  <c:v>43685</c:v>
                </c:pt>
                <c:pt idx="116">
                  <c:v>43684</c:v>
                </c:pt>
                <c:pt idx="117">
                  <c:v>43683</c:v>
                </c:pt>
                <c:pt idx="118">
                  <c:v>43682</c:v>
                </c:pt>
                <c:pt idx="119">
                  <c:v>43679</c:v>
                </c:pt>
                <c:pt idx="120">
                  <c:v>43678</c:v>
                </c:pt>
                <c:pt idx="121">
                  <c:v>43677</c:v>
                </c:pt>
                <c:pt idx="122">
                  <c:v>43676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0.18247579408346601</c:v>
                </c:pt>
                <c:pt idx="1">
                  <c:v>0.18486043206378899</c:v>
                </c:pt>
                <c:pt idx="2">
                  <c:v>0.15993896346575801</c:v>
                </c:pt>
                <c:pt idx="3">
                  <c:v>0.151632402853633</c:v>
                </c:pt>
                <c:pt idx="4">
                  <c:v>0.16519725093687801</c:v>
                </c:pt>
                <c:pt idx="5">
                  <c:v>0.163117700325488</c:v>
                </c:pt>
                <c:pt idx="6">
                  <c:v>0.234392910979562</c:v>
                </c:pt>
                <c:pt idx="7">
                  <c:v>0.25503720843453898</c:v>
                </c:pt>
                <c:pt idx="8">
                  <c:v>0.16062038575276899</c:v>
                </c:pt>
                <c:pt idx="9">
                  <c:v>0.217290255784931</c:v>
                </c:pt>
                <c:pt idx="10">
                  <c:v>0.31384735858549601</c:v>
                </c:pt>
                <c:pt idx="11">
                  <c:v>0.29829650070001001</c:v>
                </c:pt>
                <c:pt idx="12">
                  <c:v>0.47197959638112602</c:v>
                </c:pt>
                <c:pt idx="13">
                  <c:v>0.48323555207246999</c:v>
                </c:pt>
                <c:pt idx="14">
                  <c:v>0.418492929331231</c:v>
                </c:pt>
                <c:pt idx="15">
                  <c:v>0.42614060942734799</c:v>
                </c:pt>
                <c:pt idx="16">
                  <c:v>0.43084201180092802</c:v>
                </c:pt>
                <c:pt idx="17">
                  <c:v>0.444719520915136</c:v>
                </c:pt>
                <c:pt idx="18" formatCode="0.00E+00">
                  <c:v>0.43388904656507699</c:v>
                </c:pt>
                <c:pt idx="19" formatCode="0.00E+00">
                  <c:v>0.38980729603670999</c:v>
                </c:pt>
                <c:pt idx="20" formatCode="0.00E+00">
                  <c:v>0.401499042957152</c:v>
                </c:pt>
                <c:pt idx="21" formatCode="0.00E+00">
                  <c:v>0.39385299152356501</c:v>
                </c:pt>
                <c:pt idx="22">
                  <c:v>0.38703266598137998</c:v>
                </c:pt>
                <c:pt idx="23">
                  <c:v>0.399029459075459</c:v>
                </c:pt>
                <c:pt idx="24">
                  <c:v>0.39931877221431</c:v>
                </c:pt>
                <c:pt idx="25">
                  <c:v>0.39948236893773298</c:v>
                </c:pt>
                <c:pt idx="26">
                  <c:v>0.39721186581155599</c:v>
                </c:pt>
                <c:pt idx="27">
                  <c:v>0.38746872746169803</c:v>
                </c:pt>
                <c:pt idx="28">
                  <c:v>0.37946048176256503</c:v>
                </c:pt>
                <c:pt idx="29">
                  <c:v>0.37121755006333501</c:v>
                </c:pt>
                <c:pt idx="30">
                  <c:v>0.35355658920327998</c:v>
                </c:pt>
                <c:pt idx="31">
                  <c:v>0.36769264913262201</c:v>
                </c:pt>
                <c:pt idx="32">
                  <c:v>0.37529024210911099</c:v>
                </c:pt>
                <c:pt idx="33">
                  <c:v>0.363754207717077</c:v>
                </c:pt>
                <c:pt idx="34">
                  <c:v>0.37886616436920501</c:v>
                </c:pt>
                <c:pt idx="35">
                  <c:v>0.36086871048249203</c:v>
                </c:pt>
                <c:pt idx="36">
                  <c:v>0.29814309229478397</c:v>
                </c:pt>
                <c:pt idx="37">
                  <c:v>0.225791318722283</c:v>
                </c:pt>
                <c:pt idx="38">
                  <c:v>0.128892242082004</c:v>
                </c:pt>
                <c:pt idx="39">
                  <c:v>0.165033282052618</c:v>
                </c:pt>
                <c:pt idx="40">
                  <c:v>0.136314733968705</c:v>
                </c:pt>
                <c:pt idx="41">
                  <c:v>0.18964714527117901</c:v>
                </c:pt>
                <c:pt idx="42">
                  <c:v>0.21620464660397601</c:v>
                </c:pt>
                <c:pt idx="43">
                  <c:v>0.132536432957122</c:v>
                </c:pt>
                <c:pt idx="44">
                  <c:v>0.13735413615797701</c:v>
                </c:pt>
                <c:pt idx="45">
                  <c:v>0.13112299136493899</c:v>
                </c:pt>
                <c:pt idx="46">
                  <c:v>0.137961562669937</c:v>
                </c:pt>
                <c:pt idx="47">
                  <c:v>0.20596216019685401</c:v>
                </c:pt>
                <c:pt idx="48">
                  <c:v>0.276748543264831</c:v>
                </c:pt>
                <c:pt idx="49">
                  <c:v>0.28576033868219303</c:v>
                </c:pt>
                <c:pt idx="50">
                  <c:v>0.26719666913332002</c:v>
                </c:pt>
                <c:pt idx="51">
                  <c:v>0.28570129784157999</c:v>
                </c:pt>
                <c:pt idx="52">
                  <c:v>0.38583564440153501</c:v>
                </c:pt>
                <c:pt idx="53">
                  <c:v>0.33542035627375399</c:v>
                </c:pt>
                <c:pt idx="54">
                  <c:v>0.20539393092950001</c:v>
                </c:pt>
                <c:pt idx="55">
                  <c:v>0.16412676430232301</c:v>
                </c:pt>
                <c:pt idx="56">
                  <c:v>0.17104068240345499</c:v>
                </c:pt>
                <c:pt idx="57">
                  <c:v>0.24135661688186499</c:v>
                </c:pt>
                <c:pt idx="58">
                  <c:v>0.26215460595022799</c:v>
                </c:pt>
                <c:pt idx="59">
                  <c:v>0.31530940434517901</c:v>
                </c:pt>
                <c:pt idx="60">
                  <c:v>0.43928149140820399</c:v>
                </c:pt>
                <c:pt idx="61">
                  <c:v>5.3862441430647702E-2</c:v>
                </c:pt>
                <c:pt idx="62">
                  <c:v>6.3630914032925798E-2</c:v>
                </c:pt>
                <c:pt idx="63">
                  <c:v>6.1230773930259698E-2</c:v>
                </c:pt>
                <c:pt idx="64">
                  <c:v>7.3376244126803297E-2</c:v>
                </c:pt>
                <c:pt idx="65">
                  <c:v>0.17890415268024301</c:v>
                </c:pt>
                <c:pt idx="66">
                  <c:v>0.13594693087340501</c:v>
                </c:pt>
                <c:pt idx="67">
                  <c:v>0.114731231226031</c:v>
                </c:pt>
                <c:pt idx="68">
                  <c:v>8.8944232879493795E-2</c:v>
                </c:pt>
                <c:pt idx="69">
                  <c:v>7.8452307724175094E-2</c:v>
                </c:pt>
                <c:pt idx="70">
                  <c:v>7.0321068655071997E-2</c:v>
                </c:pt>
                <c:pt idx="71">
                  <c:v>5.44332139251495E-2</c:v>
                </c:pt>
                <c:pt idx="72">
                  <c:v>5.1256353565722002E-2</c:v>
                </c:pt>
                <c:pt idx="73">
                  <c:v>5.7955324860095199E-2</c:v>
                </c:pt>
                <c:pt idx="74">
                  <c:v>5.2212322900453897E-2</c:v>
                </c:pt>
                <c:pt idx="75">
                  <c:v>4.9814806486169899E-2</c:v>
                </c:pt>
                <c:pt idx="76">
                  <c:v>5.2060503065499301E-2</c:v>
                </c:pt>
                <c:pt idx="77">
                  <c:v>5.0777931537976703E-2</c:v>
                </c:pt>
                <c:pt idx="78">
                  <c:v>8.5573238605398505E-2</c:v>
                </c:pt>
                <c:pt idx="79">
                  <c:v>7.6528825253818003E-2</c:v>
                </c:pt>
                <c:pt idx="80">
                  <c:v>7.7098197181839995E-2</c:v>
                </c:pt>
                <c:pt idx="81">
                  <c:v>5.09368342482436E-2</c:v>
                </c:pt>
                <c:pt idx="82">
                  <c:v>0.13200455620203599</c:v>
                </c:pt>
                <c:pt idx="83">
                  <c:v>4.3018338215045401E-2</c:v>
                </c:pt>
                <c:pt idx="84">
                  <c:v>4.2743696912098797E-2</c:v>
                </c:pt>
                <c:pt idx="85">
                  <c:v>4.1759480678123399E-2</c:v>
                </c:pt>
                <c:pt idx="86">
                  <c:v>4.2309809773680498E-2</c:v>
                </c:pt>
                <c:pt idx="87">
                  <c:v>4.1038182298522498E-2</c:v>
                </c:pt>
                <c:pt idx="88">
                  <c:v>0.117632456738698</c:v>
                </c:pt>
                <c:pt idx="89">
                  <c:v>0.115785536828111</c:v>
                </c:pt>
                <c:pt idx="90">
                  <c:v>0.10922784567214699</c:v>
                </c:pt>
                <c:pt idx="91">
                  <c:v>4.2941106680968302E-2</c:v>
                </c:pt>
                <c:pt idx="92">
                  <c:v>3.7552727078728802E-2</c:v>
                </c:pt>
                <c:pt idx="93">
                  <c:v>3.4669165594067297E-2</c:v>
                </c:pt>
                <c:pt idx="94">
                  <c:v>3.8634793152782503E-2</c:v>
                </c:pt>
                <c:pt idx="95">
                  <c:v>3.5410913565529903E-2</c:v>
                </c:pt>
                <c:pt idx="96">
                  <c:v>0.13471008314366101</c:v>
                </c:pt>
                <c:pt idx="97">
                  <c:v>0.12058891340245</c:v>
                </c:pt>
                <c:pt idx="98">
                  <c:v>0.17170009530990099</c:v>
                </c:pt>
                <c:pt idx="99">
                  <c:v>0.14927316328423701</c:v>
                </c:pt>
                <c:pt idx="100">
                  <c:v>0.136102562802664</c:v>
                </c:pt>
                <c:pt idx="101">
                  <c:v>0.183525312417156</c:v>
                </c:pt>
                <c:pt idx="102">
                  <c:v>0.29462844705048602</c:v>
                </c:pt>
                <c:pt idx="103">
                  <c:v>0.36482562412682701</c:v>
                </c:pt>
                <c:pt idx="104">
                  <c:v>0.36181119324952599</c:v>
                </c:pt>
                <c:pt idx="105">
                  <c:v>0.31650869559365402</c:v>
                </c:pt>
                <c:pt idx="106">
                  <c:v>0.36127526613657301</c:v>
                </c:pt>
                <c:pt idx="107">
                  <c:v>0.33090032382475298</c:v>
                </c:pt>
                <c:pt idx="108">
                  <c:v>0.31682901374142902</c:v>
                </c:pt>
                <c:pt idx="109">
                  <c:v>0.34666708990127199</c:v>
                </c:pt>
                <c:pt idx="110">
                  <c:v>0.31151814252708199</c:v>
                </c:pt>
                <c:pt idx="111">
                  <c:v>0.30949045715234302</c:v>
                </c:pt>
                <c:pt idx="112">
                  <c:v>0.38154153052069401</c:v>
                </c:pt>
                <c:pt idx="113">
                  <c:v>0.51462784860195698</c:v>
                </c:pt>
                <c:pt idx="114">
                  <c:v>0.62755511697157995</c:v>
                </c:pt>
                <c:pt idx="115">
                  <c:v>0.85871685473943404</c:v>
                </c:pt>
                <c:pt idx="116">
                  <c:v>0.77268637653835603</c:v>
                </c:pt>
                <c:pt idx="117">
                  <c:v>0.73468959752055996</c:v>
                </c:pt>
                <c:pt idx="118">
                  <c:v>0.78214738157360197</c:v>
                </c:pt>
                <c:pt idx="119">
                  <c:v>0.50815990064447303</c:v>
                </c:pt>
                <c:pt idx="120">
                  <c:v>0.555486112604337</c:v>
                </c:pt>
                <c:pt idx="121">
                  <c:v>0.605350812285952</c:v>
                </c:pt>
                <c:pt idx="122">
                  <c:v>0.42150163318022399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4.3196480938416402</c:v>
                </c:pt>
                <c:pt idx="1">
                  <c:v>4.3762962962962897</c:v>
                </c:pt>
                <c:pt idx="2">
                  <c:v>4.3649635036496299</c:v>
                </c:pt>
                <c:pt idx="3">
                  <c:v>4.32995658465991</c:v>
                </c:pt>
                <c:pt idx="4">
                  <c:v>4.2836676217765</c:v>
                </c:pt>
                <c:pt idx="5">
                  <c:v>4.2625538020085996</c:v>
                </c:pt>
                <c:pt idx="6">
                  <c:v>4.3039772727272698</c:v>
                </c:pt>
                <c:pt idx="7">
                  <c:v>4.1826923076923004</c:v>
                </c:pt>
                <c:pt idx="8">
                  <c:v>4.1192411924119199</c:v>
                </c:pt>
                <c:pt idx="9">
                  <c:v>4.0290620871862597</c:v>
                </c:pt>
                <c:pt idx="10">
                  <c:v>4.0322580645161201</c:v>
                </c:pt>
                <c:pt idx="11">
                  <c:v>4.0148849797023001</c:v>
                </c:pt>
                <c:pt idx="12">
                  <c:v>4.0355677154582699</c:v>
                </c:pt>
                <c:pt idx="13">
                  <c:v>4.0709413369713499</c:v>
                </c:pt>
                <c:pt idx="14">
                  <c:v>4.0667593880389399</c:v>
                </c:pt>
                <c:pt idx="15">
                  <c:v>4.07280219780219</c:v>
                </c:pt>
                <c:pt idx="16">
                  <c:v>4.0635359116022096</c:v>
                </c:pt>
                <c:pt idx="17">
                  <c:v>4.1020408163265296</c:v>
                </c:pt>
                <c:pt idx="18">
                  <c:v>4.0716180371352699</c:v>
                </c:pt>
                <c:pt idx="19">
                  <c:v>4.0210249671484801</c:v>
                </c:pt>
                <c:pt idx="20">
                  <c:v>4.0721649484536</c:v>
                </c:pt>
                <c:pt idx="21">
                  <c:v>4.0089514066496097</c:v>
                </c:pt>
                <c:pt idx="22">
                  <c:v>4.0139949109414701</c:v>
                </c:pt>
                <c:pt idx="23">
                  <c:v>3.9758269720101702</c:v>
                </c:pt>
                <c:pt idx="24">
                  <c:v>4.0308087291399204</c:v>
                </c:pt>
                <c:pt idx="25">
                  <c:v>3.90506329113924</c:v>
                </c:pt>
                <c:pt idx="26">
                  <c:v>3.8224181360201501</c:v>
                </c:pt>
                <c:pt idx="27">
                  <c:v>3.81182147165259</c:v>
                </c:pt>
                <c:pt idx="28">
                  <c:v>3.7485101311084601</c:v>
                </c:pt>
                <c:pt idx="29">
                  <c:v>3.8051470588235201</c:v>
                </c:pt>
                <c:pt idx="30">
                  <c:v>3.7900355871886098</c:v>
                </c:pt>
                <c:pt idx="31">
                  <c:v>3.77563329312424</c:v>
                </c:pt>
                <c:pt idx="32">
                  <c:v>3.7514585764294002</c:v>
                </c:pt>
                <c:pt idx="33">
                  <c:v>3.7343215507411598</c:v>
                </c:pt>
                <c:pt idx="34">
                  <c:v>3.8242142025611101</c:v>
                </c:pt>
                <c:pt idx="35">
                  <c:v>3.7837837837837802</c:v>
                </c:pt>
                <c:pt idx="36">
                  <c:v>3.8252314814814801</c:v>
                </c:pt>
                <c:pt idx="37">
                  <c:v>3.7802071346375099</c:v>
                </c:pt>
                <c:pt idx="38">
                  <c:v>3.8225255972696202</c:v>
                </c:pt>
                <c:pt idx="39">
                  <c:v>3.9228110599078301</c:v>
                </c:pt>
                <c:pt idx="40">
                  <c:v>3.8805970149253701</c:v>
                </c:pt>
                <c:pt idx="41">
                  <c:v>3.7443181818181799</c:v>
                </c:pt>
                <c:pt idx="42">
                  <c:v>3.8141391106043301</c:v>
                </c:pt>
                <c:pt idx="43">
                  <c:v>3.8168373151308299</c:v>
                </c:pt>
                <c:pt idx="44">
                  <c:v>3.9928909952606602</c:v>
                </c:pt>
                <c:pt idx="45">
                  <c:v>3.92648774795799</c:v>
                </c:pt>
                <c:pt idx="46">
                  <c:v>3.9540229885057401</c:v>
                </c:pt>
                <c:pt idx="47">
                  <c:v>3.9726027397260202</c:v>
                </c:pt>
                <c:pt idx="48">
                  <c:v>4.0217391304347796</c:v>
                </c:pt>
                <c:pt idx="49">
                  <c:v>4.0487238979118301</c:v>
                </c:pt>
                <c:pt idx="50">
                  <c:v>3.9125295508274198</c:v>
                </c:pt>
                <c:pt idx="51">
                  <c:v>3.8280329799764399</c:v>
                </c:pt>
                <c:pt idx="52">
                  <c:v>3.78504672897196</c:v>
                </c:pt>
                <c:pt idx="53">
                  <c:v>3.7455621301775102</c:v>
                </c:pt>
                <c:pt idx="54">
                  <c:v>3.87767220902612</c:v>
                </c:pt>
                <c:pt idx="55">
                  <c:v>3.9153754469606601</c:v>
                </c:pt>
                <c:pt idx="56">
                  <c:v>3.8018979833926401</c:v>
                </c:pt>
                <c:pt idx="57">
                  <c:v>3.8162544169611299</c:v>
                </c:pt>
                <c:pt idx="58">
                  <c:v>3.7973933649289</c:v>
                </c:pt>
                <c:pt idx="59">
                  <c:v>3.6647058823529401</c:v>
                </c:pt>
                <c:pt idx="60">
                  <c:v>3.7676886792452802</c:v>
                </c:pt>
                <c:pt idx="61">
                  <c:v>3.73263888888888</c:v>
                </c:pt>
                <c:pt idx="62">
                  <c:v>3.61834654586636</c:v>
                </c:pt>
                <c:pt idx="63">
                  <c:v>3.6538461538461502</c:v>
                </c:pt>
                <c:pt idx="64">
                  <c:v>3.7687861271676302</c:v>
                </c:pt>
                <c:pt idx="65">
                  <c:v>3.6599099099099099</c:v>
                </c:pt>
                <c:pt idx="66">
                  <c:v>3.61486486486486</c:v>
                </c:pt>
                <c:pt idx="67">
                  <c:v>3.7182448036951499</c:v>
                </c:pt>
                <c:pt idx="68">
                  <c:v>3.7514450867051998</c:v>
                </c:pt>
                <c:pt idx="69">
                  <c:v>3.6796785304247899</c:v>
                </c:pt>
                <c:pt idx="70">
                  <c:v>3.79596678529062</c:v>
                </c:pt>
                <c:pt idx="71">
                  <c:v>3.8135593220338899</c:v>
                </c:pt>
                <c:pt idx="72">
                  <c:v>3.8562500000000002</c:v>
                </c:pt>
                <c:pt idx="73">
                  <c:v>3.8024691358024598</c:v>
                </c:pt>
                <c:pt idx="74">
                  <c:v>3.8188494492044001</c:v>
                </c:pt>
                <c:pt idx="75">
                  <c:v>3.83906633906633</c:v>
                </c:pt>
                <c:pt idx="76">
                  <c:v>3.8757763975155202</c:v>
                </c:pt>
                <c:pt idx="77">
                  <c:v>3.9068322981366399</c:v>
                </c:pt>
                <c:pt idx="78">
                  <c:v>3.9674593241551901</c:v>
                </c:pt>
                <c:pt idx="79">
                  <c:v>3.9833759590792801</c:v>
                </c:pt>
                <c:pt idx="80">
                  <c:v>3.9308578745198401</c:v>
                </c:pt>
                <c:pt idx="81">
                  <c:v>4.0568475452196298</c:v>
                </c:pt>
                <c:pt idx="82">
                  <c:v>4.0064516129032199</c:v>
                </c:pt>
                <c:pt idx="83">
                  <c:v>3.8705583756345101</c:v>
                </c:pt>
                <c:pt idx="84">
                  <c:v>3.7294871794871698</c:v>
                </c:pt>
                <c:pt idx="85">
                  <c:v>3.7283464566929099</c:v>
                </c:pt>
                <c:pt idx="86">
                  <c:v>3.8324324324324301</c:v>
                </c:pt>
                <c:pt idx="87">
                  <c:v>3.7718120805369102</c:v>
                </c:pt>
                <c:pt idx="88">
                  <c:v>3.8018867924528301</c:v>
                </c:pt>
                <c:pt idx="89">
                  <c:v>3.7916102841677901</c:v>
                </c:pt>
                <c:pt idx="90">
                  <c:v>3.8136054421768701</c:v>
                </c:pt>
                <c:pt idx="91">
                  <c:v>3.7553475935828802</c:v>
                </c:pt>
                <c:pt idx="92">
                  <c:v>3.7140992167101801</c:v>
                </c:pt>
                <c:pt idx="93">
                  <c:v>3.7898172323759698</c:v>
                </c:pt>
                <c:pt idx="94">
                  <c:v>3.8190224570673701</c:v>
                </c:pt>
                <c:pt idx="95">
                  <c:v>3.9168865435356199</c:v>
                </c:pt>
                <c:pt idx="96">
                  <c:v>3.9113428943937398</c:v>
                </c:pt>
                <c:pt idx="97">
                  <c:v>3.8521970705725699</c:v>
                </c:pt>
                <c:pt idx="98">
                  <c:v>3.96765498652291</c:v>
                </c:pt>
                <c:pt idx="99">
                  <c:v>3.9118825100133501</c:v>
                </c:pt>
                <c:pt idx="100">
                  <c:v>3.9768076398362799</c:v>
                </c:pt>
                <c:pt idx="101">
                  <c:v>4.0429362880886401</c:v>
                </c:pt>
                <c:pt idx="102">
                  <c:v>4.0637119113573403</c:v>
                </c:pt>
                <c:pt idx="103">
                  <c:v>4.0864714086471396</c:v>
                </c:pt>
                <c:pt idx="104">
                  <c:v>4.0519662921348303</c:v>
                </c:pt>
                <c:pt idx="105">
                  <c:v>4.0509915014164299</c:v>
                </c:pt>
                <c:pt idx="106">
                  <c:v>4.0847701149425202</c:v>
                </c:pt>
                <c:pt idx="107">
                  <c:v>4.1873111782477297</c:v>
                </c:pt>
                <c:pt idx="108">
                  <c:v>4.24270353302611</c:v>
                </c:pt>
                <c:pt idx="109">
                  <c:v>4.1745788667687496</c:v>
                </c:pt>
                <c:pt idx="110">
                  <c:v>4.2332814930015497</c:v>
                </c:pt>
                <c:pt idx="111">
                  <c:v>4.1707317073170698</c:v>
                </c:pt>
                <c:pt idx="112">
                  <c:v>4.1367127496159704</c:v>
                </c:pt>
                <c:pt idx="113">
                  <c:v>4.00298507462686</c:v>
                </c:pt>
                <c:pt idx="114">
                  <c:v>4.1395348837209296</c:v>
                </c:pt>
                <c:pt idx="115">
                  <c:v>4.1015384615384596</c:v>
                </c:pt>
                <c:pt idx="116">
                  <c:v>3.9908396946564801</c:v>
                </c:pt>
                <c:pt idx="117">
                  <c:v>4.0809968847351996</c:v>
                </c:pt>
                <c:pt idx="118">
                  <c:v>4.1104294478527601</c:v>
                </c:pt>
                <c:pt idx="119">
                  <c:v>4.1104294478527601</c:v>
                </c:pt>
                <c:pt idx="120">
                  <c:v>4.0950155763239797</c:v>
                </c:pt>
                <c:pt idx="121">
                  <c:v>4.0393939393939302</c:v>
                </c:pt>
                <c:pt idx="122">
                  <c:v>3.8874074074073999</c:v>
                </c:pt>
                <c:pt idx="123">
                  <c:v>3.8828828828828801</c:v>
                </c:pt>
                <c:pt idx="124">
                  <c:v>3.7940298507462602</c:v>
                </c:pt>
                <c:pt idx="125">
                  <c:v>3.8235294117646998</c:v>
                </c:pt>
                <c:pt idx="126">
                  <c:v>3.88455772113943</c:v>
                </c:pt>
                <c:pt idx="127">
                  <c:v>3.9238805970149202</c:v>
                </c:pt>
                <c:pt idx="128">
                  <c:v>4.2884615384615303</c:v>
                </c:pt>
                <c:pt idx="129">
                  <c:v>4.13892908827785</c:v>
                </c:pt>
                <c:pt idx="130">
                  <c:v>4.2002923976608102</c:v>
                </c:pt>
                <c:pt idx="131">
                  <c:v>4.1318840579710097</c:v>
                </c:pt>
                <c:pt idx="132">
                  <c:v>4.0302613480055003</c:v>
                </c:pt>
                <c:pt idx="133">
                  <c:v>3.9580602883355098</c:v>
                </c:pt>
                <c:pt idx="134">
                  <c:v>3.9883268482490202</c:v>
                </c:pt>
                <c:pt idx="135">
                  <c:v>3.9641943734015301</c:v>
                </c:pt>
                <c:pt idx="136">
                  <c:v>4.0762273901808701</c:v>
                </c:pt>
                <c:pt idx="137">
                  <c:v>4.05889884763124</c:v>
                </c:pt>
                <c:pt idx="138">
                  <c:v>4.04092071611253</c:v>
                </c:pt>
                <c:pt idx="139">
                  <c:v>4.0891472868217003</c:v>
                </c:pt>
                <c:pt idx="140">
                  <c:v>4.0757381258023102</c:v>
                </c:pt>
                <c:pt idx="141">
                  <c:v>4.0503875968992196</c:v>
                </c:pt>
                <c:pt idx="142">
                  <c:v>4.0653008962868098</c:v>
                </c:pt>
                <c:pt idx="143">
                  <c:v>4.0261437908496696</c:v>
                </c:pt>
                <c:pt idx="144">
                  <c:v>4.0263819095477302</c:v>
                </c:pt>
                <c:pt idx="145">
                  <c:v>4.0099626400996202</c:v>
                </c:pt>
                <c:pt idx="146">
                  <c:v>4.0211970074812902</c:v>
                </c:pt>
                <c:pt idx="147">
                  <c:v>4.0324594257178497</c:v>
                </c:pt>
                <c:pt idx="148">
                  <c:v>4.0189873417721502</c:v>
                </c:pt>
                <c:pt idx="149">
                  <c:v>3.9750000000000001</c:v>
                </c:pt>
                <c:pt idx="150">
                  <c:v>3.9427860696517398</c:v>
                </c:pt>
                <c:pt idx="151">
                  <c:v>3.9364303178484099</c:v>
                </c:pt>
                <c:pt idx="152">
                  <c:v>4.0221402214022097</c:v>
                </c:pt>
                <c:pt idx="153">
                  <c:v>4.1242236024844701</c:v>
                </c:pt>
                <c:pt idx="154">
                  <c:v>4.1191066997518604</c:v>
                </c:pt>
                <c:pt idx="155">
                  <c:v>4.1073657927590501</c:v>
                </c:pt>
                <c:pt idx="156">
                  <c:v>4.2064516129032201</c:v>
                </c:pt>
                <c:pt idx="157">
                  <c:v>4.2169448010269504</c:v>
                </c:pt>
                <c:pt idx="158">
                  <c:v>4.3103448275862002</c:v>
                </c:pt>
                <c:pt idx="159">
                  <c:v>4.3103448275862002</c:v>
                </c:pt>
                <c:pt idx="160">
                  <c:v>4.2621870882740396</c:v>
                </c:pt>
                <c:pt idx="161">
                  <c:v>4.2483660130718901</c:v>
                </c:pt>
                <c:pt idx="162">
                  <c:v>4.1666666666666599</c:v>
                </c:pt>
                <c:pt idx="163">
                  <c:v>4.15601023017902</c:v>
                </c:pt>
                <c:pt idx="164">
                  <c:v>4.1720990873533204</c:v>
                </c:pt>
                <c:pt idx="165">
                  <c:v>4.1128010139416897</c:v>
                </c:pt>
                <c:pt idx="166">
                  <c:v>4.0926157697121397</c:v>
                </c:pt>
                <c:pt idx="167">
                  <c:v>4.0532178217821704</c:v>
                </c:pt>
                <c:pt idx="168">
                  <c:v>4.03067484662576</c:v>
                </c:pt>
                <c:pt idx="169">
                  <c:v>3.9615846338535401</c:v>
                </c:pt>
                <c:pt idx="170">
                  <c:v>3.95757575757575</c:v>
                </c:pt>
                <c:pt idx="171">
                  <c:v>3.9229843561973499</c:v>
                </c:pt>
                <c:pt idx="172">
                  <c:v>3.9695121951219501</c:v>
                </c:pt>
                <c:pt idx="173">
                  <c:v>4.0243902439024302</c:v>
                </c:pt>
                <c:pt idx="174">
                  <c:v>4.0113350125944498</c:v>
                </c:pt>
                <c:pt idx="175">
                  <c:v>4.0357598978288598</c:v>
                </c:pt>
                <c:pt idx="176">
                  <c:v>4.0377358490565998</c:v>
                </c:pt>
                <c:pt idx="177">
                  <c:v>4.0356265356265304</c:v>
                </c:pt>
                <c:pt idx="178">
                  <c:v>4.1509433962264097</c:v>
                </c:pt>
                <c:pt idx="179">
                  <c:v>4.0886699507389102</c:v>
                </c:pt>
                <c:pt idx="180">
                  <c:v>4.1646039603960396</c:v>
                </c:pt>
                <c:pt idx="181">
                  <c:v>4.1870415647921702</c:v>
                </c:pt>
                <c:pt idx="182">
                  <c:v>4.1339066339066299</c:v>
                </c:pt>
                <c:pt idx="183">
                  <c:v>4.1014669926650296</c:v>
                </c:pt>
                <c:pt idx="184">
                  <c:v>4.1440886699507304</c:v>
                </c:pt>
                <c:pt idx="185">
                  <c:v>4.0786240786240704</c:v>
                </c:pt>
                <c:pt idx="186">
                  <c:v>4.0389294403892899</c:v>
                </c:pt>
                <c:pt idx="187">
                  <c:v>3.9406779661016902</c:v>
                </c:pt>
                <c:pt idx="188">
                  <c:v>3.88888888888888</c:v>
                </c:pt>
                <c:pt idx="189">
                  <c:v>3.91481913652275</c:v>
                </c:pt>
                <c:pt idx="190">
                  <c:v>3.8856476079346498</c:v>
                </c:pt>
                <c:pt idx="191">
                  <c:v>3.9751184834123201</c:v>
                </c:pt>
                <c:pt idx="192">
                  <c:v>3.8946759259259198</c:v>
                </c:pt>
                <c:pt idx="193">
                  <c:v>3.8097886540600601</c:v>
                </c:pt>
                <c:pt idx="194">
                  <c:v>3.9193729003359401</c:v>
                </c:pt>
                <c:pt idx="195">
                  <c:v>3.8973799126637498</c:v>
                </c:pt>
                <c:pt idx="196">
                  <c:v>3.8949079089924101</c:v>
                </c:pt>
                <c:pt idx="197">
                  <c:v>3.8673139158576002</c:v>
                </c:pt>
                <c:pt idx="198">
                  <c:v>3.8735387885228398</c:v>
                </c:pt>
                <c:pt idx="199">
                  <c:v>3.88888888888888</c:v>
                </c:pt>
                <c:pt idx="200">
                  <c:v>3.9093782929399299</c:v>
                </c:pt>
                <c:pt idx="201">
                  <c:v>3.96842105263157</c:v>
                </c:pt>
                <c:pt idx="202">
                  <c:v>3.9400206825232602</c:v>
                </c:pt>
                <c:pt idx="203">
                  <c:v>4.0041710114702802</c:v>
                </c:pt>
                <c:pt idx="204">
                  <c:v>3.93877551020408</c:v>
                </c:pt>
                <c:pt idx="205">
                  <c:v>3.9739583333333299</c:v>
                </c:pt>
                <c:pt idx="206">
                  <c:v>4.0145228215767599</c:v>
                </c:pt>
                <c:pt idx="207">
                  <c:v>3.9634146341463401</c:v>
                </c:pt>
                <c:pt idx="208">
                  <c:v>3.9473684210526301</c:v>
                </c:pt>
                <c:pt idx="209">
                  <c:v>3.9424031777557098</c:v>
                </c:pt>
                <c:pt idx="210">
                  <c:v>3.8737864077669899</c:v>
                </c:pt>
                <c:pt idx="211">
                  <c:v>3.8719211822660098</c:v>
                </c:pt>
                <c:pt idx="212">
                  <c:v>3.8522954091816302</c:v>
                </c:pt>
                <c:pt idx="213">
                  <c:v>3.84115884115884</c:v>
                </c:pt>
                <c:pt idx="214">
                  <c:v>3.9701338825952601</c:v>
                </c:pt>
                <c:pt idx="215">
                  <c:v>3.9255319148936101</c:v>
                </c:pt>
                <c:pt idx="216">
                  <c:v>3.8269030239833102</c:v>
                </c:pt>
                <c:pt idx="217">
                  <c:v>3.7741607324516702</c:v>
                </c:pt>
                <c:pt idx="218">
                  <c:v>3.7323943661971799</c:v>
                </c:pt>
                <c:pt idx="219">
                  <c:v>3.83192389006342</c:v>
                </c:pt>
                <c:pt idx="220">
                  <c:v>3.7865055387713999</c:v>
                </c:pt>
                <c:pt idx="221">
                  <c:v>3.7945066124109799</c:v>
                </c:pt>
                <c:pt idx="222">
                  <c:v>3.7878787878787801</c:v>
                </c:pt>
                <c:pt idx="223">
                  <c:v>3.8331627430910902</c:v>
                </c:pt>
                <c:pt idx="224">
                  <c:v>3.8496932515337399</c:v>
                </c:pt>
                <c:pt idx="225">
                  <c:v>3.9259645464025001</c:v>
                </c:pt>
                <c:pt idx="226">
                  <c:v>3.9424083769633498</c:v>
                </c:pt>
                <c:pt idx="227">
                  <c:v>3.9278350515463898</c:v>
                </c:pt>
                <c:pt idx="228">
                  <c:v>3.9504219409282699</c:v>
                </c:pt>
                <c:pt idx="229">
                  <c:v>3.97775423728813</c:v>
                </c:pt>
                <c:pt idx="230">
                  <c:v>3.9267285861713099</c:v>
                </c:pt>
                <c:pt idx="231">
                  <c:v>3.8610827374872301</c:v>
                </c:pt>
                <c:pt idx="232">
                  <c:v>3.8076152304609199</c:v>
                </c:pt>
                <c:pt idx="233">
                  <c:v>3.8496468213925299</c:v>
                </c:pt>
                <c:pt idx="234">
                  <c:v>3.83417085427135</c:v>
                </c:pt>
                <c:pt idx="235">
                  <c:v>3.8473205257836098</c:v>
                </c:pt>
                <c:pt idx="236">
                  <c:v>3.90752032520325</c:v>
                </c:pt>
                <c:pt idx="237">
                  <c:v>3.9157245632065698</c:v>
                </c:pt>
                <c:pt idx="238">
                  <c:v>3.8140703517587902</c:v>
                </c:pt>
                <c:pt idx="239">
                  <c:v>3.79856850715746</c:v>
                </c:pt>
                <c:pt idx="240">
                  <c:v>3.7714863498483302</c:v>
                </c:pt>
                <c:pt idx="241">
                  <c:v>3.7037037037037002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4.2858706769063319</c:v>
                </c:pt>
                <c:pt idx="1">
                  <c:v>4.2677336072945922</c:v>
                </c:pt>
                <c:pt idx="2">
                  <c:v>4.2442847490288376</c:v>
                </c:pt>
                <c:pt idx="3">
                  <c:v>4.2208412071586219</c:v>
                </c:pt>
                <c:pt idx="4">
                  <c:v>4.2004610280911878</c:v>
                </c:pt>
                <c:pt idx="5">
                  <c:v>4.1835422916793119</c:v>
                </c:pt>
                <c:pt idx="6">
                  <c:v>4.1662119025137159</c:v>
                </c:pt>
                <c:pt idx="7">
                  <c:v>4.1486370195703</c:v>
                </c:pt>
                <c:pt idx="8">
                  <c:v>4.1386305993340438</c:v>
                </c:pt>
                <c:pt idx="9">
                  <c:v>4.1292066363093918</c:v>
                </c:pt>
                <c:pt idx="10">
                  <c:v>4.1247908561910736</c:v>
                </c:pt>
                <c:pt idx="11">
                  <c:v>4.119987660222022</c:v>
                </c:pt>
                <c:pt idx="12">
                  <c:v>4.1153044954132181</c:v>
                </c:pt>
                <c:pt idx="13">
                  <c:v>4.1094606702543119</c:v>
                </c:pt>
                <c:pt idx="14">
                  <c:v>4.1013559223913179</c:v>
                </c:pt>
                <c:pt idx="15">
                  <c:v>4.093199939051078</c:v>
                </c:pt>
                <c:pt idx="16">
                  <c:v>4.084404735214644</c:v>
                </c:pt>
                <c:pt idx="17">
                  <c:v>4.0759352088148342</c:v>
                </c:pt>
                <c:pt idx="18">
                  <c:v>4.0648522299538534</c:v>
                </c:pt>
                <c:pt idx="19">
                  <c:v>4.0548409437968562</c:v>
                </c:pt>
                <c:pt idx="20">
                  <c:v>4.0479285099694398</c:v>
                </c:pt>
                <c:pt idx="21">
                  <c:v>4.0395107687452079</c:v>
                </c:pt>
                <c:pt idx="22">
                  <c:v>4.0349531094383124</c:v>
                </c:pt>
                <c:pt idx="23">
                  <c:v>4.028377445885952</c:v>
                </c:pt>
                <c:pt idx="24">
                  <c:v>4.0279558371551616</c:v>
                </c:pt>
                <c:pt idx="25">
                  <c:v>4.0217487290621481</c:v>
                </c:pt>
                <c:pt idx="26">
                  <c:v>4.0249227272603454</c:v>
                </c:pt>
                <c:pt idx="27">
                  <c:v>4.0339374478595023</c:v>
                </c:pt>
                <c:pt idx="28">
                  <c:v>4.0441438011746662</c:v>
                </c:pt>
                <c:pt idx="29">
                  <c:v>4.0554982787324079</c:v>
                </c:pt>
                <c:pt idx="30">
                  <c:v>4.0640821883337024</c:v>
                </c:pt>
                <c:pt idx="31">
                  <c:v>4.0723239883279438</c:v>
                </c:pt>
                <c:pt idx="32">
                  <c:v>4.0823785371082364</c:v>
                </c:pt>
                <c:pt idx="33">
                  <c:v>4.0995851989634922</c:v>
                </c:pt>
                <c:pt idx="34">
                  <c:v>4.1203682562563744</c:v>
                </c:pt>
                <c:pt idx="35">
                  <c:v>4.1346251371367595</c:v>
                </c:pt>
                <c:pt idx="36">
                  <c:v>4.1527610396481061</c:v>
                </c:pt>
                <c:pt idx="37">
                  <c:v>4.1653416733585003</c:v>
                </c:pt>
                <c:pt idx="38">
                  <c:v>4.1752441898574677</c:v>
                </c:pt>
                <c:pt idx="39">
                  <c:v>4.1786138018476899</c:v>
                </c:pt>
                <c:pt idx="40">
                  <c:v>4.1871551636067021</c:v>
                </c:pt>
                <c:pt idx="41">
                  <c:v>4.1940902705231498</c:v>
                </c:pt>
                <c:pt idx="42">
                  <c:v>4.1963159227419338</c:v>
                </c:pt>
                <c:pt idx="43">
                  <c:v>4.2023142631725543</c:v>
                </c:pt>
                <c:pt idx="44">
                  <c:v>4.2095178858634696</c:v>
                </c:pt>
                <c:pt idx="45">
                  <c:v>4.214113772558898</c:v>
                </c:pt>
                <c:pt idx="46">
                  <c:v>4.2194312494365338</c:v>
                </c:pt>
                <c:pt idx="47">
                  <c:v>4.2218867167587604</c:v>
                </c:pt>
                <c:pt idx="48">
                  <c:v>4.22039869164918</c:v>
                </c:pt>
                <c:pt idx="49">
                  <c:v>4.2174122688005218</c:v>
                </c:pt>
                <c:pt idx="50">
                  <c:v>4.2131531614876998</c:v>
                </c:pt>
                <c:pt idx="51">
                  <c:v>4.2124373301087417</c:v>
                </c:pt>
                <c:pt idx="52">
                  <c:v>4.2127812999465597</c:v>
                </c:pt>
                <c:pt idx="53">
                  <c:v>4.2135495896756785</c:v>
                </c:pt>
                <c:pt idx="54">
                  <c:v>4.231023539224922</c:v>
                </c:pt>
                <c:pt idx="55">
                  <c:v>4.2387190735132361</c:v>
                </c:pt>
                <c:pt idx="56">
                  <c:v>4.2491482931296218</c:v>
                </c:pt>
                <c:pt idx="57">
                  <c:v>4.2561250440980318</c:v>
                </c:pt>
                <c:pt idx="58">
                  <c:v>4.25903814634525</c:v>
                </c:pt>
                <c:pt idx="59">
                  <c:v>4.2599986311250744</c:v>
                </c:pt>
                <c:pt idx="60">
                  <c:v>4.2590828394199161</c:v>
                </c:pt>
                <c:pt idx="61">
                  <c:v>4.2596381072009741</c:v>
                </c:pt>
                <c:pt idx="62">
                  <c:v>4.2625448047296661</c:v>
                </c:pt>
                <c:pt idx="63">
                  <c:v>4.2610626367770399</c:v>
                </c:pt>
                <c:pt idx="64">
                  <c:v>4.2598318007006215</c:v>
                </c:pt>
                <c:pt idx="65">
                  <c:v>4.2629634635109719</c:v>
                </c:pt>
                <c:pt idx="66">
                  <c:v>4.2622537640248499</c:v>
                </c:pt>
                <c:pt idx="67">
                  <c:v>4.2581680556559576</c:v>
                </c:pt>
                <c:pt idx="68">
                  <c:v>4.2581277642362521</c:v>
                </c:pt>
                <c:pt idx="69">
                  <c:v>4.2576774732674521</c:v>
                </c:pt>
                <c:pt idx="70">
                  <c:v>4.2543835122667204</c:v>
                </c:pt>
                <c:pt idx="71">
                  <c:v>4.2541588553524941</c:v>
                </c:pt>
                <c:pt idx="72">
                  <c:v>4.2543793432063737</c:v>
                </c:pt>
                <c:pt idx="73">
                  <c:v>4.2553948761794382</c:v>
                </c:pt>
                <c:pt idx="74">
                  <c:v>4.2550768471713205</c:v>
                </c:pt>
                <c:pt idx="75">
                  <c:v>4.2543125326090019</c:v>
                </c:pt>
                <c:pt idx="76">
                  <c:v>4.2536253803527417</c:v>
                </c:pt>
                <c:pt idx="77">
                  <c:v>4.2533898122641398</c:v>
                </c:pt>
                <c:pt idx="78">
                  <c:v>4.2542795521111518</c:v>
                </c:pt>
                <c:pt idx="79">
                  <c:v>4.2580264099951162</c:v>
                </c:pt>
                <c:pt idx="80">
                  <c:v>4.2613565492407037</c:v>
                </c:pt>
                <c:pt idx="81">
                  <c:v>4.2644634037759097</c:v>
                </c:pt>
                <c:pt idx="82">
                  <c:v>4.2703848717866482</c:v>
                </c:pt>
                <c:pt idx="83">
                  <c:v>4.277706511070428</c:v>
                </c:pt>
                <c:pt idx="84">
                  <c:v>4.2906433218303874</c:v>
                </c:pt>
                <c:pt idx="85">
                  <c:v>4.299081968923832</c:v>
                </c:pt>
                <c:pt idx="86">
                  <c:v>4.3035809707066495</c:v>
                </c:pt>
                <c:pt idx="87">
                  <c:v>4.3101601067576025</c:v>
                </c:pt>
                <c:pt idx="88">
                  <c:v>4.3106041758884936</c:v>
                </c:pt>
                <c:pt idx="89">
                  <c:v>4.3112581707770605</c:v>
                </c:pt>
                <c:pt idx="90">
                  <c:v>4.3117401568609193</c:v>
                </c:pt>
                <c:pt idx="91">
                  <c:v>4.3106517479212103</c:v>
                </c:pt>
                <c:pt idx="92">
                  <c:v>4.306226683429192</c:v>
                </c:pt>
                <c:pt idx="93">
                  <c:v>4.2980907065072902</c:v>
                </c:pt>
                <c:pt idx="94">
                  <c:v>4.293153327401968</c:v>
                </c:pt>
                <c:pt idx="95">
                  <c:v>4.2893373650863058</c:v>
                </c:pt>
                <c:pt idx="96">
                  <c:v>4.2886631917017848</c:v>
                </c:pt>
                <c:pt idx="97">
                  <c:v>4.2884126065245258</c:v>
                </c:pt>
                <c:pt idx="98">
                  <c:v>4.2856419036778801</c:v>
                </c:pt>
                <c:pt idx="99">
                  <c:v>4.2854343819118084</c:v>
                </c:pt>
                <c:pt idx="100">
                  <c:v>4.2841934698201483</c:v>
                </c:pt>
                <c:pt idx="101">
                  <c:v>4.2840804175656197</c:v>
                </c:pt>
                <c:pt idx="102">
                  <c:v>4.2840472110060297</c:v>
                </c:pt>
                <c:pt idx="103">
                  <c:v>4.2838014541862242</c:v>
                </c:pt>
                <c:pt idx="104">
                  <c:v>4.2854604751665999</c:v>
                </c:pt>
                <c:pt idx="105">
                  <c:v>4.2859606572082036</c:v>
                </c:pt>
                <c:pt idx="106">
                  <c:v>4.2885268505885401</c:v>
                </c:pt>
                <c:pt idx="107">
                  <c:v>4.2914970271833308</c:v>
                </c:pt>
                <c:pt idx="108">
                  <c:v>4.2896293954723159</c:v>
                </c:pt>
                <c:pt idx="109">
                  <c:v>4.2842122372710936</c:v>
                </c:pt>
                <c:pt idx="110">
                  <c:v>4.283123377218752</c:v>
                </c:pt>
                <c:pt idx="111">
                  <c:v>4.2776503497217302</c:v>
                </c:pt>
                <c:pt idx="112">
                  <c:v>4.2746022655897118</c:v>
                </c:pt>
                <c:pt idx="113">
                  <c:v>4.2732553290200457</c:v>
                </c:pt>
                <c:pt idx="114">
                  <c:v>4.2750651873963426</c:v>
                </c:pt>
                <c:pt idx="115">
                  <c:v>4.2738897083558198</c:v>
                </c:pt>
                <c:pt idx="116">
                  <c:v>4.2743636616879543</c:v>
                </c:pt>
                <c:pt idx="117">
                  <c:v>4.274430864152218</c:v>
                </c:pt>
                <c:pt idx="118">
                  <c:v>4.274923801886346</c:v>
                </c:pt>
                <c:pt idx="119">
                  <c:v>4.27736009150642</c:v>
                </c:pt>
                <c:pt idx="120">
                  <c:v>4.2762581581996439</c:v>
                </c:pt>
                <c:pt idx="121">
                  <c:v>4.2758409914281303</c:v>
                </c:pt>
                <c:pt idx="122">
                  <c:v>4.2764027942888783</c:v>
                </c:pt>
                <c:pt idx="123">
                  <c:v>4.2768827056021737</c:v>
                </c:pt>
                <c:pt idx="124">
                  <c:v>4.2771028609204356</c:v>
                </c:pt>
                <c:pt idx="125">
                  <c:v>4.2740301422893099</c:v>
                </c:pt>
                <c:pt idx="126">
                  <c:v>4.2716561886934707</c:v>
                </c:pt>
                <c:pt idx="127">
                  <c:v>4.2704541704105043</c:v>
                </c:pt>
                <c:pt idx="128">
                  <c:v>4.2702384120112882</c:v>
                </c:pt>
                <c:pt idx="129">
                  <c:v>4.259387777652174</c:v>
                </c:pt>
                <c:pt idx="130">
                  <c:v>4.2567668457376655</c:v>
                </c:pt>
                <c:pt idx="131">
                  <c:v>4.2509583460913642</c:v>
                </c:pt>
                <c:pt idx="132">
                  <c:v>4.2482720141467603</c:v>
                </c:pt>
                <c:pt idx="133">
                  <c:v>4.2479890560481426</c:v>
                </c:pt>
                <c:pt idx="134">
                  <c:v>4.2480592279911775</c:v>
                </c:pt>
                <c:pt idx="135">
                  <c:v>4.2482105333913038</c:v>
                </c:pt>
                <c:pt idx="136">
                  <c:v>4.2495064477401261</c:v>
                </c:pt>
                <c:pt idx="137">
                  <c:v>4.2495395704341439</c:v>
                </c:pt>
                <c:pt idx="138">
                  <c:v>4.2503115252369357</c:v>
                </c:pt>
                <c:pt idx="139">
                  <c:v>4.2515588340797708</c:v>
                </c:pt>
                <c:pt idx="140">
                  <c:v>4.2497632485399599</c:v>
                </c:pt>
                <c:pt idx="141">
                  <c:v>4.2484501570806694</c:v>
                </c:pt>
                <c:pt idx="142">
                  <c:v>4.2495537230349925</c:v>
                </c:pt>
                <c:pt idx="143">
                  <c:v>4.2518927753582378</c:v>
                </c:pt>
                <c:pt idx="144">
                  <c:v>4.2564149669912137</c:v>
                </c:pt>
                <c:pt idx="145">
                  <c:v>4.2570688226309628</c:v>
                </c:pt>
                <c:pt idx="146">
                  <c:v>4.2590816202078665</c:v>
                </c:pt>
                <c:pt idx="147">
                  <c:v>4.2604409889071055</c:v>
                </c:pt>
                <c:pt idx="148">
                  <c:v>4.2615577104907043</c:v>
                </c:pt>
                <c:pt idx="149">
                  <c:v>4.2616635382498034</c:v>
                </c:pt>
                <c:pt idx="150">
                  <c:v>4.2620100968828538</c:v>
                </c:pt>
                <c:pt idx="151">
                  <c:v>4.2619790403556603</c:v>
                </c:pt>
                <c:pt idx="152">
                  <c:v>4.2619961439150682</c:v>
                </c:pt>
                <c:pt idx="153">
                  <c:v>4.2610517098255816</c:v>
                </c:pt>
                <c:pt idx="154">
                  <c:v>4.2571037284589366</c:v>
                </c:pt>
                <c:pt idx="155">
                  <c:v>4.2535122091487763</c:v>
                </c:pt>
                <c:pt idx="156">
                  <c:v>4.2499697677131163</c:v>
                </c:pt>
                <c:pt idx="157">
                  <c:v>4.241764140813026</c:v>
                </c:pt>
                <c:pt idx="158">
                  <c:v>4.2333650354527439</c:v>
                </c:pt>
                <c:pt idx="159">
                  <c:v>4.2167022440398503</c:v>
                </c:pt>
                <c:pt idx="160">
                  <c:v>4.1991492999460585</c:v>
                </c:pt>
                <c:pt idx="161">
                  <c:v>4.18453045371397</c:v>
                </c:pt>
                <c:pt idx="162">
                  <c:v>4.1698983562632943</c:v>
                </c:pt>
                <c:pt idx="163">
                  <c:v>4.1608943125287503</c:v>
                </c:pt>
                <c:pt idx="164">
                  <c:v>4.1529794349179241</c:v>
                </c:pt>
                <c:pt idx="165">
                  <c:v>4.1437786091973958</c:v>
                </c:pt>
                <c:pt idx="166">
                  <c:v>4.1387469954271978</c:v>
                </c:pt>
                <c:pt idx="167">
                  <c:v>4.1369565457903059</c:v>
                </c:pt>
                <c:pt idx="168">
                  <c:v>4.1370869577640619</c:v>
                </c:pt>
                <c:pt idx="169">
                  <c:v>4.1385036210498125</c:v>
                </c:pt>
                <c:pt idx="170">
                  <c:v>4.1381671382368976</c:v>
                </c:pt>
                <c:pt idx="171">
                  <c:v>4.1376541953530541</c:v>
                </c:pt>
                <c:pt idx="172">
                  <c:v>4.1374578338060921</c:v>
                </c:pt>
                <c:pt idx="173">
                  <c:v>4.1366564295300421</c:v>
                </c:pt>
                <c:pt idx="174">
                  <c:v>4.1346033449144475</c:v>
                </c:pt>
                <c:pt idx="175">
                  <c:v>4.1318034929713363</c:v>
                </c:pt>
                <c:pt idx="176">
                  <c:v>4.1278481442271486</c:v>
                </c:pt>
                <c:pt idx="177">
                  <c:v>4.1236992157451242</c:v>
                </c:pt>
                <c:pt idx="178">
                  <c:v>4.1194954123742145</c:v>
                </c:pt>
                <c:pt idx="179">
                  <c:v>4.1086779968001199</c:v>
                </c:pt>
                <c:pt idx="180">
                  <c:v>4.1015006223208985</c:v>
                </c:pt>
                <c:pt idx="181">
                  <c:v>4.0878363859463089</c:v>
                </c:pt>
                <c:pt idx="182">
                  <c:v>4.0713293266534683</c:v>
                </c:pt>
                <c:pt idx="183">
                  <c:v>4.0626120390301184</c:v>
                </c:pt>
                <c:pt idx="184">
                  <c:v>4.0579928707477579</c:v>
                </c:pt>
                <c:pt idx="185">
                  <c:v>4.0456557415576233</c:v>
                </c:pt>
                <c:pt idx="186">
                  <c:v>4.0386756144900202</c:v>
                </c:pt>
                <c:pt idx="187">
                  <c:v>4.0352104075177113</c:v>
                </c:pt>
                <c:pt idx="188">
                  <c:v>4.0387713407611612</c:v>
                </c:pt>
                <c:pt idx="189">
                  <c:v>4.0445446901720725</c:v>
                </c:pt>
                <c:pt idx="190">
                  <c:v>4.0512506536292365</c:v>
                </c:pt>
                <c:pt idx="191">
                  <c:v>4.0601103440268176</c:v>
                </c:pt>
                <c:pt idx="192">
                  <c:v>4.0619865945308504</c:v>
                </c:pt>
                <c:pt idx="193">
                  <c:v>4.0660690137018864</c:v>
                </c:pt>
                <c:pt idx="194">
                  <c:v>4.0706471163956506</c:v>
                </c:pt>
                <c:pt idx="195">
                  <c:v>4.0740678387706222</c:v>
                </c:pt>
                <c:pt idx="196">
                  <c:v>4.0766339186268583</c:v>
                </c:pt>
                <c:pt idx="197">
                  <c:v>4.0752549574036339</c:v>
                </c:pt>
                <c:pt idx="198">
                  <c:v>4.0769281292551041</c:v>
                </c:pt>
                <c:pt idx="199">
                  <c:v>4.078843166791752</c:v>
                </c:pt>
                <c:pt idx="200">
                  <c:v>4.0805185002167796</c:v>
                </c:pt>
                <c:pt idx="201">
                  <c:v>4.0819841462720516</c:v>
                </c:pt>
                <c:pt idx="202">
                  <c:v>4.0833197735209801</c:v>
                </c:pt>
                <c:pt idx="203">
                  <c:v>4.0819341412193157</c:v>
                </c:pt>
                <c:pt idx="204">
                  <c:v>4.0778176090382923</c:v>
                </c:pt>
                <c:pt idx="205">
                  <c:v>4.0762904992734379</c:v>
                </c:pt>
                <c:pt idx="206">
                  <c:v>4.0735583694506259</c:v>
                </c:pt>
                <c:pt idx="207">
                  <c:v>4.0702546361537539</c:v>
                </c:pt>
                <c:pt idx="208">
                  <c:v>4.0681003636334401</c:v>
                </c:pt>
                <c:pt idx="209">
                  <c:v>4.0708859634522243</c:v>
                </c:pt>
                <c:pt idx="210">
                  <c:v>4.0709732267162142</c:v>
                </c:pt>
                <c:pt idx="211">
                  <c:v>4.0755410723163781</c:v>
                </c:pt>
                <c:pt idx="212">
                  <c:v>4.0821964829649477</c:v>
                </c:pt>
                <c:pt idx="213">
                  <c:v>4.0849903460249681</c:v>
                </c:pt>
                <c:pt idx="214">
                  <c:v>4.089720459248924</c:v>
                </c:pt>
                <c:pt idx="215">
                  <c:v>4.0903623220571701</c:v>
                </c:pt>
                <c:pt idx="216">
                  <c:v>4.095714494682178</c:v>
                </c:pt>
                <c:pt idx="217">
                  <c:v>4.110981216548244</c:v>
                </c:pt>
                <c:pt idx="218">
                  <c:v>4.1190398426464538</c:v>
                </c:pt>
                <c:pt idx="219">
                  <c:v>4.1278813116075845</c:v>
                </c:pt>
                <c:pt idx="220">
                  <c:v>4.1271792651317236</c:v>
                </c:pt>
                <c:pt idx="221">
                  <c:v>4.1246266851098339</c:v>
                </c:pt>
                <c:pt idx="222">
                  <c:v>4.1217096001427702</c:v>
                </c:pt>
                <c:pt idx="223">
                  <c:v>4.1180325002924079</c:v>
                </c:pt>
                <c:pt idx="224">
                  <c:v>4.1122766772189099</c:v>
                </c:pt>
                <c:pt idx="225">
                  <c:v>4.1056990048058823</c:v>
                </c:pt>
                <c:pt idx="226">
                  <c:v>4.096144863051304</c:v>
                </c:pt>
                <c:pt idx="227">
                  <c:v>4.0896118741919905</c:v>
                </c:pt>
                <c:pt idx="228">
                  <c:v>4.0859008140706861</c:v>
                </c:pt>
                <c:pt idx="229">
                  <c:v>4.0819805517978898</c:v>
                </c:pt>
                <c:pt idx="230">
                  <c:v>4.0772530422972544</c:v>
                </c:pt>
                <c:pt idx="231">
                  <c:v>4.072738774893832</c:v>
                </c:pt>
                <c:pt idx="232">
                  <c:v>4.0701195007406037</c:v>
                </c:pt>
                <c:pt idx="233">
                  <c:v>4.0730093384311044</c:v>
                </c:pt>
                <c:pt idx="234">
                  <c:v>4.0702803081498722</c:v>
                </c:pt>
                <c:pt idx="235">
                  <c:v>4.0690546199352955</c:v>
                </c:pt>
                <c:pt idx="236">
                  <c:v>4.0659568003315361</c:v>
                </c:pt>
                <c:pt idx="237">
                  <c:v>4.0559897177942839</c:v>
                </c:pt>
                <c:pt idx="238">
                  <c:v>4.046909431176152</c:v>
                </c:pt>
                <c:pt idx="239">
                  <c:v>4.0374654824731575</c:v>
                </c:pt>
                <c:pt idx="240">
                  <c:v>4.0279702579441059</c:v>
                </c:pt>
                <c:pt idx="241">
                  <c:v>4.0186233285932955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3.5460705390619882</c:v>
                </c:pt>
                <c:pt idx="1">
                  <c:v>3.551392095213068</c:v>
                </c:pt>
                <c:pt idx="2">
                  <c:v>3.561493756178002</c:v>
                </c:pt>
                <c:pt idx="3">
                  <c:v>3.572720465901198</c:v>
                </c:pt>
                <c:pt idx="4">
                  <c:v>3.5834340513551721</c:v>
                </c:pt>
                <c:pt idx="5">
                  <c:v>3.5923450100951282</c:v>
                </c:pt>
                <c:pt idx="6">
                  <c:v>3.6008301745276841</c:v>
                </c:pt>
                <c:pt idx="7">
                  <c:v>3.6118149314042398</c:v>
                </c:pt>
                <c:pt idx="8">
                  <c:v>3.6171215997794559</c:v>
                </c:pt>
                <c:pt idx="9">
                  <c:v>3.619914021023368</c:v>
                </c:pt>
                <c:pt idx="10">
                  <c:v>3.616341136936386</c:v>
                </c:pt>
                <c:pt idx="11">
                  <c:v>3.6130400233634781</c:v>
                </c:pt>
                <c:pt idx="12">
                  <c:v>3.612857786911742</c:v>
                </c:pt>
                <c:pt idx="13">
                  <c:v>3.6116681284727479</c:v>
                </c:pt>
                <c:pt idx="14">
                  <c:v>3.612598088481922</c:v>
                </c:pt>
                <c:pt idx="15">
                  <c:v>3.6134167623856017</c:v>
                </c:pt>
                <c:pt idx="16">
                  <c:v>3.6153000527386956</c:v>
                </c:pt>
                <c:pt idx="17">
                  <c:v>3.6155512239913059</c:v>
                </c:pt>
                <c:pt idx="18">
                  <c:v>3.6162890935291858</c:v>
                </c:pt>
                <c:pt idx="19">
                  <c:v>3.618785691559284</c:v>
                </c:pt>
                <c:pt idx="20">
                  <c:v>3.62031139178452</c:v>
                </c:pt>
                <c:pt idx="21">
                  <c:v>3.6245883755442723</c:v>
                </c:pt>
                <c:pt idx="22">
                  <c:v>3.6265431411910281</c:v>
                </c:pt>
                <c:pt idx="23">
                  <c:v>3.6288041956668682</c:v>
                </c:pt>
                <c:pt idx="24">
                  <c:v>3.6290078847846785</c:v>
                </c:pt>
                <c:pt idx="25">
                  <c:v>3.6320436270343119</c:v>
                </c:pt>
                <c:pt idx="26">
                  <c:v>3.6307828114680349</c:v>
                </c:pt>
                <c:pt idx="27">
                  <c:v>3.6276485749240379</c:v>
                </c:pt>
                <c:pt idx="28">
                  <c:v>3.624159300000994</c:v>
                </c:pt>
                <c:pt idx="29">
                  <c:v>3.6218171231776317</c:v>
                </c:pt>
                <c:pt idx="30">
                  <c:v>3.6198150597979581</c:v>
                </c:pt>
                <c:pt idx="31">
                  <c:v>3.6185320841831361</c:v>
                </c:pt>
                <c:pt idx="32">
                  <c:v>3.616721183984664</c:v>
                </c:pt>
                <c:pt idx="33">
                  <c:v>3.6111372581778882</c:v>
                </c:pt>
                <c:pt idx="34">
                  <c:v>3.603911053745946</c:v>
                </c:pt>
                <c:pt idx="35">
                  <c:v>3.5989972305777598</c:v>
                </c:pt>
                <c:pt idx="36">
                  <c:v>3.5928479336455537</c:v>
                </c:pt>
                <c:pt idx="37">
                  <c:v>3.5894806392907799</c:v>
                </c:pt>
                <c:pt idx="38">
                  <c:v>3.5890849391912321</c:v>
                </c:pt>
                <c:pt idx="39">
                  <c:v>3.5905275799305301</c:v>
                </c:pt>
                <c:pt idx="40">
                  <c:v>3.5877655201398779</c:v>
                </c:pt>
                <c:pt idx="41">
                  <c:v>3.5867221851331101</c:v>
                </c:pt>
                <c:pt idx="42">
                  <c:v>3.591070439923346</c:v>
                </c:pt>
                <c:pt idx="43">
                  <c:v>3.5921883068028859</c:v>
                </c:pt>
                <c:pt idx="44">
                  <c:v>3.5928138076512099</c:v>
                </c:pt>
                <c:pt idx="45">
                  <c:v>3.5913522796915824</c:v>
                </c:pt>
                <c:pt idx="46">
                  <c:v>3.5905288782370262</c:v>
                </c:pt>
                <c:pt idx="47">
                  <c:v>3.59034996960516</c:v>
                </c:pt>
                <c:pt idx="48">
                  <c:v>3.58956611918624</c:v>
                </c:pt>
                <c:pt idx="49">
                  <c:v>3.5888497087668583</c:v>
                </c:pt>
                <c:pt idx="50">
                  <c:v>3.5863169748219201</c:v>
                </c:pt>
                <c:pt idx="51">
                  <c:v>3.584659469159218</c:v>
                </c:pt>
                <c:pt idx="52">
                  <c:v>3.5858228257524001</c:v>
                </c:pt>
                <c:pt idx="53">
                  <c:v>3.5887567725044422</c:v>
                </c:pt>
                <c:pt idx="54">
                  <c:v>3.5857601405094384</c:v>
                </c:pt>
                <c:pt idx="55">
                  <c:v>3.5850314563345043</c:v>
                </c:pt>
                <c:pt idx="56">
                  <c:v>3.582200022070118</c:v>
                </c:pt>
                <c:pt idx="57">
                  <c:v>3.584022899757128</c:v>
                </c:pt>
                <c:pt idx="58">
                  <c:v>3.5868166490044304</c:v>
                </c:pt>
                <c:pt idx="59">
                  <c:v>3.5901406155154461</c:v>
                </c:pt>
                <c:pt idx="60">
                  <c:v>3.599686299644504</c:v>
                </c:pt>
                <c:pt idx="61">
                  <c:v>3.604371183707606</c:v>
                </c:pt>
                <c:pt idx="62">
                  <c:v>3.6106268462133739</c:v>
                </c:pt>
                <c:pt idx="63">
                  <c:v>3.6238570755464004</c:v>
                </c:pt>
                <c:pt idx="64">
                  <c:v>3.6354098999499178</c:v>
                </c:pt>
                <c:pt idx="65">
                  <c:v>3.6408212013970083</c:v>
                </c:pt>
                <c:pt idx="66">
                  <c:v>3.6526196533069299</c:v>
                </c:pt>
                <c:pt idx="67">
                  <c:v>3.6683193011967217</c:v>
                </c:pt>
                <c:pt idx="68">
                  <c:v>3.677614421752208</c:v>
                </c:pt>
                <c:pt idx="69">
                  <c:v>3.6853900114982077</c:v>
                </c:pt>
                <c:pt idx="70">
                  <c:v>3.6979293959422201</c:v>
                </c:pt>
                <c:pt idx="71">
                  <c:v>3.7038606089846864</c:v>
                </c:pt>
                <c:pt idx="72">
                  <c:v>3.709177126076066</c:v>
                </c:pt>
                <c:pt idx="73">
                  <c:v>3.712860511122142</c:v>
                </c:pt>
                <c:pt idx="74">
                  <c:v>3.7189523589561202</c:v>
                </c:pt>
                <c:pt idx="75">
                  <c:v>3.723880688206318</c:v>
                </c:pt>
                <c:pt idx="76">
                  <c:v>3.7273336999448579</c:v>
                </c:pt>
                <c:pt idx="77">
                  <c:v>3.729186705909</c:v>
                </c:pt>
                <c:pt idx="78">
                  <c:v>3.7313718440157482</c:v>
                </c:pt>
                <c:pt idx="79">
                  <c:v>3.7318053668872242</c:v>
                </c:pt>
                <c:pt idx="80">
                  <c:v>3.7320947140595759</c:v>
                </c:pt>
                <c:pt idx="81">
                  <c:v>3.7336947373440701</c:v>
                </c:pt>
                <c:pt idx="82">
                  <c:v>3.7317627111382325</c:v>
                </c:pt>
                <c:pt idx="83">
                  <c:v>3.7300542235377518</c:v>
                </c:pt>
                <c:pt idx="84">
                  <c:v>3.7288450514965117</c:v>
                </c:pt>
                <c:pt idx="85">
                  <c:v>3.7358959416857078</c:v>
                </c:pt>
                <c:pt idx="86">
                  <c:v>3.7456326900783696</c:v>
                </c:pt>
                <c:pt idx="87">
                  <c:v>3.7501451161778183</c:v>
                </c:pt>
                <c:pt idx="88">
                  <c:v>3.7602305026770457</c:v>
                </c:pt>
                <c:pt idx="89">
                  <c:v>3.76901979946118</c:v>
                </c:pt>
                <c:pt idx="90">
                  <c:v>3.7786841814622796</c:v>
                </c:pt>
                <c:pt idx="91">
                  <c:v>3.7877511389823701</c:v>
                </c:pt>
                <c:pt idx="92">
                  <c:v>3.8011700215045083</c:v>
                </c:pt>
                <c:pt idx="93">
                  <c:v>3.8183491612283298</c:v>
                </c:pt>
                <c:pt idx="94">
                  <c:v>3.8297094100469722</c:v>
                </c:pt>
                <c:pt idx="95">
                  <c:v>3.8373270304102736</c:v>
                </c:pt>
                <c:pt idx="96">
                  <c:v>3.8390862495025364</c:v>
                </c:pt>
                <c:pt idx="97">
                  <c:v>3.8396472736612139</c:v>
                </c:pt>
                <c:pt idx="98">
                  <c:v>3.8455463798291798</c:v>
                </c:pt>
                <c:pt idx="99">
                  <c:v>3.8472668417920319</c:v>
                </c:pt>
                <c:pt idx="100">
                  <c:v>3.8511598206191922</c:v>
                </c:pt>
                <c:pt idx="101">
                  <c:v>3.8528449330868595</c:v>
                </c:pt>
                <c:pt idx="102">
                  <c:v>3.8527394612722698</c:v>
                </c:pt>
                <c:pt idx="103">
                  <c:v>3.8522362747392558</c:v>
                </c:pt>
                <c:pt idx="104">
                  <c:v>3.8522965067609802</c:v>
                </c:pt>
                <c:pt idx="105">
                  <c:v>3.8527750889488157</c:v>
                </c:pt>
                <c:pt idx="106">
                  <c:v>3.8532385611412798</c:v>
                </c:pt>
                <c:pt idx="107">
                  <c:v>3.8529956232091505</c:v>
                </c:pt>
                <c:pt idx="108">
                  <c:v>3.8534391337377243</c:v>
                </c:pt>
                <c:pt idx="109">
                  <c:v>3.855089984195986</c:v>
                </c:pt>
                <c:pt idx="110">
                  <c:v>3.8553657723331884</c:v>
                </c:pt>
                <c:pt idx="111">
                  <c:v>3.8567146021134704</c:v>
                </c:pt>
                <c:pt idx="112">
                  <c:v>3.8562479591274279</c:v>
                </c:pt>
                <c:pt idx="113">
                  <c:v>3.8523673014700339</c:v>
                </c:pt>
                <c:pt idx="114">
                  <c:v>3.8475148781407382</c:v>
                </c:pt>
                <c:pt idx="115">
                  <c:v>3.8426979372559602</c:v>
                </c:pt>
                <c:pt idx="116">
                  <c:v>3.8364668944944063</c:v>
                </c:pt>
                <c:pt idx="117">
                  <c:v>3.835980459730282</c:v>
                </c:pt>
                <c:pt idx="118">
                  <c:v>3.830518963094574</c:v>
                </c:pt>
                <c:pt idx="119">
                  <c:v>3.8200655856400396</c:v>
                </c:pt>
                <c:pt idx="120">
                  <c:v>3.8160726776796956</c:v>
                </c:pt>
                <c:pt idx="121">
                  <c:v>3.8112195600869301</c:v>
                </c:pt>
                <c:pt idx="122">
                  <c:v>3.8068047964154821</c:v>
                </c:pt>
                <c:pt idx="123">
                  <c:v>3.8057890586608658</c:v>
                </c:pt>
                <c:pt idx="124">
                  <c:v>3.805319727493004</c:v>
                </c:pt>
                <c:pt idx="125">
                  <c:v>3.8109220204745897</c:v>
                </c:pt>
                <c:pt idx="126">
                  <c:v>3.8155852775684305</c:v>
                </c:pt>
                <c:pt idx="127">
                  <c:v>3.8190236513578562</c:v>
                </c:pt>
                <c:pt idx="128">
                  <c:v>3.8196698120372918</c:v>
                </c:pt>
                <c:pt idx="129">
                  <c:v>3.8229393656766462</c:v>
                </c:pt>
                <c:pt idx="130">
                  <c:v>3.8202228688425137</c:v>
                </c:pt>
                <c:pt idx="131">
                  <c:v>3.8199957934400963</c:v>
                </c:pt>
                <c:pt idx="132">
                  <c:v>3.8195524924141804</c:v>
                </c:pt>
                <c:pt idx="133">
                  <c:v>3.8180528714765583</c:v>
                </c:pt>
                <c:pt idx="134">
                  <c:v>3.8176975830726416</c:v>
                </c:pt>
                <c:pt idx="135">
                  <c:v>3.8163216464593561</c:v>
                </c:pt>
                <c:pt idx="136">
                  <c:v>3.8126148530269539</c:v>
                </c:pt>
                <c:pt idx="137">
                  <c:v>3.8071335647885358</c:v>
                </c:pt>
                <c:pt idx="138">
                  <c:v>3.8008521849604238</c:v>
                </c:pt>
                <c:pt idx="139">
                  <c:v>3.7942778927854905</c:v>
                </c:pt>
                <c:pt idx="140">
                  <c:v>3.7928997875459203</c:v>
                </c:pt>
                <c:pt idx="141">
                  <c:v>3.7902073800476495</c:v>
                </c:pt>
                <c:pt idx="142">
                  <c:v>3.783144225482248</c:v>
                </c:pt>
                <c:pt idx="143">
                  <c:v>3.7730414354567219</c:v>
                </c:pt>
                <c:pt idx="144">
                  <c:v>3.7606859258330054</c:v>
                </c:pt>
                <c:pt idx="145">
                  <c:v>3.7548465230070183</c:v>
                </c:pt>
                <c:pt idx="146">
                  <c:v>3.7468748693946941</c:v>
                </c:pt>
                <c:pt idx="147">
                  <c:v>3.7394704234935738</c:v>
                </c:pt>
                <c:pt idx="148">
                  <c:v>3.7318315515675962</c:v>
                </c:pt>
                <c:pt idx="149">
                  <c:v>3.7267704011770157</c:v>
                </c:pt>
                <c:pt idx="150">
                  <c:v>3.7230823292515263</c:v>
                </c:pt>
                <c:pt idx="151">
                  <c:v>3.7226648118254002</c:v>
                </c:pt>
                <c:pt idx="152">
                  <c:v>3.7228071231757318</c:v>
                </c:pt>
                <c:pt idx="153">
                  <c:v>3.721236752735718</c:v>
                </c:pt>
                <c:pt idx="154">
                  <c:v>3.7205500231275441</c:v>
                </c:pt>
                <c:pt idx="155">
                  <c:v>3.7203721434386638</c:v>
                </c:pt>
                <c:pt idx="156">
                  <c:v>3.719097592698664</c:v>
                </c:pt>
                <c:pt idx="157">
                  <c:v>3.7180933829209941</c:v>
                </c:pt>
                <c:pt idx="158">
                  <c:v>3.7155770330661761</c:v>
                </c:pt>
                <c:pt idx="159">
                  <c:v>3.7199545443139099</c:v>
                </c:pt>
                <c:pt idx="160">
                  <c:v>3.7248095157859624</c:v>
                </c:pt>
                <c:pt idx="161">
                  <c:v>3.7283652536849701</c:v>
                </c:pt>
                <c:pt idx="162">
                  <c:v>3.7339081327924859</c:v>
                </c:pt>
                <c:pt idx="163">
                  <c:v>3.7362203871014299</c:v>
                </c:pt>
                <c:pt idx="164">
                  <c:v>3.7350168679543758</c:v>
                </c:pt>
                <c:pt idx="165">
                  <c:v>3.7342568782030239</c:v>
                </c:pt>
                <c:pt idx="166">
                  <c:v>3.7301867675974019</c:v>
                </c:pt>
                <c:pt idx="167">
                  <c:v>3.7216062288073939</c:v>
                </c:pt>
                <c:pt idx="168">
                  <c:v>3.7118597354650182</c:v>
                </c:pt>
                <c:pt idx="169">
                  <c:v>3.7009202767952281</c:v>
                </c:pt>
                <c:pt idx="170">
                  <c:v>3.6964375479728617</c:v>
                </c:pt>
                <c:pt idx="171">
                  <c:v>3.6962667952620261</c:v>
                </c:pt>
                <c:pt idx="172">
                  <c:v>3.6935498590967279</c:v>
                </c:pt>
                <c:pt idx="173">
                  <c:v>3.6893947752985783</c:v>
                </c:pt>
                <c:pt idx="174">
                  <c:v>3.6897640841958919</c:v>
                </c:pt>
                <c:pt idx="175">
                  <c:v>3.6892061135809242</c:v>
                </c:pt>
                <c:pt idx="176">
                  <c:v>3.6887319655248922</c:v>
                </c:pt>
                <c:pt idx="177">
                  <c:v>3.6874212177101562</c:v>
                </c:pt>
                <c:pt idx="178">
                  <c:v>3.6870324385068263</c:v>
                </c:pt>
                <c:pt idx="179">
                  <c:v>3.6917194336903201</c:v>
                </c:pt>
                <c:pt idx="180">
                  <c:v>3.6909869142742022</c:v>
                </c:pt>
                <c:pt idx="181">
                  <c:v>3.6959045934698107</c:v>
                </c:pt>
                <c:pt idx="182">
                  <c:v>3.702188703877392</c:v>
                </c:pt>
                <c:pt idx="183">
                  <c:v>3.6985705791653221</c:v>
                </c:pt>
                <c:pt idx="184">
                  <c:v>3.6905914878583417</c:v>
                </c:pt>
                <c:pt idx="185">
                  <c:v>3.6909168536093566</c:v>
                </c:pt>
                <c:pt idx="186">
                  <c:v>3.6872780018105598</c:v>
                </c:pt>
                <c:pt idx="187">
                  <c:v>3.6804533896922078</c:v>
                </c:pt>
                <c:pt idx="188">
                  <c:v>3.6680000954555791</c:v>
                </c:pt>
                <c:pt idx="189">
                  <c:v>3.6540875584700072</c:v>
                </c:pt>
                <c:pt idx="190">
                  <c:v>3.6374533546111043</c:v>
                </c:pt>
                <c:pt idx="191">
                  <c:v>3.6184318032816818</c:v>
                </c:pt>
                <c:pt idx="192">
                  <c:v>3.6051760491339704</c:v>
                </c:pt>
                <c:pt idx="193">
                  <c:v>3.591863566566194</c:v>
                </c:pt>
                <c:pt idx="194">
                  <c:v>3.5806017839569502</c:v>
                </c:pt>
                <c:pt idx="195">
                  <c:v>3.5665705448124578</c:v>
                </c:pt>
                <c:pt idx="196">
                  <c:v>3.5544851083626221</c:v>
                </c:pt>
                <c:pt idx="197">
                  <c:v>3.5495914817160261</c:v>
                </c:pt>
                <c:pt idx="198">
                  <c:v>3.539868472806436</c:v>
                </c:pt>
                <c:pt idx="199">
                  <c:v>3.5291615032056276</c:v>
                </c:pt>
                <c:pt idx="200">
                  <c:v>3.5178350248597599</c:v>
                </c:pt>
                <c:pt idx="201">
                  <c:v>3.505523925573848</c:v>
                </c:pt>
                <c:pt idx="202">
                  <c:v>3.4900484802330602</c:v>
                </c:pt>
                <c:pt idx="203">
                  <c:v>3.4800948717830038</c:v>
                </c:pt>
                <c:pt idx="204">
                  <c:v>3.4705204370873082</c:v>
                </c:pt>
                <c:pt idx="205">
                  <c:v>3.460070459867322</c:v>
                </c:pt>
                <c:pt idx="206">
                  <c:v>3.4491679038403742</c:v>
                </c:pt>
                <c:pt idx="207">
                  <c:v>3.436269825554346</c:v>
                </c:pt>
                <c:pt idx="208">
                  <c:v>3.42404010808092</c:v>
                </c:pt>
                <c:pt idx="209">
                  <c:v>3.4044761988522358</c:v>
                </c:pt>
                <c:pt idx="210">
                  <c:v>3.3887158319571657</c:v>
                </c:pt>
                <c:pt idx="211">
                  <c:v>3.3688692996057821</c:v>
                </c:pt>
                <c:pt idx="212">
                  <c:v>3.3453868998543719</c:v>
                </c:pt>
                <c:pt idx="213">
                  <c:v>3.328112829790252</c:v>
                </c:pt>
                <c:pt idx="214">
                  <c:v>3.3077598235582562</c:v>
                </c:pt>
                <c:pt idx="215">
                  <c:v>3.2867537023001701</c:v>
                </c:pt>
                <c:pt idx="216">
                  <c:v>3.2602520877794019</c:v>
                </c:pt>
                <c:pt idx="217">
                  <c:v>3.2230198156252161</c:v>
                </c:pt>
                <c:pt idx="218">
                  <c:v>3.1974337864451861</c:v>
                </c:pt>
                <c:pt idx="219">
                  <c:v>3.1716271473199762</c:v>
                </c:pt>
                <c:pt idx="220">
                  <c:v>3.156551776129636</c:v>
                </c:pt>
                <c:pt idx="221">
                  <c:v>3.1476349120264864</c:v>
                </c:pt>
                <c:pt idx="222">
                  <c:v>3.1386021716924901</c:v>
                </c:pt>
                <c:pt idx="223">
                  <c:v>3.1317453610089321</c:v>
                </c:pt>
                <c:pt idx="224">
                  <c:v>3.1266460413469499</c:v>
                </c:pt>
                <c:pt idx="225">
                  <c:v>3.121761884766538</c:v>
                </c:pt>
                <c:pt idx="226">
                  <c:v>3.1161793903087158</c:v>
                </c:pt>
                <c:pt idx="227">
                  <c:v>3.10210429907929</c:v>
                </c:pt>
                <c:pt idx="228">
                  <c:v>3.0833707989748937</c:v>
                </c:pt>
                <c:pt idx="229">
                  <c:v>3.0628829310057499</c:v>
                </c:pt>
                <c:pt idx="230">
                  <c:v>3.0412483458301058</c:v>
                </c:pt>
                <c:pt idx="231">
                  <c:v>3.0214678927398078</c:v>
                </c:pt>
                <c:pt idx="232">
                  <c:v>3.0016240112787962</c:v>
                </c:pt>
                <c:pt idx="233">
                  <c:v>2.9749474158252358</c:v>
                </c:pt>
                <c:pt idx="234">
                  <c:v>2.954342615442088</c:v>
                </c:pt>
                <c:pt idx="235">
                  <c:v>2.9313266844003238</c:v>
                </c:pt>
                <c:pt idx="236">
                  <c:v>2.9098663935140037</c:v>
                </c:pt>
                <c:pt idx="237">
                  <c:v>2.8958235804563159</c:v>
                </c:pt>
                <c:pt idx="238">
                  <c:v>2.8787194887401677</c:v>
                </c:pt>
                <c:pt idx="239">
                  <c:v>2.8691066915077816</c:v>
                </c:pt>
                <c:pt idx="240">
                  <c:v>2.8601828201789941</c:v>
                </c:pt>
                <c:pt idx="241">
                  <c:v>2.8527108255079638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3.9159706079841601</c:v>
                </c:pt>
                <c:pt idx="1">
                  <c:v>3.9095628512538299</c:v>
                </c:pt>
                <c:pt idx="2">
                  <c:v>3.90288925260342</c:v>
                </c:pt>
                <c:pt idx="3">
                  <c:v>3.8967808365299099</c:v>
                </c:pt>
                <c:pt idx="4">
                  <c:v>3.89194753972318</c:v>
                </c:pt>
                <c:pt idx="5">
                  <c:v>3.88794365088722</c:v>
                </c:pt>
                <c:pt idx="6">
                  <c:v>3.8835210385207</c:v>
                </c:pt>
                <c:pt idx="7">
                  <c:v>3.8802259754872699</c:v>
                </c:pt>
                <c:pt idx="8">
                  <c:v>3.8778760995567501</c:v>
                </c:pt>
                <c:pt idx="9">
                  <c:v>3.8745603286663801</c:v>
                </c:pt>
                <c:pt idx="10">
                  <c:v>3.8705659965637298</c:v>
                </c:pt>
                <c:pt idx="11">
                  <c:v>3.86651384179275</c:v>
                </c:pt>
                <c:pt idx="12">
                  <c:v>3.86408114116248</c:v>
                </c:pt>
                <c:pt idx="13">
                  <c:v>3.8605643993635299</c:v>
                </c:pt>
                <c:pt idx="14">
                  <c:v>3.8569770054366201</c:v>
                </c:pt>
                <c:pt idx="15">
                  <c:v>3.8533083507183399</c:v>
                </c:pt>
                <c:pt idx="16">
                  <c:v>3.8498523939766698</c:v>
                </c:pt>
                <c:pt idx="17">
                  <c:v>3.8457432164030698</c:v>
                </c:pt>
                <c:pt idx="18">
                  <c:v>3.8405706617415198</c:v>
                </c:pt>
                <c:pt idx="19">
                  <c:v>3.8368133176780699</c:v>
                </c:pt>
                <c:pt idx="20">
                  <c:v>3.8341199508769801</c:v>
                </c:pt>
                <c:pt idx="21">
                  <c:v>3.8320495721447401</c:v>
                </c:pt>
                <c:pt idx="22">
                  <c:v>3.83074812531467</c:v>
                </c:pt>
                <c:pt idx="23">
                  <c:v>3.8285908207764101</c:v>
                </c:pt>
                <c:pt idx="24">
                  <c:v>3.8284818609699198</c:v>
                </c:pt>
                <c:pt idx="25">
                  <c:v>3.82689617804823</c:v>
                </c:pt>
                <c:pt idx="26">
                  <c:v>3.8278527693641902</c:v>
                </c:pt>
                <c:pt idx="27">
                  <c:v>3.8307930113917701</c:v>
                </c:pt>
                <c:pt idx="28">
                  <c:v>3.8341515505878299</c:v>
                </c:pt>
                <c:pt idx="29">
                  <c:v>3.8386577009550198</c:v>
                </c:pt>
                <c:pt idx="30">
                  <c:v>3.84194862406583</c:v>
                </c:pt>
                <c:pt idx="31">
                  <c:v>3.84542803625554</c:v>
                </c:pt>
                <c:pt idx="32">
                  <c:v>3.8495498605464502</c:v>
                </c:pt>
                <c:pt idx="33">
                  <c:v>3.8553612285706902</c:v>
                </c:pt>
                <c:pt idx="34">
                  <c:v>3.86213965500116</c:v>
                </c:pt>
                <c:pt idx="35">
                  <c:v>3.8668111838572599</c:v>
                </c:pt>
                <c:pt idx="36">
                  <c:v>3.8728044866468299</c:v>
                </c:pt>
                <c:pt idx="37">
                  <c:v>3.8774111563246398</c:v>
                </c:pt>
                <c:pt idx="38">
                  <c:v>3.8821645645243499</c:v>
                </c:pt>
                <c:pt idx="39">
                  <c:v>3.88457069088911</c:v>
                </c:pt>
                <c:pt idx="40">
                  <c:v>3.88746034187329</c:v>
                </c:pt>
                <c:pt idx="41">
                  <c:v>3.8904062278281302</c:v>
                </c:pt>
                <c:pt idx="42">
                  <c:v>3.8936931813326399</c:v>
                </c:pt>
                <c:pt idx="43">
                  <c:v>3.8972512849877199</c:v>
                </c:pt>
                <c:pt idx="44">
                  <c:v>3.90116584675734</c:v>
                </c:pt>
                <c:pt idx="45">
                  <c:v>3.9027330261252402</c:v>
                </c:pt>
                <c:pt idx="46">
                  <c:v>3.90498006383678</c:v>
                </c:pt>
                <c:pt idx="47">
                  <c:v>3.9061183431819599</c:v>
                </c:pt>
                <c:pt idx="48">
                  <c:v>3.90498240541771</c:v>
                </c:pt>
                <c:pt idx="49">
                  <c:v>3.90313098878369</c:v>
                </c:pt>
                <c:pt idx="50">
                  <c:v>3.89973506815481</c:v>
                </c:pt>
                <c:pt idx="51">
                  <c:v>3.89854839963398</c:v>
                </c:pt>
                <c:pt idx="52">
                  <c:v>3.8993020628494799</c:v>
                </c:pt>
                <c:pt idx="53">
                  <c:v>3.9011531810900602</c:v>
                </c:pt>
                <c:pt idx="54">
                  <c:v>3.9083918398671802</c:v>
                </c:pt>
                <c:pt idx="55">
                  <c:v>3.9118752649238702</c:v>
                </c:pt>
                <c:pt idx="56">
                  <c:v>3.9156741575998701</c:v>
                </c:pt>
                <c:pt idx="57">
                  <c:v>3.9200739719275801</c:v>
                </c:pt>
                <c:pt idx="58">
                  <c:v>3.9229273976748402</c:v>
                </c:pt>
                <c:pt idx="59">
                  <c:v>3.92506962332026</c:v>
                </c:pt>
                <c:pt idx="60">
                  <c:v>3.92938456953221</c:v>
                </c:pt>
                <c:pt idx="61">
                  <c:v>3.9320046454542901</c:v>
                </c:pt>
                <c:pt idx="62">
                  <c:v>3.93658582547152</c:v>
                </c:pt>
                <c:pt idx="63">
                  <c:v>3.9424598561617201</c:v>
                </c:pt>
                <c:pt idx="64">
                  <c:v>3.9476208503252699</c:v>
                </c:pt>
                <c:pt idx="65">
                  <c:v>3.9518923324539901</c:v>
                </c:pt>
                <c:pt idx="66">
                  <c:v>3.9574367086658899</c:v>
                </c:pt>
                <c:pt idx="67">
                  <c:v>3.9632436784263398</c:v>
                </c:pt>
                <c:pt idx="68">
                  <c:v>3.9678710929942298</c:v>
                </c:pt>
                <c:pt idx="69">
                  <c:v>3.9715337423828299</c:v>
                </c:pt>
                <c:pt idx="70">
                  <c:v>3.9761564541044701</c:v>
                </c:pt>
                <c:pt idx="71">
                  <c:v>3.9790097321685902</c:v>
                </c:pt>
                <c:pt idx="72">
                  <c:v>3.98177823464122</c:v>
                </c:pt>
                <c:pt idx="73">
                  <c:v>3.9841276936507901</c:v>
                </c:pt>
                <c:pt idx="74">
                  <c:v>3.9870146030637201</c:v>
                </c:pt>
                <c:pt idx="75">
                  <c:v>3.9890966104076599</c:v>
                </c:pt>
                <c:pt idx="76">
                  <c:v>3.9904795401488</c:v>
                </c:pt>
                <c:pt idx="77">
                  <c:v>3.9912882590865699</c:v>
                </c:pt>
                <c:pt idx="78">
                  <c:v>3.99282569806345</c:v>
                </c:pt>
                <c:pt idx="79">
                  <c:v>3.9949158884411702</c:v>
                </c:pt>
                <c:pt idx="80">
                  <c:v>3.9967256316501398</c:v>
                </c:pt>
                <c:pt idx="81">
                  <c:v>3.9990790705599899</c:v>
                </c:pt>
                <c:pt idx="82">
                  <c:v>4.0010737914624404</c:v>
                </c:pt>
                <c:pt idx="83">
                  <c:v>4.0038803673040899</c:v>
                </c:pt>
                <c:pt idx="84">
                  <c:v>4.0097441866634496</c:v>
                </c:pt>
                <c:pt idx="85">
                  <c:v>4.0174889553047697</c:v>
                </c:pt>
                <c:pt idx="86">
                  <c:v>4.0246068303925098</c:v>
                </c:pt>
                <c:pt idx="87">
                  <c:v>4.0301526114677104</c:v>
                </c:pt>
                <c:pt idx="88">
                  <c:v>4.0354173392827697</c:v>
                </c:pt>
                <c:pt idx="89">
                  <c:v>4.0401389851191203</c:v>
                </c:pt>
                <c:pt idx="90">
                  <c:v>4.0452121691615996</c:v>
                </c:pt>
                <c:pt idx="91">
                  <c:v>4.04920144345179</c:v>
                </c:pt>
                <c:pt idx="92">
                  <c:v>4.0536983524668502</c:v>
                </c:pt>
                <c:pt idx="93">
                  <c:v>4.05821993386781</c:v>
                </c:pt>
                <c:pt idx="94">
                  <c:v>4.0614313687244703</c:v>
                </c:pt>
                <c:pt idx="95">
                  <c:v>4.0633321977482897</c:v>
                </c:pt>
                <c:pt idx="96">
                  <c:v>4.0638747206021604</c:v>
                </c:pt>
                <c:pt idx="97">
                  <c:v>4.0640299400928699</c:v>
                </c:pt>
                <c:pt idx="98">
                  <c:v>4.0655941417535297</c:v>
                </c:pt>
                <c:pt idx="99">
                  <c:v>4.0663506118519201</c:v>
                </c:pt>
                <c:pt idx="100">
                  <c:v>4.0676766452196702</c:v>
                </c:pt>
                <c:pt idx="101">
                  <c:v>4.0684626753262396</c:v>
                </c:pt>
                <c:pt idx="102">
                  <c:v>4.0683933361391498</c:v>
                </c:pt>
                <c:pt idx="103">
                  <c:v>4.06801886446274</c:v>
                </c:pt>
                <c:pt idx="104">
                  <c:v>4.0688784909637903</c:v>
                </c:pt>
                <c:pt idx="105">
                  <c:v>4.0693678730785097</c:v>
                </c:pt>
                <c:pt idx="106">
                  <c:v>4.0708827058649097</c:v>
                </c:pt>
                <c:pt idx="107">
                  <c:v>4.0722463251962404</c:v>
                </c:pt>
                <c:pt idx="108">
                  <c:v>4.0715342646050203</c:v>
                </c:pt>
                <c:pt idx="109">
                  <c:v>4.06965111073354</c:v>
                </c:pt>
                <c:pt idx="110">
                  <c:v>4.0692445747759702</c:v>
                </c:pt>
                <c:pt idx="111">
                  <c:v>4.0671824759176003</c:v>
                </c:pt>
                <c:pt idx="112">
                  <c:v>4.0654251123585698</c:v>
                </c:pt>
                <c:pt idx="113">
                  <c:v>4.0628113152450398</c:v>
                </c:pt>
                <c:pt idx="114">
                  <c:v>4.0612900327685404</c:v>
                </c:pt>
                <c:pt idx="115">
                  <c:v>4.05829382280589</c:v>
                </c:pt>
                <c:pt idx="116">
                  <c:v>4.0554152780911803</c:v>
                </c:pt>
                <c:pt idx="117">
                  <c:v>4.0552056619412502</c:v>
                </c:pt>
                <c:pt idx="118">
                  <c:v>4.0527213824904598</c:v>
                </c:pt>
                <c:pt idx="119">
                  <c:v>4.0487128385732296</c:v>
                </c:pt>
                <c:pt idx="120">
                  <c:v>4.0461654179396698</c:v>
                </c:pt>
                <c:pt idx="121">
                  <c:v>4.0435302757575302</c:v>
                </c:pt>
                <c:pt idx="122">
                  <c:v>4.04160379535218</c:v>
                </c:pt>
                <c:pt idx="123">
                  <c:v>4.04133588213152</c:v>
                </c:pt>
                <c:pt idx="124">
                  <c:v>4.04121129420672</c:v>
                </c:pt>
                <c:pt idx="125">
                  <c:v>4.0424760813819498</c:v>
                </c:pt>
                <c:pt idx="126">
                  <c:v>4.0436207331309504</c:v>
                </c:pt>
                <c:pt idx="127">
                  <c:v>4.0447389108841802</c:v>
                </c:pt>
                <c:pt idx="128">
                  <c:v>4.04495411202429</c:v>
                </c:pt>
                <c:pt idx="129">
                  <c:v>4.0411635716644101</c:v>
                </c:pt>
                <c:pt idx="130">
                  <c:v>4.0384948572900896</c:v>
                </c:pt>
                <c:pt idx="131">
                  <c:v>4.0354770697657303</c:v>
                </c:pt>
                <c:pt idx="132">
                  <c:v>4.0339122532804703</c:v>
                </c:pt>
                <c:pt idx="133">
                  <c:v>4.0330209637623504</c:v>
                </c:pt>
                <c:pt idx="134">
                  <c:v>4.0328784055319096</c:v>
                </c:pt>
                <c:pt idx="135">
                  <c:v>4.0322660899253302</c:v>
                </c:pt>
                <c:pt idx="136">
                  <c:v>4.03106065038354</c:v>
                </c:pt>
                <c:pt idx="137">
                  <c:v>4.0283365676113396</c:v>
                </c:pt>
                <c:pt idx="138">
                  <c:v>4.0255818550986797</c:v>
                </c:pt>
                <c:pt idx="139">
                  <c:v>4.0229183634326304</c:v>
                </c:pt>
                <c:pt idx="140">
                  <c:v>4.0213315180429401</c:v>
                </c:pt>
                <c:pt idx="141">
                  <c:v>4.0193287685641597</c:v>
                </c:pt>
                <c:pt idx="142">
                  <c:v>4.0163489742586203</c:v>
                </c:pt>
                <c:pt idx="143">
                  <c:v>4.0124671054074801</c:v>
                </c:pt>
                <c:pt idx="144">
                  <c:v>4.0085504464121096</c:v>
                </c:pt>
                <c:pt idx="145">
                  <c:v>4.0059576728189903</c:v>
                </c:pt>
                <c:pt idx="146">
                  <c:v>4.0029782448012803</c:v>
                </c:pt>
                <c:pt idx="147">
                  <c:v>3.9999557062003399</c:v>
                </c:pt>
                <c:pt idx="148">
                  <c:v>3.99669463102915</c:v>
                </c:pt>
                <c:pt idx="149">
                  <c:v>3.9942169697134098</c:v>
                </c:pt>
                <c:pt idx="150">
                  <c:v>3.99254621306719</c:v>
                </c:pt>
                <c:pt idx="151">
                  <c:v>3.99232192609053</c:v>
                </c:pt>
                <c:pt idx="152">
                  <c:v>3.9924016335453998</c:v>
                </c:pt>
                <c:pt idx="153">
                  <c:v>3.99114423128065</c:v>
                </c:pt>
                <c:pt idx="154">
                  <c:v>3.9888268757932401</c:v>
                </c:pt>
                <c:pt idx="155">
                  <c:v>3.9869421762937201</c:v>
                </c:pt>
                <c:pt idx="156">
                  <c:v>3.9845336802058902</c:v>
                </c:pt>
                <c:pt idx="157">
                  <c:v>3.9799287618670101</c:v>
                </c:pt>
                <c:pt idx="158">
                  <c:v>3.97447103425946</c:v>
                </c:pt>
                <c:pt idx="159">
                  <c:v>3.9683283941768801</c:v>
                </c:pt>
                <c:pt idx="160">
                  <c:v>3.9619794078660102</c:v>
                </c:pt>
                <c:pt idx="161">
                  <c:v>3.9564478536994701</c:v>
                </c:pt>
                <c:pt idx="162">
                  <c:v>3.9519032445278901</c:v>
                </c:pt>
                <c:pt idx="163">
                  <c:v>3.9485573498150899</c:v>
                </c:pt>
                <c:pt idx="164">
                  <c:v>3.94399815143615</c:v>
                </c:pt>
                <c:pt idx="165">
                  <c:v>3.9390177437002101</c:v>
                </c:pt>
                <c:pt idx="166">
                  <c:v>3.9344668815123001</c:v>
                </c:pt>
                <c:pt idx="167">
                  <c:v>3.9292813872988499</c:v>
                </c:pt>
                <c:pt idx="168">
                  <c:v>3.9244733466145401</c:v>
                </c:pt>
                <c:pt idx="169">
                  <c:v>3.9197119489225201</c:v>
                </c:pt>
                <c:pt idx="170">
                  <c:v>3.9173023431048799</c:v>
                </c:pt>
                <c:pt idx="171">
                  <c:v>3.9169604953075399</c:v>
                </c:pt>
                <c:pt idx="172">
                  <c:v>3.91550384645141</c:v>
                </c:pt>
                <c:pt idx="173">
                  <c:v>3.9130256024143102</c:v>
                </c:pt>
                <c:pt idx="174">
                  <c:v>3.9121837145551699</c:v>
                </c:pt>
                <c:pt idx="175">
                  <c:v>3.91050480327613</c:v>
                </c:pt>
                <c:pt idx="176">
                  <c:v>3.9082900548760202</c:v>
                </c:pt>
                <c:pt idx="177">
                  <c:v>3.9055602167276402</c:v>
                </c:pt>
                <c:pt idx="178">
                  <c:v>3.9032639254405201</c:v>
                </c:pt>
                <c:pt idx="179">
                  <c:v>3.90019871524522</c:v>
                </c:pt>
                <c:pt idx="180">
                  <c:v>3.8962437682975501</c:v>
                </c:pt>
                <c:pt idx="181">
                  <c:v>3.8918704897080598</c:v>
                </c:pt>
                <c:pt idx="182">
                  <c:v>3.8867590152654299</c:v>
                </c:pt>
                <c:pt idx="183">
                  <c:v>3.8805913090977202</c:v>
                </c:pt>
                <c:pt idx="184">
                  <c:v>3.8742921793030498</c:v>
                </c:pt>
                <c:pt idx="185">
                  <c:v>3.8682862975834902</c:v>
                </c:pt>
                <c:pt idx="186">
                  <c:v>3.86297680815029</c:v>
                </c:pt>
                <c:pt idx="187">
                  <c:v>3.8578318986049598</c:v>
                </c:pt>
                <c:pt idx="188">
                  <c:v>3.8533857181083699</c:v>
                </c:pt>
                <c:pt idx="189">
                  <c:v>3.8493161243210401</c:v>
                </c:pt>
                <c:pt idx="190">
                  <c:v>3.8443520041201702</c:v>
                </c:pt>
                <c:pt idx="191">
                  <c:v>3.8392710736542499</c:v>
                </c:pt>
                <c:pt idx="192">
                  <c:v>3.8335813218324102</c:v>
                </c:pt>
                <c:pt idx="193">
                  <c:v>3.8289662901340402</c:v>
                </c:pt>
                <c:pt idx="194">
                  <c:v>3.8256244501763002</c:v>
                </c:pt>
                <c:pt idx="195">
                  <c:v>3.82031919179154</c:v>
                </c:pt>
                <c:pt idx="196">
                  <c:v>3.81555951349474</c:v>
                </c:pt>
                <c:pt idx="197">
                  <c:v>3.8124232195598302</c:v>
                </c:pt>
                <c:pt idx="198">
                  <c:v>3.80839830103077</c:v>
                </c:pt>
                <c:pt idx="199">
                  <c:v>3.8040023349986898</c:v>
                </c:pt>
                <c:pt idx="200">
                  <c:v>3.79917676253827</c:v>
                </c:pt>
                <c:pt idx="201">
                  <c:v>3.7937540359229498</c:v>
                </c:pt>
                <c:pt idx="202">
                  <c:v>3.7866841268770202</c:v>
                </c:pt>
                <c:pt idx="203">
                  <c:v>3.78101450650116</c:v>
                </c:pt>
                <c:pt idx="204">
                  <c:v>3.7741690230628002</c:v>
                </c:pt>
                <c:pt idx="205">
                  <c:v>3.7681804795703799</c:v>
                </c:pt>
                <c:pt idx="206">
                  <c:v>3.7613631366455</c:v>
                </c:pt>
                <c:pt idx="207">
                  <c:v>3.75326223085405</c:v>
                </c:pt>
                <c:pt idx="208">
                  <c:v>3.74607023585718</c:v>
                </c:pt>
                <c:pt idx="209">
                  <c:v>3.7376810811522301</c:v>
                </c:pt>
                <c:pt idx="210">
                  <c:v>3.72984452933669</c:v>
                </c:pt>
                <c:pt idx="211">
                  <c:v>3.7222051859610801</c:v>
                </c:pt>
                <c:pt idx="212">
                  <c:v>3.7137916914096598</c:v>
                </c:pt>
                <c:pt idx="213">
                  <c:v>3.7065515879076099</c:v>
                </c:pt>
                <c:pt idx="214">
                  <c:v>3.6987401414035901</c:v>
                </c:pt>
                <c:pt idx="215">
                  <c:v>3.6885580121786701</c:v>
                </c:pt>
                <c:pt idx="216">
                  <c:v>3.6779832912307899</c:v>
                </c:pt>
                <c:pt idx="217">
                  <c:v>3.6670005160867301</c:v>
                </c:pt>
                <c:pt idx="218">
                  <c:v>3.6582368145458202</c:v>
                </c:pt>
                <c:pt idx="219">
                  <c:v>3.6497542294637801</c:v>
                </c:pt>
                <c:pt idx="220">
                  <c:v>3.64186552063068</c:v>
                </c:pt>
                <c:pt idx="221">
                  <c:v>3.6361307985681601</c:v>
                </c:pt>
                <c:pt idx="222">
                  <c:v>3.6301558859176302</c:v>
                </c:pt>
                <c:pt idx="223">
                  <c:v>3.6248889306506702</c:v>
                </c:pt>
                <c:pt idx="224">
                  <c:v>3.6194613592829299</c:v>
                </c:pt>
                <c:pt idx="225">
                  <c:v>3.61373044478621</c:v>
                </c:pt>
                <c:pt idx="226">
                  <c:v>3.6061621266800099</c:v>
                </c:pt>
                <c:pt idx="227">
                  <c:v>3.5958580866356402</c:v>
                </c:pt>
                <c:pt idx="228">
                  <c:v>3.5846358065227899</c:v>
                </c:pt>
                <c:pt idx="229">
                  <c:v>3.5724317414018198</c:v>
                </c:pt>
                <c:pt idx="230">
                  <c:v>3.5592506940636799</c:v>
                </c:pt>
                <c:pt idx="231">
                  <c:v>3.5471033338168199</c:v>
                </c:pt>
                <c:pt idx="232">
                  <c:v>3.5358717560096999</c:v>
                </c:pt>
                <c:pt idx="233">
                  <c:v>3.5239783771281701</c:v>
                </c:pt>
                <c:pt idx="234">
                  <c:v>3.5123114617959801</c:v>
                </c:pt>
                <c:pt idx="235">
                  <c:v>3.5001906521678099</c:v>
                </c:pt>
                <c:pt idx="236">
                  <c:v>3.4879115969227699</c:v>
                </c:pt>
                <c:pt idx="237">
                  <c:v>3.4759066491252999</c:v>
                </c:pt>
                <c:pt idx="238">
                  <c:v>3.4628144599581598</c:v>
                </c:pt>
                <c:pt idx="239">
                  <c:v>3.4532860869904698</c:v>
                </c:pt>
                <c:pt idx="240">
                  <c:v>3.44407653906155</c:v>
                </c:pt>
                <c:pt idx="241">
                  <c:v>3.4356670770506299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4.3117401568609193"/>
          <c:min val="2.752710825507963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CLOSE_5233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2946</c:v>
                </c:pt>
                <c:pt idx="1">
                  <c:v>2954</c:v>
                </c:pt>
                <c:pt idx="2">
                  <c:v>2990</c:v>
                </c:pt>
                <c:pt idx="3">
                  <c:v>2992</c:v>
                </c:pt>
                <c:pt idx="4">
                  <c:v>2990</c:v>
                </c:pt>
                <c:pt idx="5">
                  <c:v>2971</c:v>
                </c:pt>
                <c:pt idx="6">
                  <c:v>3030</c:v>
                </c:pt>
                <c:pt idx="7">
                  <c:v>3045</c:v>
                </c:pt>
                <c:pt idx="8">
                  <c:v>3040</c:v>
                </c:pt>
                <c:pt idx="9">
                  <c:v>3050</c:v>
                </c:pt>
                <c:pt idx="10">
                  <c:v>3000</c:v>
                </c:pt>
                <c:pt idx="11">
                  <c:v>2967</c:v>
                </c:pt>
                <c:pt idx="12">
                  <c:v>2950</c:v>
                </c:pt>
                <c:pt idx="13">
                  <c:v>2984</c:v>
                </c:pt>
                <c:pt idx="14">
                  <c:v>2924</c:v>
                </c:pt>
                <c:pt idx="15">
                  <c:v>2965</c:v>
                </c:pt>
                <c:pt idx="16">
                  <c:v>2942</c:v>
                </c:pt>
                <c:pt idx="17">
                  <c:v>3015</c:v>
                </c:pt>
                <c:pt idx="18">
                  <c:v>3070</c:v>
                </c:pt>
                <c:pt idx="19">
                  <c:v>3060</c:v>
                </c:pt>
                <c:pt idx="20">
                  <c:v>3160</c:v>
                </c:pt>
                <c:pt idx="21">
                  <c:v>3135</c:v>
                </c:pt>
                <c:pt idx="22">
                  <c:v>3155</c:v>
                </c:pt>
                <c:pt idx="23">
                  <c:v>3125</c:v>
                </c:pt>
                <c:pt idx="24">
                  <c:v>3140</c:v>
                </c:pt>
                <c:pt idx="25">
                  <c:v>3085</c:v>
                </c:pt>
                <c:pt idx="26">
                  <c:v>3035</c:v>
                </c:pt>
                <c:pt idx="27">
                  <c:v>3160</c:v>
                </c:pt>
                <c:pt idx="28">
                  <c:v>3145</c:v>
                </c:pt>
                <c:pt idx="29">
                  <c:v>3105</c:v>
                </c:pt>
                <c:pt idx="30">
                  <c:v>3195</c:v>
                </c:pt>
                <c:pt idx="31">
                  <c:v>3130</c:v>
                </c:pt>
                <c:pt idx="32">
                  <c:v>3215</c:v>
                </c:pt>
                <c:pt idx="33">
                  <c:v>3275</c:v>
                </c:pt>
                <c:pt idx="34">
                  <c:v>3285</c:v>
                </c:pt>
                <c:pt idx="35">
                  <c:v>3220</c:v>
                </c:pt>
                <c:pt idx="36">
                  <c:v>3305</c:v>
                </c:pt>
                <c:pt idx="37">
                  <c:v>3285</c:v>
                </c:pt>
                <c:pt idx="38">
                  <c:v>3360</c:v>
                </c:pt>
                <c:pt idx="39">
                  <c:v>3405</c:v>
                </c:pt>
                <c:pt idx="40">
                  <c:v>3380</c:v>
                </c:pt>
                <c:pt idx="41">
                  <c:v>3295</c:v>
                </c:pt>
                <c:pt idx="42">
                  <c:v>3345</c:v>
                </c:pt>
                <c:pt idx="43">
                  <c:v>3355</c:v>
                </c:pt>
                <c:pt idx="44">
                  <c:v>3370</c:v>
                </c:pt>
                <c:pt idx="45">
                  <c:v>3365</c:v>
                </c:pt>
                <c:pt idx="46">
                  <c:v>3440</c:v>
                </c:pt>
                <c:pt idx="47">
                  <c:v>3480</c:v>
                </c:pt>
                <c:pt idx="48">
                  <c:v>3515</c:v>
                </c:pt>
                <c:pt idx="49">
                  <c:v>3490</c:v>
                </c:pt>
                <c:pt idx="50">
                  <c:v>3310</c:v>
                </c:pt>
                <c:pt idx="51">
                  <c:v>3250</c:v>
                </c:pt>
                <c:pt idx="52">
                  <c:v>3240</c:v>
                </c:pt>
                <c:pt idx="53">
                  <c:v>3165</c:v>
                </c:pt>
                <c:pt idx="54">
                  <c:v>3265</c:v>
                </c:pt>
                <c:pt idx="55">
                  <c:v>3285</c:v>
                </c:pt>
                <c:pt idx="56">
                  <c:v>3205</c:v>
                </c:pt>
                <c:pt idx="57">
                  <c:v>3240</c:v>
                </c:pt>
                <c:pt idx="58">
                  <c:v>3205</c:v>
                </c:pt>
                <c:pt idx="59">
                  <c:v>3115</c:v>
                </c:pt>
                <c:pt idx="60">
                  <c:v>3195</c:v>
                </c:pt>
                <c:pt idx="61">
                  <c:v>3225</c:v>
                </c:pt>
                <c:pt idx="62">
                  <c:v>3195</c:v>
                </c:pt>
                <c:pt idx="63">
                  <c:v>3230</c:v>
                </c:pt>
                <c:pt idx="64">
                  <c:v>3260</c:v>
                </c:pt>
                <c:pt idx="65">
                  <c:v>3250</c:v>
                </c:pt>
                <c:pt idx="66">
                  <c:v>3210</c:v>
                </c:pt>
                <c:pt idx="67">
                  <c:v>3220</c:v>
                </c:pt>
                <c:pt idx="68">
                  <c:v>3245</c:v>
                </c:pt>
                <c:pt idx="69">
                  <c:v>3205</c:v>
                </c:pt>
                <c:pt idx="70">
                  <c:v>3200</c:v>
                </c:pt>
                <c:pt idx="71">
                  <c:v>3150</c:v>
                </c:pt>
                <c:pt idx="72">
                  <c:v>3085</c:v>
                </c:pt>
                <c:pt idx="73">
                  <c:v>3080</c:v>
                </c:pt>
                <c:pt idx="74">
                  <c:v>3120</c:v>
                </c:pt>
                <c:pt idx="75">
                  <c:v>3125</c:v>
                </c:pt>
                <c:pt idx="76">
                  <c:v>3120</c:v>
                </c:pt>
                <c:pt idx="77">
                  <c:v>3145</c:v>
                </c:pt>
                <c:pt idx="78">
                  <c:v>3170</c:v>
                </c:pt>
                <c:pt idx="79">
                  <c:v>3115</c:v>
                </c:pt>
                <c:pt idx="80">
                  <c:v>3070</c:v>
                </c:pt>
                <c:pt idx="81">
                  <c:v>3140</c:v>
                </c:pt>
                <c:pt idx="82">
                  <c:v>3105</c:v>
                </c:pt>
                <c:pt idx="83">
                  <c:v>3050</c:v>
                </c:pt>
                <c:pt idx="84">
                  <c:v>2909</c:v>
                </c:pt>
                <c:pt idx="85">
                  <c:v>2841</c:v>
                </c:pt>
                <c:pt idx="86">
                  <c:v>2836</c:v>
                </c:pt>
                <c:pt idx="87">
                  <c:v>2810</c:v>
                </c:pt>
                <c:pt idx="88">
                  <c:v>2821</c:v>
                </c:pt>
                <c:pt idx="89">
                  <c:v>2802</c:v>
                </c:pt>
                <c:pt idx="90">
                  <c:v>2803</c:v>
                </c:pt>
                <c:pt idx="91">
                  <c:v>2809</c:v>
                </c:pt>
                <c:pt idx="92">
                  <c:v>2845</c:v>
                </c:pt>
                <c:pt idx="93">
                  <c:v>2903</c:v>
                </c:pt>
                <c:pt idx="94">
                  <c:v>2891</c:v>
                </c:pt>
                <c:pt idx="95">
                  <c:v>2969</c:v>
                </c:pt>
                <c:pt idx="96">
                  <c:v>3000</c:v>
                </c:pt>
                <c:pt idx="97">
                  <c:v>2893</c:v>
                </c:pt>
                <c:pt idx="98">
                  <c:v>2944</c:v>
                </c:pt>
                <c:pt idx="99">
                  <c:v>2930</c:v>
                </c:pt>
                <c:pt idx="100">
                  <c:v>2915</c:v>
                </c:pt>
                <c:pt idx="101">
                  <c:v>2919</c:v>
                </c:pt>
                <c:pt idx="102">
                  <c:v>2934</c:v>
                </c:pt>
                <c:pt idx="103">
                  <c:v>2930</c:v>
                </c:pt>
                <c:pt idx="104">
                  <c:v>2885</c:v>
                </c:pt>
                <c:pt idx="105">
                  <c:v>2860</c:v>
                </c:pt>
                <c:pt idx="106">
                  <c:v>2843</c:v>
                </c:pt>
                <c:pt idx="107">
                  <c:v>2772</c:v>
                </c:pt>
                <c:pt idx="108">
                  <c:v>2762</c:v>
                </c:pt>
                <c:pt idx="109">
                  <c:v>2726</c:v>
                </c:pt>
                <c:pt idx="110">
                  <c:v>2722</c:v>
                </c:pt>
                <c:pt idx="111">
                  <c:v>2736</c:v>
                </c:pt>
                <c:pt idx="112">
                  <c:v>2693</c:v>
                </c:pt>
                <c:pt idx="113">
                  <c:v>2682</c:v>
                </c:pt>
                <c:pt idx="114">
                  <c:v>2670</c:v>
                </c:pt>
                <c:pt idx="115">
                  <c:v>2666</c:v>
                </c:pt>
                <c:pt idx="116">
                  <c:v>2614</c:v>
                </c:pt>
                <c:pt idx="117">
                  <c:v>2620</c:v>
                </c:pt>
                <c:pt idx="118">
                  <c:v>2680</c:v>
                </c:pt>
                <c:pt idx="119">
                  <c:v>2680</c:v>
                </c:pt>
                <c:pt idx="120">
                  <c:v>2629</c:v>
                </c:pt>
                <c:pt idx="121">
                  <c:v>2666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CLOSE_7189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2651.2118518518519</c:v>
                </c:pt>
                <c:pt idx="1">
                  <c:v>2624</c:v>
                </c:pt>
                <c:pt idx="2">
                  <c:v>2662.8740740740741</c:v>
                </c:pt>
                <c:pt idx="3">
                  <c:v>2686.1985185185185</c:v>
                </c:pt>
                <c:pt idx="4">
                  <c:v>2713.4103703703704</c:v>
                </c:pt>
                <c:pt idx="5">
                  <c:v>2709.522962962963</c:v>
                </c:pt>
                <c:pt idx="6">
                  <c:v>2736.7348148148149</c:v>
                </c:pt>
                <c:pt idx="7">
                  <c:v>2830.0325925925927</c:v>
                </c:pt>
                <c:pt idx="8">
                  <c:v>2868.9066666666668</c:v>
                </c:pt>
                <c:pt idx="9">
                  <c:v>2942.7674074074075</c:v>
                </c:pt>
                <c:pt idx="10">
                  <c:v>2892.2311111111112</c:v>
                </c:pt>
                <c:pt idx="11">
                  <c:v>2872.7940740740742</c:v>
                </c:pt>
                <c:pt idx="12">
                  <c:v>2841.6948148148149</c:v>
                </c:pt>
                <c:pt idx="13">
                  <c:v>2849.4696296296297</c:v>
                </c:pt>
                <c:pt idx="14">
                  <c:v>2795.045925925926</c:v>
                </c:pt>
                <c:pt idx="15">
                  <c:v>2830.0325925925927</c:v>
                </c:pt>
                <c:pt idx="16">
                  <c:v>2814.482962962963</c:v>
                </c:pt>
                <c:pt idx="17">
                  <c:v>2857.2444444444445</c:v>
                </c:pt>
                <c:pt idx="18">
                  <c:v>2931.1051851851853</c:v>
                </c:pt>
                <c:pt idx="19">
                  <c:v>2958.3170370370372</c:v>
                </c:pt>
                <c:pt idx="20">
                  <c:v>3016.6281481481483</c:v>
                </c:pt>
                <c:pt idx="21">
                  <c:v>3039.9525925925927</c:v>
                </c:pt>
                <c:pt idx="22">
                  <c:v>3055.5022222222224</c:v>
                </c:pt>
                <c:pt idx="23">
                  <c:v>3055.5022222222224</c:v>
                </c:pt>
                <c:pt idx="24">
                  <c:v>3028.2903703703705</c:v>
                </c:pt>
                <c:pt idx="25">
                  <c:v>3071.051851851852</c:v>
                </c:pt>
                <c:pt idx="26">
                  <c:v>3086.6014814814816</c:v>
                </c:pt>
                <c:pt idx="27">
                  <c:v>3222.6607407407409</c:v>
                </c:pt>
                <c:pt idx="28">
                  <c:v>3261.534814814815</c:v>
                </c:pt>
                <c:pt idx="29">
                  <c:v>3172.1244444444446</c:v>
                </c:pt>
                <c:pt idx="30">
                  <c:v>3277.0844444444447</c:v>
                </c:pt>
                <c:pt idx="31">
                  <c:v>3222.6607407407409</c:v>
                </c:pt>
                <c:pt idx="32">
                  <c:v>3331.5081481481479</c:v>
                </c:pt>
                <c:pt idx="33">
                  <c:v>3409.2562962962961</c:v>
                </c:pt>
                <c:pt idx="34">
                  <c:v>3339.2829629629628</c:v>
                </c:pt>
                <c:pt idx="35">
                  <c:v>3308.1837037037039</c:v>
                </c:pt>
                <c:pt idx="36">
                  <c:v>3358.72</c:v>
                </c:pt>
                <c:pt idx="37">
                  <c:v>3378.1570370370368</c:v>
                </c:pt>
                <c:pt idx="38">
                  <c:v>3417.0311111111109</c:v>
                </c:pt>
                <c:pt idx="39">
                  <c:v>3374.2696296296294</c:v>
                </c:pt>
                <c:pt idx="40">
                  <c:v>3385.9318518518517</c:v>
                </c:pt>
                <c:pt idx="41">
                  <c:v>3420.9185185185183</c:v>
                </c:pt>
                <c:pt idx="42">
                  <c:v>3409.2562962962961</c:v>
                </c:pt>
                <c:pt idx="43">
                  <c:v>3417.0311111111109</c:v>
                </c:pt>
                <c:pt idx="44">
                  <c:v>3280.9718518518521</c:v>
                </c:pt>
                <c:pt idx="45">
                  <c:v>3331.5081481481479</c:v>
                </c:pt>
                <c:pt idx="46">
                  <c:v>3382.0444444444443</c:v>
                </c:pt>
                <c:pt idx="47">
                  <c:v>3405.3688888888887</c:v>
                </c:pt>
                <c:pt idx="48">
                  <c:v>3397.5940740740739</c:v>
                </c:pt>
                <c:pt idx="49">
                  <c:v>3350.945185185185</c:v>
                </c:pt>
                <c:pt idx="50">
                  <c:v>3288.7466666666669</c:v>
                </c:pt>
                <c:pt idx="51">
                  <c:v>3300.4088888888891</c:v>
                </c:pt>
                <c:pt idx="52">
                  <c:v>3327.6207407407405</c:v>
                </c:pt>
                <c:pt idx="53">
                  <c:v>3284.8592592592595</c:v>
                </c:pt>
                <c:pt idx="54">
                  <c:v>3273.1970370370373</c:v>
                </c:pt>
                <c:pt idx="55">
                  <c:v>3261.534814814815</c:v>
                </c:pt>
                <c:pt idx="56">
                  <c:v>3277.0844444444447</c:v>
                </c:pt>
                <c:pt idx="57">
                  <c:v>3300.4088888888891</c:v>
                </c:pt>
                <c:pt idx="58">
                  <c:v>3280.9718518518521</c:v>
                </c:pt>
                <c:pt idx="59">
                  <c:v>3304.2962962962965</c:v>
                </c:pt>
                <c:pt idx="60">
                  <c:v>3296.5214814814817</c:v>
                </c:pt>
                <c:pt idx="61">
                  <c:v>3358.72</c:v>
                </c:pt>
                <c:pt idx="62">
                  <c:v>3432.5807407407406</c:v>
                </c:pt>
                <c:pt idx="63">
                  <c:v>3436.468148148148</c:v>
                </c:pt>
                <c:pt idx="64">
                  <c:v>3362.6074074074072</c:v>
                </c:pt>
                <c:pt idx="65">
                  <c:v>3452.0177777777776</c:v>
                </c:pt>
                <c:pt idx="66">
                  <c:v>3452.0177777777776</c:v>
                </c:pt>
                <c:pt idx="67">
                  <c:v>3366.4948148148146</c:v>
                </c:pt>
                <c:pt idx="68">
                  <c:v>3362.6074074074072</c:v>
                </c:pt>
                <c:pt idx="69">
                  <c:v>3385.9318518518517</c:v>
                </c:pt>
                <c:pt idx="70">
                  <c:v>3277.0844444444447</c:v>
                </c:pt>
                <c:pt idx="71">
                  <c:v>3210.9985185185187</c:v>
                </c:pt>
                <c:pt idx="72">
                  <c:v>3109.9259259259261</c:v>
                </c:pt>
                <c:pt idx="73">
                  <c:v>3148.8</c:v>
                </c:pt>
                <c:pt idx="74">
                  <c:v>3176.011851851852</c:v>
                </c:pt>
                <c:pt idx="75">
                  <c:v>3164.3496296296298</c:v>
                </c:pt>
                <c:pt idx="76">
                  <c:v>3129.3629629629631</c:v>
                </c:pt>
                <c:pt idx="77">
                  <c:v>3129.3629629629631</c:v>
                </c:pt>
                <c:pt idx="78">
                  <c:v>3106.0385185185187</c:v>
                </c:pt>
                <c:pt idx="79">
                  <c:v>3039.9525925925927</c:v>
                </c:pt>
                <c:pt idx="80">
                  <c:v>3036.0651851851853</c:v>
                </c:pt>
                <c:pt idx="81">
                  <c:v>3008.8533333333335</c:v>
                </c:pt>
                <c:pt idx="82">
                  <c:v>3012.7407407407409</c:v>
                </c:pt>
                <c:pt idx="83">
                  <c:v>3063.2770370370372</c:v>
                </c:pt>
                <c:pt idx="84">
                  <c:v>3032.1777777777779</c:v>
                </c:pt>
                <c:pt idx="85">
                  <c:v>2962.2044444444446</c:v>
                </c:pt>
                <c:pt idx="86">
                  <c:v>2876.6814814814816</c:v>
                </c:pt>
                <c:pt idx="87">
                  <c:v>2896.1185185185186</c:v>
                </c:pt>
                <c:pt idx="88">
                  <c:v>2884.4562962962964</c:v>
                </c:pt>
                <c:pt idx="89">
                  <c:v>2872.7940740740742</c:v>
                </c:pt>
                <c:pt idx="90">
                  <c:v>2857.2444444444445</c:v>
                </c:pt>
                <c:pt idx="91">
                  <c:v>2907.7807407407408</c:v>
                </c:pt>
                <c:pt idx="92">
                  <c:v>2977.7540740740742</c:v>
                </c:pt>
                <c:pt idx="93">
                  <c:v>2977.7540740740742</c:v>
                </c:pt>
                <c:pt idx="94">
                  <c:v>2942.7674074074075</c:v>
                </c:pt>
                <c:pt idx="95">
                  <c:v>2946.6548148148149</c:v>
                </c:pt>
                <c:pt idx="96">
                  <c:v>2981.6414814814816</c:v>
                </c:pt>
                <c:pt idx="97">
                  <c:v>2919.4429629629631</c:v>
                </c:pt>
                <c:pt idx="98">
                  <c:v>2884.4562962962964</c:v>
                </c:pt>
                <c:pt idx="99">
                  <c:v>2911.6681481481482</c:v>
                </c:pt>
                <c:pt idx="100">
                  <c:v>2849.4696296296297</c:v>
                </c:pt>
                <c:pt idx="101">
                  <c:v>2806.7081481481482</c:v>
                </c:pt>
                <c:pt idx="102">
                  <c:v>2806.7081481481482</c:v>
                </c:pt>
                <c:pt idx="103">
                  <c:v>2787.2711111111112</c:v>
                </c:pt>
                <c:pt idx="104">
                  <c:v>2767.8340740740741</c:v>
                </c:pt>
                <c:pt idx="105">
                  <c:v>2744.5096296296297</c:v>
                </c:pt>
                <c:pt idx="106">
                  <c:v>2705.6355555555556</c:v>
                </c:pt>
                <c:pt idx="107">
                  <c:v>2573.4637037037037</c:v>
                </c:pt>
                <c:pt idx="108">
                  <c:v>2530.7022222222222</c:v>
                </c:pt>
                <c:pt idx="109">
                  <c:v>2538.477037037037</c:v>
                </c:pt>
                <c:pt idx="110">
                  <c:v>2499.6029629629629</c:v>
                </c:pt>
                <c:pt idx="111">
                  <c:v>2550.1392592592592</c:v>
                </c:pt>
                <c:pt idx="112">
                  <c:v>2530.7022222222222</c:v>
                </c:pt>
                <c:pt idx="113">
                  <c:v>2604.562962962963</c:v>
                </c:pt>
                <c:pt idx="114">
                  <c:v>2507.3777777777777</c:v>
                </c:pt>
                <c:pt idx="115">
                  <c:v>2526.8148148148148</c:v>
                </c:pt>
                <c:pt idx="116">
                  <c:v>2546.2518518518518</c:v>
                </c:pt>
                <c:pt idx="117">
                  <c:v>2495.7155555555555</c:v>
                </c:pt>
                <c:pt idx="118">
                  <c:v>2534.5896296296296</c:v>
                </c:pt>
                <c:pt idx="119">
                  <c:v>2534.5896296296296</c:v>
                </c:pt>
                <c:pt idx="120">
                  <c:v>2495.7155555555555</c:v>
                </c:pt>
                <c:pt idx="121">
                  <c:v>2565.6888888888889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3515"/>
          <c:min val="2495.715555555555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workbookViewId="0">
      <selection activeCell="C39" sqref="C39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5"/>
      <c r="C2" s="56"/>
      <c r="D2" s="56"/>
      <c r="E2" s="294" t="s">
        <v>1036</v>
      </c>
    </row>
    <row r="4" spans="1:5" ht="22.5" x14ac:dyDescent="0.25">
      <c r="A4" s="215"/>
      <c r="B4" s="215" t="s">
        <v>2007</v>
      </c>
    </row>
    <row r="5" spans="1:5" s="106" customFormat="1" ht="22.5" x14ac:dyDescent="0.25">
      <c r="A5" s="215"/>
      <c r="B5" s="215" t="s">
        <v>2008</v>
      </c>
    </row>
    <row r="6" spans="1:5" s="106" customFormat="1" ht="22.5" x14ac:dyDescent="0.25">
      <c r="A6" s="215"/>
      <c r="B6" s="215"/>
    </row>
    <row r="7" spans="1:5" ht="15" x14ac:dyDescent="0.2">
      <c r="B7" s="295"/>
    </row>
    <row r="8" spans="1:5" ht="15" x14ac:dyDescent="0.2">
      <c r="B8" s="295" t="s">
        <v>2009</v>
      </c>
      <c r="D8" s="337">
        <f>5000000</f>
        <v>5000000</v>
      </c>
    </row>
    <row r="9" spans="1:5" ht="15" x14ac:dyDescent="0.2">
      <c r="B9" s="295" t="s">
        <v>2010</v>
      </c>
      <c r="D9" s="21" t="s">
        <v>2011</v>
      </c>
    </row>
    <row r="10" spans="1:5" ht="15" x14ac:dyDescent="0.2">
      <c r="B10" s="295" t="s">
        <v>2012</v>
      </c>
      <c r="D10" t="s">
        <v>2013</v>
      </c>
    </row>
    <row r="11" spans="1:5" ht="15" x14ac:dyDescent="0.2">
      <c r="B11" s="295" t="s">
        <v>2014</v>
      </c>
      <c r="D11" t="s">
        <v>2015</v>
      </c>
    </row>
    <row r="12" spans="1:5" x14ac:dyDescent="0.2">
      <c r="D12" t="s">
        <v>2016</v>
      </c>
    </row>
    <row r="13" spans="1:5" s="106" customFormat="1" x14ac:dyDescent="0.2"/>
    <row r="14" spans="1:5" ht="15" x14ac:dyDescent="0.2">
      <c r="B14" s="295" t="s">
        <v>2017</v>
      </c>
    </row>
    <row r="15" spans="1:5" ht="15" x14ac:dyDescent="0.2">
      <c r="B15" s="295" t="s">
        <v>2019</v>
      </c>
      <c r="D15" t="s">
        <v>2018</v>
      </c>
    </row>
    <row r="16" spans="1:5" ht="15" x14ac:dyDescent="0.2">
      <c r="B16" s="295"/>
    </row>
    <row r="17" spans="2:4" ht="15" x14ac:dyDescent="0.2">
      <c r="B17" s="295" t="s">
        <v>2020</v>
      </c>
      <c r="D17">
        <v>15</v>
      </c>
    </row>
    <row r="18" spans="2:4" ht="15" x14ac:dyDescent="0.2">
      <c r="B18" s="295" t="s">
        <v>2021</v>
      </c>
      <c r="D18">
        <v>7</v>
      </c>
    </row>
    <row r="19" spans="2:4" ht="15" x14ac:dyDescent="0.2">
      <c r="B19" s="295"/>
    </row>
    <row r="20" spans="2:4" ht="15" x14ac:dyDescent="0.2">
      <c r="B20" s="295" t="s">
        <v>2022</v>
      </c>
      <c r="D20" t="s">
        <v>2023</v>
      </c>
    </row>
    <row r="21" spans="2:4" ht="15" x14ac:dyDescent="0.2">
      <c r="B21" s="295"/>
      <c r="D21" t="s">
        <v>2024</v>
      </c>
    </row>
    <row r="22" spans="2:4" ht="15" x14ac:dyDescent="0.2">
      <c r="B22" s="295"/>
      <c r="D22" s="106" t="s">
        <v>2025</v>
      </c>
    </row>
    <row r="23" spans="2:4" ht="15" x14ac:dyDescent="0.2">
      <c r="B23" s="295"/>
      <c r="D23" s="106" t="s">
        <v>2026</v>
      </c>
    </row>
    <row r="24" spans="2:4" ht="15" x14ac:dyDescent="0.2">
      <c r="B24" s="295"/>
      <c r="D24" s="106" t="s">
        <v>2027</v>
      </c>
    </row>
    <row r="25" spans="2:4" ht="15" x14ac:dyDescent="0.2">
      <c r="B25" s="295"/>
    </row>
    <row r="26" spans="2:4" ht="15" x14ac:dyDescent="0.2">
      <c r="B26" s="295"/>
      <c r="D26" s="106" t="s">
        <v>2028</v>
      </c>
    </row>
    <row r="27" spans="2:4" ht="15" x14ac:dyDescent="0.2">
      <c r="B27" s="295"/>
      <c r="D27" s="106" t="s">
        <v>2029</v>
      </c>
    </row>
    <row r="28" spans="2:4" ht="15" x14ac:dyDescent="0.2">
      <c r="B28" s="295"/>
      <c r="D28" s="106" t="s">
        <v>2030</v>
      </c>
    </row>
    <row r="29" spans="2:4" ht="15" x14ac:dyDescent="0.2">
      <c r="B29" s="295"/>
    </row>
    <row r="30" spans="2:4" ht="15" x14ac:dyDescent="0.2">
      <c r="B30" s="295"/>
      <c r="D30" s="106" t="s">
        <v>2031</v>
      </c>
    </row>
    <row r="31" spans="2:4" ht="15" x14ac:dyDescent="0.2">
      <c r="B31" s="295"/>
      <c r="D31" s="106" t="s">
        <v>2032</v>
      </c>
    </row>
    <row r="32" spans="2:4" ht="15" x14ac:dyDescent="0.2">
      <c r="B32" s="295"/>
      <c r="D32" s="106" t="s">
        <v>2033</v>
      </c>
    </row>
    <row r="33" spans="2:4" ht="15" x14ac:dyDescent="0.2">
      <c r="B33" s="295"/>
    </row>
    <row r="34" spans="2:4" ht="15" x14ac:dyDescent="0.2">
      <c r="B34" s="295" t="s">
        <v>2034</v>
      </c>
      <c r="D34" s="106" t="s">
        <v>2035</v>
      </c>
    </row>
    <row r="35" spans="2:4" ht="15" x14ac:dyDescent="0.2">
      <c r="B35" s="295"/>
      <c r="D35" t="s">
        <v>2036</v>
      </c>
    </row>
    <row r="36" spans="2:4" ht="15" x14ac:dyDescent="0.2">
      <c r="B36" s="295"/>
      <c r="D36" s="106" t="s">
        <v>2037</v>
      </c>
    </row>
    <row r="37" spans="2:4" ht="15" x14ac:dyDescent="0.2">
      <c r="B37" s="295"/>
      <c r="D37" s="106" t="s">
        <v>2038</v>
      </c>
    </row>
    <row r="38" spans="2:4" ht="15" x14ac:dyDescent="0.2">
      <c r="B38" s="295"/>
    </row>
    <row r="39" spans="2:4" ht="15" x14ac:dyDescent="0.2">
      <c r="B39" s="295" t="s">
        <v>2053</v>
      </c>
      <c r="D39" t="s">
        <v>2039</v>
      </c>
    </row>
    <row r="40" spans="2:4" ht="15" x14ac:dyDescent="0.2">
      <c r="B40" s="295"/>
      <c r="D40" s="338" t="s">
        <v>2040</v>
      </c>
    </row>
    <row r="41" spans="2:4" ht="15" x14ac:dyDescent="0.2">
      <c r="B41" s="295"/>
      <c r="D41" s="338" t="s">
        <v>2041</v>
      </c>
    </row>
    <row r="42" spans="2:4" ht="15" x14ac:dyDescent="0.2">
      <c r="B42" s="295"/>
    </row>
    <row r="43" spans="2:4" ht="15" x14ac:dyDescent="0.2">
      <c r="B43" s="295"/>
    </row>
    <row r="44" spans="2:4" ht="15" x14ac:dyDescent="0.2">
      <c r="B44" s="295" t="s">
        <v>2042</v>
      </c>
      <c r="D44" t="s">
        <v>2043</v>
      </c>
    </row>
    <row r="45" spans="2:4" ht="15" x14ac:dyDescent="0.2">
      <c r="B45" s="295"/>
    </row>
    <row r="46" spans="2:4" ht="15" x14ac:dyDescent="0.2">
      <c r="B46" s="295" t="s">
        <v>2044</v>
      </c>
    </row>
    <row r="47" spans="2:4" ht="15" x14ac:dyDescent="0.2">
      <c r="B47" s="295"/>
    </row>
    <row r="48" spans="2:4" ht="15" x14ac:dyDescent="0.2">
      <c r="B48" s="295" t="s">
        <v>2045</v>
      </c>
      <c r="D48" t="s">
        <v>2046</v>
      </c>
    </row>
    <row r="49" spans="2:4" ht="15" x14ac:dyDescent="0.2">
      <c r="B49" s="295" t="s">
        <v>2047</v>
      </c>
    </row>
    <row r="50" spans="2:4" ht="15" x14ac:dyDescent="0.2">
      <c r="B50" s="295" t="s">
        <v>2048</v>
      </c>
    </row>
    <row r="51" spans="2:4" ht="15" x14ac:dyDescent="0.2">
      <c r="B51" s="295" t="s">
        <v>2049</v>
      </c>
      <c r="D51" t="s">
        <v>2050</v>
      </c>
    </row>
    <row r="52" spans="2:4" ht="15" x14ac:dyDescent="0.2">
      <c r="B52" s="295"/>
      <c r="D52" t="s">
        <v>2051</v>
      </c>
    </row>
    <row r="53" spans="2:4" ht="15" x14ac:dyDescent="0.2">
      <c r="B53" s="295" t="s">
        <v>2052</v>
      </c>
    </row>
    <row r="54" spans="2:4" ht="15" x14ac:dyDescent="0.2">
      <c r="B54" s="295"/>
    </row>
    <row r="55" spans="2:4" ht="15" x14ac:dyDescent="0.2">
      <c r="B55" s="295"/>
    </row>
    <row r="56" spans="2:4" ht="15" x14ac:dyDescent="0.2">
      <c r="B56" s="295"/>
    </row>
    <row r="57" spans="2:4" ht="15" x14ac:dyDescent="0.2">
      <c r="B57" s="295"/>
    </row>
    <row r="58" spans="2:4" ht="15" x14ac:dyDescent="0.2">
      <c r="B58" s="295"/>
    </row>
    <row r="59" spans="2:4" ht="15" x14ac:dyDescent="0.2">
      <c r="B59" s="295"/>
    </row>
    <row r="60" spans="2:4" ht="15" x14ac:dyDescent="0.2">
      <c r="B60" s="295"/>
    </row>
    <row r="61" spans="2:4" ht="15" x14ac:dyDescent="0.2">
      <c r="B61" s="295"/>
    </row>
    <row r="62" spans="2:4" ht="15" x14ac:dyDescent="0.2">
      <c r="B62" s="295"/>
    </row>
    <row r="63" spans="2:4" ht="15" x14ac:dyDescent="0.2">
      <c r="B63" s="295"/>
    </row>
    <row r="64" spans="2:4" ht="15" x14ac:dyDescent="0.2">
      <c r="B64" s="295"/>
    </row>
    <row r="65" spans="2:2" ht="15" x14ac:dyDescent="0.2">
      <c r="B65" s="295"/>
    </row>
    <row r="66" spans="2:2" ht="15" x14ac:dyDescent="0.2">
      <c r="B66" s="295"/>
    </row>
    <row r="67" spans="2:2" ht="15" x14ac:dyDescent="0.2">
      <c r="B67" s="295"/>
    </row>
    <row r="68" spans="2:2" ht="15" x14ac:dyDescent="0.2">
      <c r="B68" s="295"/>
    </row>
    <row r="69" spans="2:2" ht="15" x14ac:dyDescent="0.2">
      <c r="B69" s="295"/>
    </row>
    <row r="70" spans="2:2" ht="15" x14ac:dyDescent="0.2">
      <c r="B70" s="295"/>
    </row>
    <row r="71" spans="2:2" ht="15" x14ac:dyDescent="0.2">
      <c r="B71" s="295"/>
    </row>
    <row r="72" spans="2:2" ht="15" x14ac:dyDescent="0.2">
      <c r="B72" s="295"/>
    </row>
    <row r="73" spans="2:2" ht="15" x14ac:dyDescent="0.2">
      <c r="B73" s="295"/>
    </row>
    <row r="74" spans="2:2" ht="15" x14ac:dyDescent="0.2">
      <c r="B74" s="295"/>
    </row>
    <row r="75" spans="2:2" ht="15" x14ac:dyDescent="0.2">
      <c r="B75" s="295"/>
    </row>
    <row r="76" spans="2:2" ht="15" x14ac:dyDescent="0.2">
      <c r="B76" s="295"/>
    </row>
    <row r="77" spans="2:2" ht="15" x14ac:dyDescent="0.2">
      <c r="B77" s="29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3"/>
  <sheetViews>
    <sheetView showGridLines="0" zoomScaleNormal="100" workbookViewId="0">
      <selection activeCell="B6" sqref="B6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86</v>
      </c>
      <c r="D1" s="13"/>
      <c r="H1" s="1"/>
      <c r="I1" s="13" t="s">
        <v>23</v>
      </c>
      <c r="J1" s="56"/>
      <c r="K1" s="350">
        <v>43881</v>
      </c>
      <c r="L1" s="351"/>
      <c r="M1" s="23"/>
      <c r="N1" s="13" t="s">
        <v>188</v>
      </c>
      <c r="P1" s="350">
        <f ca="1">TODAY()</f>
        <v>43881</v>
      </c>
      <c r="Q1" s="352"/>
      <c r="U1" s="57" t="s">
        <v>22</v>
      </c>
      <c r="V1" s="57"/>
    </row>
    <row r="2" spans="2:23" ht="16.5" customHeight="1" thickBot="1" x14ac:dyDescent="0.25">
      <c r="J2" s="174">
        <f>SUM(J4:J32)</f>
        <v>9719630</v>
      </c>
      <c r="M2" s="290">
        <f>SUM(M4:M32)</f>
        <v>7700</v>
      </c>
      <c r="N2" s="292">
        <f ca="1">SUM(N4:N32)</f>
        <v>5244.3816164383561</v>
      </c>
      <c r="O2" s="291">
        <f>SUM(O4:O32)</f>
        <v>500</v>
      </c>
      <c r="R2" s="127">
        <f ca="1">SUM(R4:R32)</f>
        <v>-62974.381616438332</v>
      </c>
      <c r="S2" s="91">
        <f ca="1">SUM(S4:S32)</f>
        <v>-3.3064208426127964E-2</v>
      </c>
    </row>
    <row r="3" spans="2:23" ht="24.75" thickBot="1" x14ac:dyDescent="0.25">
      <c r="C3" s="58" t="s">
        <v>69</v>
      </c>
      <c r="D3" s="68" t="s">
        <v>93</v>
      </c>
      <c r="E3" s="60"/>
      <c r="F3" s="59" t="s">
        <v>40</v>
      </c>
      <c r="G3" s="61" t="s">
        <v>41</v>
      </c>
      <c r="H3" s="62" t="s">
        <v>70</v>
      </c>
      <c r="I3" s="62" t="s">
        <v>71</v>
      </c>
      <c r="J3" s="60" t="s">
        <v>21</v>
      </c>
      <c r="K3" s="60" t="s">
        <v>72</v>
      </c>
      <c r="L3" s="62" t="s">
        <v>73</v>
      </c>
      <c r="M3" s="63" t="s">
        <v>94</v>
      </c>
      <c r="N3" s="60" t="s">
        <v>74</v>
      </c>
      <c r="O3" s="63" t="s">
        <v>88</v>
      </c>
      <c r="P3" s="60" t="s">
        <v>181</v>
      </c>
      <c r="Q3" s="60" t="s">
        <v>75</v>
      </c>
      <c r="R3" s="63" t="s">
        <v>90</v>
      </c>
      <c r="S3" s="66" t="s">
        <v>91</v>
      </c>
      <c r="T3" s="65"/>
      <c r="U3" s="67" t="s">
        <v>187</v>
      </c>
      <c r="V3" s="67" t="s">
        <v>92</v>
      </c>
      <c r="W3" s="64" t="s">
        <v>89</v>
      </c>
    </row>
    <row r="4" spans="2:23" s="106" customFormat="1" x14ac:dyDescent="0.2">
      <c r="B4" s="124" t="s">
        <v>196</v>
      </c>
      <c r="C4" s="342">
        <f>ROW()/2-1</f>
        <v>1</v>
      </c>
      <c r="D4" s="344">
        <v>43867</v>
      </c>
      <c r="E4" s="33" t="s">
        <v>184</v>
      </c>
      <c r="F4" s="33">
        <v>7240</v>
      </c>
      <c r="G4" s="55" t="s">
        <v>1645</v>
      </c>
      <c r="H4" s="49">
        <v>1600</v>
      </c>
      <c r="I4" s="49">
        <v>700</v>
      </c>
      <c r="J4" s="50">
        <f t="shared" ref="J4:J13" si="0">H4*I4</f>
        <v>1120000</v>
      </c>
      <c r="K4" s="52" t="s">
        <v>1647</v>
      </c>
      <c r="L4" s="49">
        <v>1564</v>
      </c>
      <c r="M4" s="33">
        <v>770</v>
      </c>
      <c r="N4" s="144">
        <f ca="1">IF(OR(K4="現物",J4=0),0,IF(E4="売",J4*Fee_Refer!$B$12/365*V4, J4*Fee_Refer!$B$11/365*#REF!))</f>
        <v>472.54794520547944</v>
      </c>
      <c r="O4" s="52">
        <v>200</v>
      </c>
      <c r="P4" s="147">
        <f ca="1">IF(L4 &gt;0,(H4-L4)*I4-M4-N4-O4,0)</f>
        <v>23757.452054794521</v>
      </c>
      <c r="Q4" s="51">
        <f t="shared" ref="Q4:Q11" ca="1" si="1">IF(L4&gt;0,P4/J4,0)</f>
        <v>2.1212010763209395E-2</v>
      </c>
      <c r="R4" s="346">
        <f ca="1">P4+P5</f>
        <v>-4308.6312328767126</v>
      </c>
      <c r="S4" s="347">
        <f t="shared" ref="S4" ca="1" si="2">IF(L4&gt;0,R4/(J4+J5),0)</f>
        <v>-1.9289211769157508E-3</v>
      </c>
      <c r="U4" s="349">
        <f ca="1">$P$1</f>
        <v>43881</v>
      </c>
      <c r="V4" s="340">
        <f ca="1">IF(U4&gt;D4,DATEDIF(D4,U4,"d"),0)</f>
        <v>14</v>
      </c>
      <c r="W4" s="341"/>
    </row>
    <row r="5" spans="2:23" s="106" customFormat="1" x14ac:dyDescent="0.2">
      <c r="B5" s="124" t="s">
        <v>470</v>
      </c>
      <c r="C5" s="343"/>
      <c r="D5" s="345"/>
      <c r="E5" s="29" t="s">
        <v>186</v>
      </c>
      <c r="F5" s="29">
        <v>6472</v>
      </c>
      <c r="G5" s="54" t="s">
        <v>1646</v>
      </c>
      <c r="H5" s="46">
        <v>301</v>
      </c>
      <c r="I5" s="46">
        <v>3700</v>
      </c>
      <c r="J5" s="47">
        <f t="shared" si="0"/>
        <v>1113700</v>
      </c>
      <c r="K5" s="145" t="s">
        <v>1647</v>
      </c>
      <c r="L5" s="41">
        <v>294</v>
      </c>
      <c r="M5" s="29">
        <v>770</v>
      </c>
      <c r="N5" s="146">
        <f ca="1">IF(OR(K5="現物",J5=0),0,IF(E5="売",J5*Fee_Refer!$B$12/365*V5, J5*Fee_Refer!$B$11/365*V4))</f>
        <v>1196.0832876712329</v>
      </c>
      <c r="O5" s="282">
        <v>200</v>
      </c>
      <c r="P5" s="148">
        <f ca="1">IF(L5&gt;0,(L5-H5)*I5-M5-N5-O5,0)</f>
        <v>-28066.083287671234</v>
      </c>
      <c r="Q5" s="48">
        <f t="shared" ca="1" si="1"/>
        <v>-2.5200757194640599E-2</v>
      </c>
      <c r="R5" s="346"/>
      <c r="S5" s="348"/>
      <c r="U5" s="340"/>
      <c r="V5" s="340"/>
      <c r="W5" s="340"/>
    </row>
    <row r="6" spans="2:23" s="106" customFormat="1" x14ac:dyDescent="0.2">
      <c r="B6" s="124" t="s">
        <v>196</v>
      </c>
      <c r="C6" s="342">
        <f>ROW()/2-1</f>
        <v>2</v>
      </c>
      <c r="D6" s="344">
        <v>43868</v>
      </c>
      <c r="E6" s="33" t="s">
        <v>184</v>
      </c>
      <c r="F6" s="33">
        <v>8306</v>
      </c>
      <c r="G6" s="55" t="s">
        <v>1675</v>
      </c>
      <c r="H6" s="49">
        <v>579.9</v>
      </c>
      <c r="I6" s="49">
        <v>1700</v>
      </c>
      <c r="J6" s="50">
        <f t="shared" si="0"/>
        <v>985830</v>
      </c>
      <c r="K6" s="52" t="s">
        <v>1677</v>
      </c>
      <c r="L6" s="49">
        <v>562.79999999999995</v>
      </c>
      <c r="M6" s="33">
        <v>770</v>
      </c>
      <c r="N6" s="144">
        <f ca="1">IF(OR(K6="現物",J6=0),0,IF(E6="売",J6*Fee_Refer!$B$12/365*V6, J6*Fee_Refer!$B$11/365*#REF!))</f>
        <v>386.22928767123284</v>
      </c>
      <c r="O6" s="52">
        <v>0</v>
      </c>
      <c r="P6" s="147">
        <f ca="1">IF(L6 &gt;0,(H6-L6)*I6-M6-N6-O6,0)</f>
        <v>27913.770712328806</v>
      </c>
      <c r="Q6" s="51">
        <f t="shared" ca="1" si="1"/>
        <v>2.8314994179857386E-2</v>
      </c>
      <c r="R6" s="346">
        <f ca="1">P6+P7</f>
        <v>-35324.070383561608</v>
      </c>
      <c r="S6" s="347">
        <f t="shared" ref="S6:S10" ca="1" si="3">IF(L6&gt;0,R6/(J6+J7),0)</f>
        <v>-1.8056294379558462E-2</v>
      </c>
      <c r="U6" s="349">
        <f ca="1">$P$1</f>
        <v>43881</v>
      </c>
      <c r="V6" s="340">
        <f ca="1">IF(U6&gt;D6,DATEDIF(D6,U6,"d"),0)</f>
        <v>13</v>
      </c>
      <c r="W6" s="341"/>
    </row>
    <row r="7" spans="2:23" s="106" customFormat="1" x14ac:dyDescent="0.2">
      <c r="B7" s="124" t="s">
        <v>470</v>
      </c>
      <c r="C7" s="343"/>
      <c r="D7" s="345"/>
      <c r="E7" s="29" t="s">
        <v>186</v>
      </c>
      <c r="F7" s="29">
        <v>6995</v>
      </c>
      <c r="G7" s="54" t="s">
        <v>1676</v>
      </c>
      <c r="H7" s="46">
        <v>1941</v>
      </c>
      <c r="I7" s="46">
        <v>500</v>
      </c>
      <c r="J7" s="47">
        <f t="shared" si="0"/>
        <v>970500</v>
      </c>
      <c r="K7" s="145" t="s">
        <v>1678</v>
      </c>
      <c r="L7" s="41">
        <v>1818</v>
      </c>
      <c r="M7" s="29">
        <v>770</v>
      </c>
      <c r="N7" s="146">
        <f ca="1">IF(OR(K7="現物",J7=0),0,IF(E7="売",J7*Fee_Refer!$B$12/365*V7, J7*Fee_Refer!$B$11/365*V6))</f>
        <v>967.841095890411</v>
      </c>
      <c r="O7" s="283">
        <v>0</v>
      </c>
      <c r="P7" s="148">
        <f ca="1">IF(L7&gt;0,(L7-H7)*I7-M7-N7-O7,0)</f>
        <v>-63237.841095890413</v>
      </c>
      <c r="Q7" s="48">
        <f t="shared" ca="1" si="1"/>
        <v>-6.5160062953004028E-2</v>
      </c>
      <c r="R7" s="346"/>
      <c r="S7" s="348"/>
      <c r="U7" s="340"/>
      <c r="V7" s="340"/>
      <c r="W7" s="340"/>
    </row>
    <row r="8" spans="2:23" s="106" customFormat="1" x14ac:dyDescent="0.2">
      <c r="B8" s="124" t="s">
        <v>196</v>
      </c>
      <c r="C8" s="342">
        <f>ROW()/2-1</f>
        <v>3</v>
      </c>
      <c r="D8" s="344">
        <v>43869</v>
      </c>
      <c r="E8" s="33" t="s">
        <v>184</v>
      </c>
      <c r="F8" s="33">
        <v>4183</v>
      </c>
      <c r="G8" s="55" t="s">
        <v>1762</v>
      </c>
      <c r="H8" s="49">
        <v>2580</v>
      </c>
      <c r="I8" s="49">
        <v>400</v>
      </c>
      <c r="J8" s="50">
        <f t="shared" si="0"/>
        <v>1032000</v>
      </c>
      <c r="K8" s="52" t="s">
        <v>1764</v>
      </c>
      <c r="L8" s="49">
        <v>2541</v>
      </c>
      <c r="M8" s="33">
        <v>770</v>
      </c>
      <c r="N8" s="144">
        <f ca="1">IF(OR(K8="現物",J8=0),0,IF(E8="売",J8*Fee_Refer!$B$12/365*V8, J8*Fee_Refer!$B$11/365*#REF!))</f>
        <v>373.21643835616436</v>
      </c>
      <c r="O8" s="52">
        <v>0</v>
      </c>
      <c r="P8" s="147">
        <f ca="1">IF(L8 &gt;0,(H8-L8)*I8-M8-N8-O8,0)</f>
        <v>14456.783561643835</v>
      </c>
      <c r="Q8" s="51">
        <f t="shared" ca="1" si="1"/>
        <v>1.4008511203143252E-2</v>
      </c>
      <c r="R8" s="346">
        <f ca="1">P8+P9</f>
        <v>-5426.7397260273974</v>
      </c>
      <c r="S8" s="347">
        <f t="shared" ca="1" si="3"/>
        <v>-2.5441817749776827E-3</v>
      </c>
      <c r="U8" s="349">
        <f ca="1">$P$1</f>
        <v>43881</v>
      </c>
      <c r="V8" s="340">
        <f ca="1">IF(U8&gt;D8,DATEDIF(D8,U8,"d"),0)</f>
        <v>12</v>
      </c>
      <c r="W8" s="341"/>
    </row>
    <row r="9" spans="2:23" s="106" customFormat="1" x14ac:dyDescent="0.2">
      <c r="B9" s="124" t="s">
        <v>470</v>
      </c>
      <c r="C9" s="343"/>
      <c r="D9" s="345"/>
      <c r="E9" s="29" t="s">
        <v>186</v>
      </c>
      <c r="F9" s="29">
        <v>4208</v>
      </c>
      <c r="G9" s="54" t="s">
        <v>1763</v>
      </c>
      <c r="H9" s="46">
        <v>2202</v>
      </c>
      <c r="I9" s="46">
        <v>500</v>
      </c>
      <c r="J9" s="47">
        <f t="shared" si="0"/>
        <v>1101000</v>
      </c>
      <c r="K9" s="145" t="s">
        <v>1764</v>
      </c>
      <c r="L9" s="41">
        <v>2166</v>
      </c>
      <c r="M9" s="29">
        <v>770</v>
      </c>
      <c r="N9" s="146">
        <f ca="1">IF(OR(K9="現物",J9=0),0,IF(E9="売",J9*Fee_Refer!$B$12/365*V9, J9*Fee_Refer!$B$11/365*V8))</f>
        <v>1013.5232876712328</v>
      </c>
      <c r="O9" s="287">
        <v>100</v>
      </c>
      <c r="P9" s="148">
        <f ca="1">IF(L9&gt;0,(L9-H9)*I9-M9-N9-O9,0)</f>
        <v>-19883.523287671233</v>
      </c>
      <c r="Q9" s="48">
        <f t="shared" ca="1" si="1"/>
        <v>-1.8059512522862156E-2</v>
      </c>
      <c r="R9" s="346"/>
      <c r="S9" s="348"/>
      <c r="U9" s="340"/>
      <c r="V9" s="340"/>
      <c r="W9" s="340"/>
    </row>
    <row r="10" spans="2:23" s="106" customFormat="1" x14ac:dyDescent="0.2">
      <c r="B10" s="124" t="s">
        <v>196</v>
      </c>
      <c r="C10" s="342">
        <f>ROW()/2-1</f>
        <v>4</v>
      </c>
      <c r="D10" s="344">
        <v>43875</v>
      </c>
      <c r="E10" s="33" t="s">
        <v>184</v>
      </c>
      <c r="F10" s="33">
        <v>6457</v>
      </c>
      <c r="G10" s="55" t="s">
        <v>1928</v>
      </c>
      <c r="H10" s="49">
        <v>3190</v>
      </c>
      <c r="I10" s="49">
        <v>300</v>
      </c>
      <c r="J10" s="50">
        <f t="shared" si="0"/>
        <v>957000</v>
      </c>
      <c r="K10" s="52" t="s">
        <v>1930</v>
      </c>
      <c r="L10" s="49">
        <v>3160</v>
      </c>
      <c r="M10" s="33">
        <v>770</v>
      </c>
      <c r="N10" s="144">
        <f ca="1">IF(OR(K10="現物",J10=0),0,IF(E10="売",J10*Fee_Refer!$B$12/365*V10, J10*Fee_Refer!$B$11/365*#REF!))</f>
        <v>173.04657534246576</v>
      </c>
      <c r="O10" s="52">
        <v>0</v>
      </c>
      <c r="P10" s="147">
        <f ca="1">IF(L10 &gt;0,(H10-L10)*I10-M10-N10-O10,0)</f>
        <v>8056.953424657534</v>
      </c>
      <c r="Q10" s="51">
        <f t="shared" ca="1" si="1"/>
        <v>8.4189690957758977E-3</v>
      </c>
      <c r="R10" s="346">
        <f ca="1">P10+P11</f>
        <v>-9928.1216438356169</v>
      </c>
      <c r="S10" s="347">
        <f t="shared" ca="1" si="3"/>
        <v>-5.3411457089711728E-3</v>
      </c>
      <c r="U10" s="349">
        <f ca="1">$P$1</f>
        <v>43881</v>
      </c>
      <c r="V10" s="340">
        <f ca="1">IF(U10&gt;D10,DATEDIF(D10,U10,"d"),0)</f>
        <v>6</v>
      </c>
      <c r="W10" s="341"/>
    </row>
    <row r="11" spans="2:23" s="106" customFormat="1" x14ac:dyDescent="0.2">
      <c r="B11" s="124" t="s">
        <v>470</v>
      </c>
      <c r="C11" s="343"/>
      <c r="D11" s="345"/>
      <c r="E11" s="29" t="s">
        <v>186</v>
      </c>
      <c r="F11" s="29">
        <v>6925</v>
      </c>
      <c r="G11" s="54" t="s">
        <v>1929</v>
      </c>
      <c r="H11" s="46">
        <v>1503</v>
      </c>
      <c r="I11" s="46">
        <v>600</v>
      </c>
      <c r="J11" s="47">
        <f t="shared" si="0"/>
        <v>901800</v>
      </c>
      <c r="K11" s="145" t="s">
        <v>1930</v>
      </c>
      <c r="L11" s="41">
        <v>1475</v>
      </c>
      <c r="M11" s="31">
        <v>770</v>
      </c>
      <c r="N11" s="146">
        <f ca="1">IF(OR(K11="現物",J11=0),0,IF(E11="売",J11*Fee_Refer!$B$12/365*V11, J11*Fee_Refer!$B$11/365*V10))</f>
        <v>415.0750684931507</v>
      </c>
      <c r="O11" s="288">
        <v>0</v>
      </c>
      <c r="P11" s="148">
        <f ca="1">IF(L11&gt;0,(L11-H11)*I11-M11-N11-O11,0)</f>
        <v>-17985.075068493152</v>
      </c>
      <c r="Q11" s="48">
        <f t="shared" ca="1" si="1"/>
        <v>-1.9943529683403363E-2</v>
      </c>
      <c r="R11" s="346"/>
      <c r="S11" s="348"/>
      <c r="U11" s="340"/>
      <c r="V11" s="340"/>
      <c r="W11" s="340"/>
    </row>
    <row r="12" spans="2:23" s="106" customFormat="1" x14ac:dyDescent="0.2">
      <c r="B12" s="124" t="s">
        <v>196</v>
      </c>
      <c r="C12" s="342">
        <f>ROW()/2-1</f>
        <v>5</v>
      </c>
      <c r="D12" s="344">
        <v>43878</v>
      </c>
      <c r="E12" s="33" t="s">
        <v>184</v>
      </c>
      <c r="F12" s="33">
        <v>8316</v>
      </c>
      <c r="G12" s="55" t="s">
        <v>1949</v>
      </c>
      <c r="H12" s="49">
        <v>3832</v>
      </c>
      <c r="I12" s="49">
        <v>200</v>
      </c>
      <c r="J12" s="50">
        <f t="shared" si="0"/>
        <v>766400</v>
      </c>
      <c r="K12" s="52" t="s">
        <v>1951</v>
      </c>
      <c r="L12" s="49">
        <v>3751</v>
      </c>
      <c r="M12" s="33">
        <v>770</v>
      </c>
      <c r="N12" s="144">
        <f ca="1">IF(OR(K12="現物",J12=0),0,IF(E12="売",J12*Fee_Refer!$B$12/365*V12, J12*Fee_Refer!$B$11/365*#REF!))</f>
        <v>69.290958904109587</v>
      </c>
      <c r="O12" s="52">
        <v>0</v>
      </c>
      <c r="P12" s="147">
        <f ca="1">IF(L12 &gt;0,(H12-L12)*I12-M12-N12-O12,0)</f>
        <v>15360.70904109589</v>
      </c>
      <c r="Q12" s="51">
        <f ca="1">IF(L12&gt;0,P12/J12,0)</f>
        <v>2.0042678811450797E-2</v>
      </c>
      <c r="R12" s="346">
        <f ca="1">P12+P13</f>
        <v>-7986.8186301369878</v>
      </c>
      <c r="S12" s="347">
        <f ca="1">IF(L12&gt;0,R12/(J12+J13),0)</f>
        <v>-5.1936653857048952E-3</v>
      </c>
      <c r="U12" s="349">
        <f ca="1">$P$1</f>
        <v>43881</v>
      </c>
      <c r="V12" s="340">
        <f ca="1">IF(U12&gt;D12,DATEDIF(D12,U12,"d"),0)</f>
        <v>3</v>
      </c>
      <c r="W12" s="341"/>
    </row>
    <row r="13" spans="2:23" s="106" customFormat="1" x14ac:dyDescent="0.2">
      <c r="B13" s="124" t="s">
        <v>470</v>
      </c>
      <c r="C13" s="343"/>
      <c r="D13" s="345"/>
      <c r="E13" s="29" t="s">
        <v>186</v>
      </c>
      <c r="F13" s="29">
        <v>8385</v>
      </c>
      <c r="G13" s="54" t="s">
        <v>1950</v>
      </c>
      <c r="H13" s="46">
        <v>551</v>
      </c>
      <c r="I13" s="46">
        <v>1400</v>
      </c>
      <c r="J13" s="47">
        <f t="shared" si="0"/>
        <v>771400</v>
      </c>
      <c r="K13" s="145" t="s">
        <v>1951</v>
      </c>
      <c r="L13" s="41">
        <v>535</v>
      </c>
      <c r="M13" s="29">
        <v>770</v>
      </c>
      <c r="N13" s="146">
        <f ca="1">IF(OR(K13="現物",J13=0),0,IF(E13="売",J13*Fee_Refer!$B$12/365*V13, J13*Fee_Refer!$B$11/365*V12))</f>
        <v>177.52767123287671</v>
      </c>
      <c r="O13" s="289">
        <v>0</v>
      </c>
      <c r="P13" s="148">
        <f ca="1">IF(L13&gt;0,(L13-H13)*I13-M13-N13-O13,0)</f>
        <v>-23347.527671232878</v>
      </c>
      <c r="Q13" s="48">
        <f ca="1">IF(L13&gt;0,P13/J13,0)</f>
        <v>-3.0266434626954729E-2</v>
      </c>
      <c r="R13" s="346"/>
      <c r="S13" s="348"/>
      <c r="U13" s="340"/>
      <c r="V13" s="340"/>
      <c r="W13" s="340"/>
    </row>
  </sheetData>
  <mergeCells count="37">
    <mergeCell ref="V10:V11"/>
    <mergeCell ref="W10:W11"/>
    <mergeCell ref="C10:C11"/>
    <mergeCell ref="D10:D11"/>
    <mergeCell ref="R10:R11"/>
    <mergeCell ref="S10:S11"/>
    <mergeCell ref="U10:U11"/>
    <mergeCell ref="V6:V7"/>
    <mergeCell ref="W6:W7"/>
    <mergeCell ref="C6:C7"/>
    <mergeCell ref="D6:D7"/>
    <mergeCell ref="R6:R7"/>
    <mergeCell ref="S6:S7"/>
    <mergeCell ref="U6:U7"/>
    <mergeCell ref="C4:C5"/>
    <mergeCell ref="D4:D5"/>
    <mergeCell ref="R4:R5"/>
    <mergeCell ref="S4:S5"/>
    <mergeCell ref="U4:U5"/>
    <mergeCell ref="V4:V5"/>
    <mergeCell ref="W4:W5"/>
    <mergeCell ref="K1:L1"/>
    <mergeCell ref="P1:Q1"/>
    <mergeCell ref="V8:V9"/>
    <mergeCell ref="W8:W9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51"/>
  <sheetViews>
    <sheetView showGridLines="0" topLeftCell="A7" zoomScaleNormal="100" workbookViewId="0">
      <selection activeCell="B28" sqref="B28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182</v>
      </c>
      <c r="R2" s="93">
        <f>SUM(R4:R1004)</f>
        <v>537358.483287671</v>
      </c>
      <c r="S2" s="175"/>
      <c r="U2" s="57" t="s">
        <v>67</v>
      </c>
      <c r="X2" s="1" t="s">
        <v>989</v>
      </c>
    </row>
    <row r="3" spans="2:29" ht="30" customHeight="1" thickBot="1" x14ac:dyDescent="0.25">
      <c r="C3" s="58" t="s">
        <v>69</v>
      </c>
      <c r="D3" s="92" t="s">
        <v>93</v>
      </c>
      <c r="E3" s="60"/>
      <c r="F3" s="61" t="s">
        <v>40</v>
      </c>
      <c r="G3" s="61" t="s">
        <v>41</v>
      </c>
      <c r="H3" s="63" t="s">
        <v>195</v>
      </c>
      <c r="I3" s="63" t="s">
        <v>192</v>
      </c>
      <c r="J3" s="60" t="s">
        <v>21</v>
      </c>
      <c r="K3" s="60" t="s">
        <v>72</v>
      </c>
      <c r="L3" s="63" t="s">
        <v>193</v>
      </c>
      <c r="M3" s="63" t="s">
        <v>94</v>
      </c>
      <c r="N3" s="60" t="s">
        <v>74</v>
      </c>
      <c r="O3" s="63" t="s">
        <v>88</v>
      </c>
      <c r="P3" s="62" t="s">
        <v>194</v>
      </c>
      <c r="Q3" s="62" t="s">
        <v>76</v>
      </c>
      <c r="R3" s="63" t="s">
        <v>90</v>
      </c>
      <c r="S3" s="66" t="s">
        <v>91</v>
      </c>
      <c r="T3" s="65"/>
      <c r="U3" s="67" t="s">
        <v>183</v>
      </c>
      <c r="V3" s="67" t="s">
        <v>984</v>
      </c>
      <c r="W3" s="67" t="s">
        <v>89</v>
      </c>
      <c r="AA3" s="67" t="s">
        <v>189</v>
      </c>
      <c r="AB3" s="67" t="s">
        <v>190</v>
      </c>
      <c r="AC3" s="67" t="s">
        <v>191</v>
      </c>
    </row>
    <row r="4" spans="2:29" x14ac:dyDescent="0.2">
      <c r="B4" s="124" t="s">
        <v>196</v>
      </c>
      <c r="C4" s="362">
        <v>1</v>
      </c>
      <c r="D4" s="377">
        <v>43726</v>
      </c>
      <c r="E4" s="25" t="s">
        <v>184</v>
      </c>
      <c r="F4" s="25">
        <v>6472</v>
      </c>
      <c r="G4" s="53" t="s">
        <v>185</v>
      </c>
      <c r="H4" s="43">
        <v>320</v>
      </c>
      <c r="I4" s="26">
        <v>1200</v>
      </c>
      <c r="J4" s="44">
        <v>384000</v>
      </c>
      <c r="K4" s="37" t="s">
        <v>83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54">
        <f>P4+P5</f>
        <v>159</v>
      </c>
      <c r="S4" s="364">
        <f>R4/(J4+J5)</f>
        <v>2.1406645484409498E-4</v>
      </c>
      <c r="U4" s="369">
        <v>43742</v>
      </c>
      <c r="V4" s="373">
        <f>DATEDIF(D4,U4,"d")</f>
        <v>16</v>
      </c>
      <c r="W4" s="371" t="s">
        <v>528</v>
      </c>
      <c r="X4" s="166"/>
      <c r="AA4" s="354">
        <f>YEAR(U4)</f>
        <v>2019</v>
      </c>
      <c r="AB4" s="354">
        <f>MONTH(U4)</f>
        <v>10</v>
      </c>
      <c r="AC4" s="354" t="str">
        <f>IF(R4&gt;0,"○","☓")</f>
        <v>○</v>
      </c>
    </row>
    <row r="5" spans="2:29" x14ac:dyDescent="0.2">
      <c r="B5" s="106"/>
      <c r="C5" s="343"/>
      <c r="D5" s="344"/>
      <c r="E5" s="29" t="s">
        <v>186</v>
      </c>
      <c r="F5" s="29">
        <v>6752</v>
      </c>
      <c r="G5" s="54" t="s">
        <v>54</v>
      </c>
      <c r="H5" s="46">
        <v>896.9</v>
      </c>
      <c r="I5" s="30">
        <v>400</v>
      </c>
      <c r="J5" s="47">
        <v>358760</v>
      </c>
      <c r="K5" s="38" t="s">
        <v>84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48"/>
      <c r="S5" s="368"/>
      <c r="T5" s="293"/>
      <c r="U5" s="370"/>
      <c r="V5" s="374"/>
      <c r="W5" s="357"/>
      <c r="X5" s="166"/>
      <c r="AA5" s="348"/>
      <c r="AB5" s="348"/>
      <c r="AC5" s="348"/>
    </row>
    <row r="6" spans="2:29" x14ac:dyDescent="0.2">
      <c r="B6" s="124" t="s">
        <v>196</v>
      </c>
      <c r="C6" s="362">
        <v>2</v>
      </c>
      <c r="D6" s="353">
        <v>43732</v>
      </c>
      <c r="E6" s="312" t="s">
        <v>1964</v>
      </c>
      <c r="F6" s="312">
        <v>6305</v>
      </c>
      <c r="G6" s="328" t="s">
        <v>31</v>
      </c>
      <c r="H6" s="324">
        <v>2638</v>
      </c>
      <c r="I6" s="313">
        <v>300</v>
      </c>
      <c r="J6" s="325">
        <v>791400</v>
      </c>
      <c r="K6" s="320" t="s">
        <v>82</v>
      </c>
      <c r="L6" s="322">
        <v>2464</v>
      </c>
      <c r="M6" s="314">
        <v>763</v>
      </c>
      <c r="N6" s="315">
        <v>477</v>
      </c>
      <c r="O6" s="31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54">
        <f>P6+P7</f>
        <v>37649</v>
      </c>
      <c r="S6" s="347">
        <f>R6/(J6+J7)</f>
        <v>2.3845082019127242E-2</v>
      </c>
      <c r="T6" s="293"/>
      <c r="U6" s="375">
        <v>43748</v>
      </c>
      <c r="V6" s="376">
        <f>DATEDIF(D6,U6,"d")</f>
        <v>16</v>
      </c>
      <c r="W6" s="372" t="s">
        <v>528</v>
      </c>
      <c r="X6" s="166"/>
      <c r="AA6" s="354">
        <f>YEAR(U6)</f>
        <v>2019</v>
      </c>
      <c r="AB6" s="354">
        <f>MONTH(U6)</f>
        <v>10</v>
      </c>
      <c r="AC6" s="354" t="str">
        <f>IF(R6&gt;0,"○","☓")</f>
        <v>○</v>
      </c>
    </row>
    <row r="7" spans="2:29" x14ac:dyDescent="0.2">
      <c r="B7" s="106"/>
      <c r="C7" s="343"/>
      <c r="D7" s="345"/>
      <c r="E7" s="316" t="s">
        <v>1965</v>
      </c>
      <c r="F7" s="316">
        <v>3861</v>
      </c>
      <c r="G7" s="329" t="s">
        <v>37</v>
      </c>
      <c r="H7" s="326">
        <v>525</v>
      </c>
      <c r="I7" s="317">
        <v>1500</v>
      </c>
      <c r="J7" s="327">
        <v>787500</v>
      </c>
      <c r="K7" s="321" t="s">
        <v>82</v>
      </c>
      <c r="L7" s="323">
        <v>518</v>
      </c>
      <c r="M7" s="318">
        <v>823</v>
      </c>
      <c r="N7" s="319">
        <v>1208</v>
      </c>
      <c r="O7" s="319">
        <v>750</v>
      </c>
      <c r="P7" s="29">
        <f>IF(L7 &gt;0,(L7-H7)*I7-M7-N7-O7,0)</f>
        <v>-13281</v>
      </c>
      <c r="Q7" s="48">
        <v>3</v>
      </c>
      <c r="R7" s="348"/>
      <c r="S7" s="348"/>
      <c r="T7" s="293">
        <v>0</v>
      </c>
      <c r="U7" s="375"/>
      <c r="V7" s="376"/>
      <c r="W7" s="372"/>
      <c r="X7" s="166"/>
      <c r="AA7" s="348"/>
      <c r="AB7" s="348"/>
      <c r="AC7" s="348"/>
    </row>
    <row r="8" spans="2:29" x14ac:dyDescent="0.2">
      <c r="B8" s="124" t="s">
        <v>196</v>
      </c>
      <c r="C8" s="342">
        <f>ROW()/2-1</f>
        <v>3</v>
      </c>
      <c r="D8" s="353">
        <v>43747</v>
      </c>
      <c r="E8" s="33" t="s">
        <v>85</v>
      </c>
      <c r="F8" s="33">
        <v>3099</v>
      </c>
      <c r="G8" s="55" t="s">
        <v>36</v>
      </c>
      <c r="H8" s="49">
        <v>872</v>
      </c>
      <c r="I8" s="33">
        <v>1200</v>
      </c>
      <c r="J8" s="33">
        <f t="shared" ref="J8:J13" si="1">H8*I8</f>
        <v>1046400</v>
      </c>
      <c r="K8" s="52" t="s">
        <v>82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46">
        <f>P8+P9</f>
        <v>63304</v>
      </c>
      <c r="S8" s="364">
        <f>R8/(J8+J9)</f>
        <v>3.0952474085663994E-2</v>
      </c>
      <c r="T8" s="293"/>
      <c r="U8" s="366">
        <v>43753</v>
      </c>
      <c r="V8" s="343">
        <f>DATEDIF(D8,U8,"d")</f>
        <v>6</v>
      </c>
      <c r="W8" s="360" t="s">
        <v>530</v>
      </c>
      <c r="X8" s="166"/>
      <c r="AA8" s="354">
        <f>YEAR(U8)</f>
        <v>2019</v>
      </c>
      <c r="AB8" s="354">
        <f>MONTH(U8)</f>
        <v>10</v>
      </c>
      <c r="AC8" s="354" t="str">
        <f>IF(R8&gt;0,"○","☓")</f>
        <v>○</v>
      </c>
    </row>
    <row r="9" spans="2:29" x14ac:dyDescent="0.2">
      <c r="B9" s="106"/>
      <c r="C9" s="343"/>
      <c r="D9" s="345">
        <v>43747</v>
      </c>
      <c r="E9" s="29" t="s">
        <v>78</v>
      </c>
      <c r="F9" s="29">
        <v>7211</v>
      </c>
      <c r="G9" s="54" t="s">
        <v>28</v>
      </c>
      <c r="H9" s="46">
        <v>454</v>
      </c>
      <c r="I9" s="46">
        <v>2200</v>
      </c>
      <c r="J9" s="47">
        <f t="shared" si="1"/>
        <v>998800</v>
      </c>
      <c r="K9" s="38" t="s">
        <v>82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46"/>
      <c r="S9" s="348"/>
      <c r="U9" s="349"/>
      <c r="V9" s="340"/>
      <c r="W9" s="340"/>
      <c r="X9" s="166"/>
      <c r="AA9" s="348"/>
      <c r="AB9" s="348"/>
      <c r="AC9" s="348"/>
    </row>
    <row r="10" spans="2:29" x14ac:dyDescent="0.2">
      <c r="B10" s="124" t="s">
        <v>196</v>
      </c>
      <c r="C10" s="342">
        <f>ROW()/2-1</f>
        <v>4</v>
      </c>
      <c r="D10" s="353">
        <v>43753</v>
      </c>
      <c r="E10" s="128" t="s">
        <v>77</v>
      </c>
      <c r="F10" s="33">
        <v>7453</v>
      </c>
      <c r="G10" s="55" t="s">
        <v>53</v>
      </c>
      <c r="H10" s="49">
        <v>2127</v>
      </c>
      <c r="I10" s="33">
        <v>500</v>
      </c>
      <c r="J10" s="33">
        <f t="shared" si="1"/>
        <v>1063500</v>
      </c>
      <c r="K10" s="52" t="s">
        <v>82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46">
        <f>P10+P11</f>
        <v>-93238.000000000029</v>
      </c>
      <c r="S10" s="347">
        <f>R10/(J10+J11)</f>
        <v>-4.3839777316989466E-2</v>
      </c>
      <c r="U10" s="365">
        <v>43759</v>
      </c>
      <c r="V10" s="340">
        <f>DATEDIF(D10,U10,"d")</f>
        <v>6</v>
      </c>
      <c r="W10" s="367" t="s">
        <v>201</v>
      </c>
      <c r="X10" s="166" t="s">
        <v>216</v>
      </c>
      <c r="AA10" s="354">
        <f>YEAR(U10)</f>
        <v>2019</v>
      </c>
      <c r="AB10" s="354">
        <f>MONTH(U10)</f>
        <v>10</v>
      </c>
      <c r="AC10" s="358" t="str">
        <f>IF(R10&gt;0,"○","☓")</f>
        <v>☓</v>
      </c>
    </row>
    <row r="11" spans="2:29" x14ac:dyDescent="0.2">
      <c r="B11" s="106"/>
      <c r="C11" s="343"/>
      <c r="D11" s="345">
        <v>43748</v>
      </c>
      <c r="E11" s="129" t="s">
        <v>78</v>
      </c>
      <c r="F11" s="29">
        <v>8308</v>
      </c>
      <c r="G11" s="54" t="s">
        <v>51</v>
      </c>
      <c r="H11" s="46">
        <v>462.3</v>
      </c>
      <c r="I11" s="46">
        <v>2300</v>
      </c>
      <c r="J11" s="47">
        <f t="shared" si="1"/>
        <v>1063290</v>
      </c>
      <c r="K11" s="38" t="s">
        <v>82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46"/>
      <c r="S11" s="348"/>
      <c r="U11" s="366"/>
      <c r="V11" s="340"/>
      <c r="W11" s="367"/>
      <c r="X11" s="166" t="s">
        <v>217</v>
      </c>
      <c r="AA11" s="348"/>
      <c r="AB11" s="348"/>
      <c r="AC11" s="359"/>
    </row>
    <row r="12" spans="2:29" x14ac:dyDescent="0.2">
      <c r="B12" s="124" t="s">
        <v>196</v>
      </c>
      <c r="C12" s="362">
        <f>ROW()/2-1</f>
        <v>5</v>
      </c>
      <c r="D12" s="344">
        <v>43742</v>
      </c>
      <c r="E12" s="25" t="s">
        <v>77</v>
      </c>
      <c r="F12" s="25">
        <v>8750</v>
      </c>
      <c r="G12" s="53" t="s">
        <v>30</v>
      </c>
      <c r="H12" s="43">
        <v>1635</v>
      </c>
      <c r="I12" s="26">
        <v>600</v>
      </c>
      <c r="J12" s="44">
        <f t="shared" si="1"/>
        <v>981000</v>
      </c>
      <c r="K12" s="37" t="s">
        <v>83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63">
        <f>P12+P13</f>
        <v>-11052.999999999898</v>
      </c>
      <c r="S12" s="364">
        <f>R12/(J12+J13)</f>
        <v>-5.6554672757562954E-3</v>
      </c>
      <c r="U12" s="365">
        <v>43759</v>
      </c>
      <c r="V12" s="340">
        <f>DATEDIF(D12,U12,"d")</f>
        <v>17</v>
      </c>
      <c r="W12" s="361" t="s">
        <v>528</v>
      </c>
      <c r="X12" s="166"/>
      <c r="AA12" s="354">
        <f>YEAR(U12)</f>
        <v>2019</v>
      </c>
      <c r="AB12" s="354">
        <f>MONTH(U12)</f>
        <v>10</v>
      </c>
      <c r="AC12" s="358" t="str">
        <f>IF(R12&gt;0,"○","☓")</f>
        <v>☓</v>
      </c>
    </row>
    <row r="13" spans="2:29" x14ac:dyDescent="0.2">
      <c r="B13" s="106"/>
      <c r="C13" s="343"/>
      <c r="D13" s="345"/>
      <c r="E13" s="29" t="s">
        <v>78</v>
      </c>
      <c r="F13" s="29">
        <v>8002</v>
      </c>
      <c r="G13" s="54" t="s">
        <v>29</v>
      </c>
      <c r="H13" s="46">
        <v>695.28</v>
      </c>
      <c r="I13" s="30">
        <v>1400</v>
      </c>
      <c r="J13" s="47">
        <f t="shared" si="1"/>
        <v>973392</v>
      </c>
      <c r="K13" s="168" t="s">
        <v>533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46"/>
      <c r="S13" s="348"/>
      <c r="U13" s="366"/>
      <c r="V13" s="340"/>
      <c r="W13" s="361"/>
      <c r="AA13" s="348"/>
      <c r="AB13" s="348"/>
      <c r="AC13" s="359"/>
    </row>
    <row r="14" spans="2:29" s="106" customFormat="1" x14ac:dyDescent="0.2">
      <c r="B14" s="124" t="s">
        <v>196</v>
      </c>
      <c r="C14" s="342">
        <f>ROW()/2-1</f>
        <v>6</v>
      </c>
      <c r="D14" s="344">
        <v>43745</v>
      </c>
      <c r="E14" s="33" t="s">
        <v>77</v>
      </c>
      <c r="F14" s="33">
        <v>6770</v>
      </c>
      <c r="G14" s="55" t="s">
        <v>24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83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46">
        <f>P14+P15</f>
        <v>-1197.0000000000437</v>
      </c>
      <c r="S14" s="347">
        <f>R14/(J14+J15)</f>
        <v>-7.1541831052504275E-4</v>
      </c>
      <c r="U14" s="349">
        <v>43761</v>
      </c>
      <c r="V14" s="340">
        <f>DATEDIF(D14,U14,"d")</f>
        <v>16</v>
      </c>
      <c r="W14" s="361" t="s">
        <v>528</v>
      </c>
      <c r="X14" s="166"/>
      <c r="AA14" s="354">
        <f>YEAR(U14)</f>
        <v>2019</v>
      </c>
      <c r="AB14" s="354">
        <f>MONTH(U14)</f>
        <v>10</v>
      </c>
      <c r="AC14" s="358" t="str">
        <f>IF(R14&gt;0,"○","☓")</f>
        <v>☓</v>
      </c>
    </row>
    <row r="15" spans="2:29" s="106" customFormat="1" x14ac:dyDescent="0.2">
      <c r="C15" s="343"/>
      <c r="D15" s="345">
        <v>43745</v>
      </c>
      <c r="E15" s="29" t="s">
        <v>78</v>
      </c>
      <c r="F15" s="29">
        <v>8601</v>
      </c>
      <c r="G15" s="54" t="s">
        <v>25</v>
      </c>
      <c r="H15" s="46">
        <v>488.91</v>
      </c>
      <c r="I15" s="30">
        <v>1700</v>
      </c>
      <c r="J15" s="47">
        <f t="shared" si="2"/>
        <v>831147</v>
      </c>
      <c r="K15" s="168" t="s">
        <v>68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46"/>
      <c r="S15" s="348"/>
      <c r="U15" s="340"/>
      <c r="V15" s="340"/>
      <c r="W15" s="361"/>
      <c r="AA15" s="348"/>
      <c r="AB15" s="348"/>
      <c r="AC15" s="359"/>
    </row>
    <row r="16" spans="2:29" s="106" customFormat="1" x14ac:dyDescent="0.2">
      <c r="B16" s="124" t="s">
        <v>196</v>
      </c>
      <c r="C16" s="342">
        <f>ROW()/2-1</f>
        <v>7</v>
      </c>
      <c r="D16" s="344">
        <v>43745</v>
      </c>
      <c r="E16" s="33" t="s">
        <v>77</v>
      </c>
      <c r="F16" s="33">
        <v>5803</v>
      </c>
      <c r="G16" s="55" t="s">
        <v>26</v>
      </c>
      <c r="H16" s="49">
        <v>413</v>
      </c>
      <c r="I16" s="34">
        <v>1700</v>
      </c>
      <c r="J16" s="50">
        <f t="shared" si="2"/>
        <v>702100</v>
      </c>
      <c r="K16" s="39" t="s">
        <v>83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46">
        <f>P16+P17</f>
        <v>-16483</v>
      </c>
      <c r="S16" s="347">
        <f>R16/(J16+J17)</f>
        <v>-1.1926054554663194E-2</v>
      </c>
      <c r="U16" s="349">
        <v>43761</v>
      </c>
      <c r="V16" s="340">
        <f>DATEDIF(D16,U16,"d")</f>
        <v>16</v>
      </c>
      <c r="W16" s="361" t="s">
        <v>528</v>
      </c>
      <c r="X16" s="166"/>
      <c r="AA16" s="354">
        <f>YEAR(U16)</f>
        <v>2019</v>
      </c>
      <c r="AB16" s="354">
        <f>MONTH(U16)</f>
        <v>10</v>
      </c>
      <c r="AC16" s="358" t="str">
        <f>IF(R16&gt;0,"○","☓")</f>
        <v>☓</v>
      </c>
    </row>
    <row r="17" spans="2:29" s="106" customFormat="1" x14ac:dyDescent="0.2">
      <c r="C17" s="343"/>
      <c r="D17" s="345">
        <v>43745</v>
      </c>
      <c r="E17" s="29" t="s">
        <v>78</v>
      </c>
      <c r="F17" s="29">
        <v>7259</v>
      </c>
      <c r="G17" s="54" t="s">
        <v>27</v>
      </c>
      <c r="H17" s="46">
        <v>3400</v>
      </c>
      <c r="I17" s="46">
        <v>200</v>
      </c>
      <c r="J17" s="47">
        <f t="shared" si="2"/>
        <v>680000</v>
      </c>
      <c r="K17" s="168" t="s">
        <v>68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46"/>
      <c r="S17" s="348"/>
      <c r="U17" s="340"/>
      <c r="V17" s="340"/>
      <c r="W17" s="361"/>
      <c r="AA17" s="348"/>
      <c r="AB17" s="348"/>
      <c r="AC17" s="359"/>
    </row>
    <row r="18" spans="2:29" s="106" customFormat="1" x14ac:dyDescent="0.2">
      <c r="B18" s="124" t="s">
        <v>196</v>
      </c>
      <c r="C18" s="342">
        <f>ROW()/2-1</f>
        <v>8</v>
      </c>
      <c r="D18" s="344">
        <v>43748</v>
      </c>
      <c r="E18" s="33" t="s">
        <v>77</v>
      </c>
      <c r="F18" s="33">
        <v>7186</v>
      </c>
      <c r="G18" s="55" t="s">
        <v>79</v>
      </c>
      <c r="H18" s="49">
        <v>410</v>
      </c>
      <c r="I18" s="33">
        <v>1800</v>
      </c>
      <c r="J18" s="33">
        <f t="shared" si="2"/>
        <v>738000</v>
      </c>
      <c r="K18" s="52" t="s">
        <v>82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46">
        <f>P18+P19</f>
        <v>-4757</v>
      </c>
      <c r="S18" s="347">
        <f>R18/(J18+J19)</f>
        <v>-3.2102847887704143E-3</v>
      </c>
      <c r="U18" s="349">
        <v>43767</v>
      </c>
      <c r="V18" s="340">
        <f>DATEDIF(D18,U18,"d")</f>
        <v>19</v>
      </c>
      <c r="W18" s="361" t="s">
        <v>528</v>
      </c>
      <c r="X18" s="216"/>
      <c r="AA18" s="354">
        <f>YEAR(U18)</f>
        <v>2019</v>
      </c>
      <c r="AB18" s="354">
        <f>MONTH(U18)</f>
        <v>10</v>
      </c>
      <c r="AC18" s="358" t="str">
        <f>IF(R18&gt;0,"○","☓")</f>
        <v>☓</v>
      </c>
    </row>
    <row r="19" spans="2:29" s="106" customFormat="1" x14ac:dyDescent="0.2">
      <c r="C19" s="343"/>
      <c r="D19" s="345">
        <v>43748</v>
      </c>
      <c r="E19" s="29" t="s">
        <v>78</v>
      </c>
      <c r="F19" s="29">
        <v>8309</v>
      </c>
      <c r="G19" s="54" t="s">
        <v>80</v>
      </c>
      <c r="H19" s="46">
        <v>3719</v>
      </c>
      <c r="I19" s="46">
        <v>200</v>
      </c>
      <c r="J19" s="47">
        <f t="shared" si="2"/>
        <v>743800</v>
      </c>
      <c r="K19" s="38" t="s">
        <v>82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46"/>
      <c r="S19" s="348"/>
      <c r="U19" s="340"/>
      <c r="V19" s="340"/>
      <c r="W19" s="361"/>
      <c r="X19" s="216"/>
      <c r="AA19" s="348"/>
      <c r="AB19" s="348"/>
      <c r="AC19" s="359"/>
    </row>
    <row r="20" spans="2:29" x14ac:dyDescent="0.2">
      <c r="B20" s="124" t="s">
        <v>196</v>
      </c>
      <c r="C20" s="342">
        <f>ROW()/2-1</f>
        <v>9</v>
      </c>
      <c r="D20" s="344">
        <v>43782</v>
      </c>
      <c r="E20" s="33" t="s">
        <v>77</v>
      </c>
      <c r="F20" s="33">
        <v>1820</v>
      </c>
      <c r="G20" s="55" t="s">
        <v>61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82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46">
        <f>P20+P21</f>
        <v>485995</v>
      </c>
      <c r="S20" s="347">
        <f>R20/(J20+J21)</f>
        <v>0.25451000559299347</v>
      </c>
      <c r="U20" s="349">
        <v>43789</v>
      </c>
      <c r="V20" s="340">
        <f>DATEDIF(D20,U20,"d")</f>
        <v>7</v>
      </c>
      <c r="W20" s="360" t="s">
        <v>218</v>
      </c>
      <c r="X20" s="216" t="s">
        <v>1037</v>
      </c>
      <c r="AA20" s="354">
        <f>YEAR(U20)</f>
        <v>2019</v>
      </c>
      <c r="AB20" s="354">
        <f>MONTH(U20)</f>
        <v>11</v>
      </c>
      <c r="AC20" s="354" t="str">
        <f>IF(R20&gt;0,"○","☓")</f>
        <v>○</v>
      </c>
    </row>
    <row r="21" spans="2:29" x14ac:dyDescent="0.2">
      <c r="B21" s="106"/>
      <c r="C21" s="343"/>
      <c r="D21" s="345">
        <v>43748</v>
      </c>
      <c r="E21" s="29" t="s">
        <v>78</v>
      </c>
      <c r="F21" s="29">
        <v>4508</v>
      </c>
      <c r="G21" s="54" t="s">
        <v>222</v>
      </c>
      <c r="H21" s="46">
        <v>1338.76</v>
      </c>
      <c r="I21" s="46">
        <v>700</v>
      </c>
      <c r="J21" s="47">
        <f t="shared" si="3"/>
        <v>937132</v>
      </c>
      <c r="K21" s="168" t="s">
        <v>68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46"/>
      <c r="S21" s="348"/>
      <c r="U21" s="340"/>
      <c r="V21" s="340"/>
      <c r="W21" s="340"/>
      <c r="X21" s="106" t="s">
        <v>458</v>
      </c>
      <c r="AA21" s="348"/>
      <c r="AB21" s="348"/>
      <c r="AC21" s="348"/>
    </row>
    <row r="22" spans="2:29" s="106" customFormat="1" x14ac:dyDescent="0.2">
      <c r="B22" s="124" t="s">
        <v>196</v>
      </c>
      <c r="C22" s="342">
        <f>ROW()/2-1</f>
        <v>10</v>
      </c>
      <c r="D22" s="344">
        <v>43782</v>
      </c>
      <c r="E22" s="33" t="s">
        <v>77</v>
      </c>
      <c r="F22" s="33">
        <v>8002</v>
      </c>
      <c r="G22" s="55" t="s">
        <v>29</v>
      </c>
      <c r="H22" s="49">
        <v>814</v>
      </c>
      <c r="I22" s="33">
        <v>1300</v>
      </c>
      <c r="J22" s="50">
        <f t="shared" si="3"/>
        <v>1058200</v>
      </c>
      <c r="K22" s="52" t="s">
        <v>82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46">
        <f>P22+P23</f>
        <v>60240.999999999913</v>
      </c>
      <c r="S22" s="347">
        <f>R22/(J22+J23)</f>
        <v>2.8847737807914758E-2</v>
      </c>
      <c r="U22" s="349">
        <v>43790</v>
      </c>
      <c r="V22" s="340">
        <f>DATEDIF(D22,U22,"d")</f>
        <v>8</v>
      </c>
      <c r="W22" s="360" t="s">
        <v>218</v>
      </c>
      <c r="X22" s="166"/>
      <c r="AA22" s="354">
        <f>YEAR(U22)</f>
        <v>2019</v>
      </c>
      <c r="AB22" s="354">
        <f>MONTH(U22)</f>
        <v>11</v>
      </c>
      <c r="AC22" s="354" t="str">
        <f>IF(R22&gt;0,"○","☓")</f>
        <v>○</v>
      </c>
    </row>
    <row r="23" spans="2:29" s="106" customFormat="1" x14ac:dyDescent="0.2">
      <c r="C23" s="343"/>
      <c r="D23" s="345">
        <v>43748</v>
      </c>
      <c r="E23" s="29" t="s">
        <v>78</v>
      </c>
      <c r="F23" s="29">
        <v>8601</v>
      </c>
      <c r="G23" s="54" t="s">
        <v>25</v>
      </c>
      <c r="H23" s="46">
        <v>515.02</v>
      </c>
      <c r="I23" s="46">
        <v>2000</v>
      </c>
      <c r="J23" s="47">
        <f t="shared" si="3"/>
        <v>1030040</v>
      </c>
      <c r="K23" s="168" t="s">
        <v>68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46"/>
      <c r="S23" s="348"/>
      <c r="U23" s="340"/>
      <c r="V23" s="340"/>
      <c r="W23" s="340"/>
      <c r="AA23" s="348"/>
      <c r="AB23" s="348"/>
      <c r="AC23" s="348"/>
    </row>
    <row r="24" spans="2:29" s="106" customFormat="1" x14ac:dyDescent="0.2">
      <c r="B24" s="124" t="s">
        <v>196</v>
      </c>
      <c r="C24" s="342">
        <f>ROW()/2-1</f>
        <v>11</v>
      </c>
      <c r="D24" s="344">
        <v>43783</v>
      </c>
      <c r="E24" s="33" t="s">
        <v>77</v>
      </c>
      <c r="F24" s="33">
        <v>3105</v>
      </c>
      <c r="G24" s="55" t="s">
        <v>49</v>
      </c>
      <c r="H24" s="49">
        <v>970</v>
      </c>
      <c r="I24" s="33">
        <v>1100</v>
      </c>
      <c r="J24" s="50">
        <f t="shared" si="3"/>
        <v>1067000</v>
      </c>
      <c r="K24" s="52" t="s">
        <v>82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46">
        <f>P24+P25</f>
        <v>-59214</v>
      </c>
      <c r="S24" s="347">
        <f>R24/(J24+J25)</f>
        <v>-2.7894290559638213E-2</v>
      </c>
      <c r="U24" s="349">
        <v>43798</v>
      </c>
      <c r="V24" s="340">
        <f>DATEDIF(D24,U24,"d")</f>
        <v>15</v>
      </c>
      <c r="W24" s="378" t="s">
        <v>201</v>
      </c>
      <c r="X24" s="166"/>
      <c r="AA24" s="354">
        <f>YEAR(U24)</f>
        <v>2019</v>
      </c>
      <c r="AB24" s="354">
        <f>MONTH(U24)</f>
        <v>11</v>
      </c>
      <c r="AC24" s="354" t="str">
        <f>IF(R24&gt;0,"○","☓")</f>
        <v>☓</v>
      </c>
    </row>
    <row r="25" spans="2:29" s="106" customFormat="1" x14ac:dyDescent="0.2">
      <c r="C25" s="343"/>
      <c r="D25" s="345">
        <v>43748</v>
      </c>
      <c r="E25" s="29" t="s">
        <v>78</v>
      </c>
      <c r="F25" s="29">
        <v>6301</v>
      </c>
      <c r="G25" s="54" t="s">
        <v>55</v>
      </c>
      <c r="H25" s="46">
        <v>2639.5</v>
      </c>
      <c r="I25" s="46">
        <v>400</v>
      </c>
      <c r="J25" s="47">
        <f t="shared" si="3"/>
        <v>1055800</v>
      </c>
      <c r="K25" s="38" t="s">
        <v>68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46"/>
      <c r="S25" s="348"/>
      <c r="U25" s="340"/>
      <c r="V25" s="340"/>
      <c r="W25" s="379"/>
      <c r="X25" s="166"/>
      <c r="AA25" s="348"/>
      <c r="AB25" s="348"/>
      <c r="AC25" s="348"/>
    </row>
    <row r="26" spans="2:29" s="106" customFormat="1" x14ac:dyDescent="0.2">
      <c r="B26" s="124" t="s">
        <v>196</v>
      </c>
      <c r="C26" s="342">
        <f>ROW()/2-1</f>
        <v>12</v>
      </c>
      <c r="D26" s="344">
        <v>43784</v>
      </c>
      <c r="E26" s="33" t="s">
        <v>77</v>
      </c>
      <c r="F26" s="33">
        <v>6770</v>
      </c>
      <c r="G26" s="55" t="s">
        <v>24</v>
      </c>
      <c r="H26" s="49">
        <v>2386</v>
      </c>
      <c r="I26" s="33">
        <v>400</v>
      </c>
      <c r="J26" s="50">
        <f t="shared" si="3"/>
        <v>954400</v>
      </c>
      <c r="K26" s="52" t="s">
        <v>534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46">
        <f>P26+P27</f>
        <v>-23558</v>
      </c>
      <c r="S26" s="347">
        <f>R26/(J26+J27)</f>
        <v>-1.2410704878305763E-2</v>
      </c>
      <c r="U26" s="349">
        <v>43802</v>
      </c>
      <c r="V26" s="340">
        <f>DATEDIF(D26,U26,"d")</f>
        <v>18</v>
      </c>
      <c r="W26" s="356" t="s">
        <v>528</v>
      </c>
      <c r="X26" s="166"/>
      <c r="AA26" s="354">
        <f>YEAR(U26)</f>
        <v>2019</v>
      </c>
      <c r="AB26" s="354">
        <f>MONTH(U26)</f>
        <v>12</v>
      </c>
      <c r="AC26" s="354" t="str">
        <f>IF(R26&gt;0,"○","☓")</f>
        <v>☓</v>
      </c>
    </row>
    <row r="27" spans="2:29" s="106" customFormat="1" x14ac:dyDescent="0.2">
      <c r="C27" s="343"/>
      <c r="D27" s="345">
        <v>43748</v>
      </c>
      <c r="E27" s="29" t="s">
        <v>78</v>
      </c>
      <c r="F27" s="29">
        <v>1911</v>
      </c>
      <c r="G27" s="54" t="s">
        <v>52</v>
      </c>
      <c r="H27" s="46">
        <v>1573</v>
      </c>
      <c r="I27" s="46">
        <v>600</v>
      </c>
      <c r="J27" s="47">
        <f t="shared" si="3"/>
        <v>943800</v>
      </c>
      <c r="K27" s="167" t="s">
        <v>83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46"/>
      <c r="S27" s="348"/>
      <c r="U27" s="340"/>
      <c r="V27" s="340"/>
      <c r="W27" s="357"/>
      <c r="X27" s="166"/>
      <c r="AA27" s="348"/>
      <c r="AB27" s="348"/>
      <c r="AC27" s="348"/>
    </row>
    <row r="28" spans="2:29" s="106" customFormat="1" x14ac:dyDescent="0.2">
      <c r="B28" s="124" t="s">
        <v>196</v>
      </c>
      <c r="C28" s="342">
        <v>13</v>
      </c>
      <c r="D28" s="344">
        <v>43789</v>
      </c>
      <c r="E28" s="33" t="s">
        <v>77</v>
      </c>
      <c r="F28" s="33">
        <v>4182</v>
      </c>
      <c r="G28" s="55" t="s">
        <v>47</v>
      </c>
      <c r="H28" s="49">
        <v>1627</v>
      </c>
      <c r="I28" s="33">
        <v>600</v>
      </c>
      <c r="J28" s="50">
        <v>976200</v>
      </c>
      <c r="K28" s="52" t="s">
        <v>82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46">
        <v>54150</v>
      </c>
      <c r="S28" s="347">
        <v>2.7799999999999998E-2</v>
      </c>
      <c r="U28" s="349">
        <v>43805</v>
      </c>
      <c r="V28" s="340">
        <v>15</v>
      </c>
      <c r="W28" s="360" t="s">
        <v>505</v>
      </c>
      <c r="X28" s="166"/>
      <c r="AA28" s="354">
        <f>YEAR(U28)</f>
        <v>2019</v>
      </c>
      <c r="AB28" s="354">
        <f>MONTH(U28)</f>
        <v>12</v>
      </c>
      <c r="AC28" s="354" t="str">
        <f>IF(R28&gt;0,"○","☓")</f>
        <v>○</v>
      </c>
    </row>
    <row r="29" spans="2:29" s="106" customFormat="1" x14ac:dyDescent="0.2">
      <c r="C29" s="343"/>
      <c r="D29" s="345">
        <v>43748</v>
      </c>
      <c r="E29" s="29" t="s">
        <v>78</v>
      </c>
      <c r="F29" s="29">
        <v>1824</v>
      </c>
      <c r="G29" s="54" t="s">
        <v>224</v>
      </c>
      <c r="H29" s="46">
        <v>973</v>
      </c>
      <c r="I29" s="46">
        <v>1000</v>
      </c>
      <c r="J29" s="47">
        <v>973000</v>
      </c>
      <c r="K29" s="145" t="s">
        <v>82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46"/>
      <c r="S29" s="348"/>
      <c r="U29" s="340"/>
      <c r="V29" s="340"/>
      <c r="W29" s="340"/>
      <c r="X29" s="166"/>
      <c r="AA29" s="348"/>
      <c r="AB29" s="348"/>
      <c r="AC29" s="348"/>
    </row>
    <row r="30" spans="2:29" s="106" customFormat="1" x14ac:dyDescent="0.2">
      <c r="B30" s="124" t="s">
        <v>196</v>
      </c>
      <c r="C30" s="342">
        <v>14</v>
      </c>
      <c r="D30" s="344">
        <v>43790</v>
      </c>
      <c r="E30" s="33" t="s">
        <v>77</v>
      </c>
      <c r="F30" s="33">
        <v>6995</v>
      </c>
      <c r="G30" s="55" t="s">
        <v>50</v>
      </c>
      <c r="H30" s="49">
        <v>2050</v>
      </c>
      <c r="I30" s="33">
        <v>500</v>
      </c>
      <c r="J30" s="50">
        <f t="shared" ref="J30:J51" si="5">H30*I30</f>
        <v>1025000</v>
      </c>
      <c r="K30" s="52" t="s">
        <v>82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46">
        <f>P30+P31</f>
        <v>33712.972602739726</v>
      </c>
      <c r="S30" s="347">
        <f>R30/(J30+J31)</f>
        <v>1.6402146834066229E-2</v>
      </c>
      <c r="U30" s="349">
        <v>43808</v>
      </c>
      <c r="V30" s="340">
        <f>IF(U30&gt;D30,DATEDIF(D30,U30,"d"),0)</f>
        <v>18</v>
      </c>
      <c r="W30" s="355" t="s">
        <v>529</v>
      </c>
      <c r="AA30" s="354">
        <f>YEAR(U30)</f>
        <v>2019</v>
      </c>
      <c r="AB30" s="354">
        <f>MONTH(U30)</f>
        <v>12</v>
      </c>
      <c r="AC30" s="354" t="str">
        <f>IF(R30&gt;0,"○","☓")</f>
        <v>○</v>
      </c>
    </row>
    <row r="31" spans="2:29" s="106" customFormat="1" x14ac:dyDescent="0.2">
      <c r="C31" s="343"/>
      <c r="D31" s="345">
        <v>43748</v>
      </c>
      <c r="E31" s="29" t="s">
        <v>78</v>
      </c>
      <c r="F31" s="29">
        <v>6472</v>
      </c>
      <c r="G31" s="54" t="s">
        <v>62</v>
      </c>
      <c r="H31" s="46">
        <v>322</v>
      </c>
      <c r="I31" s="46">
        <v>3200</v>
      </c>
      <c r="J31" s="47">
        <f t="shared" si="5"/>
        <v>1030400</v>
      </c>
      <c r="K31" s="168" t="s">
        <v>68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46"/>
      <c r="S31" s="348"/>
      <c r="U31" s="340"/>
      <c r="V31" s="340"/>
      <c r="W31" s="340"/>
      <c r="AA31" s="348"/>
      <c r="AB31" s="348"/>
      <c r="AC31" s="348"/>
    </row>
    <row r="32" spans="2:29" s="106" customFormat="1" x14ac:dyDescent="0.2">
      <c r="B32" s="124" t="s">
        <v>196</v>
      </c>
      <c r="C32" s="342">
        <v>15</v>
      </c>
      <c r="D32" s="344">
        <v>43791</v>
      </c>
      <c r="E32" s="33" t="s">
        <v>77</v>
      </c>
      <c r="F32" s="33">
        <v>8601</v>
      </c>
      <c r="G32" s="55" t="s">
        <v>25</v>
      </c>
      <c r="H32" s="49">
        <v>533.79999999999995</v>
      </c>
      <c r="I32" s="33">
        <v>2000</v>
      </c>
      <c r="J32" s="50">
        <f t="shared" si="5"/>
        <v>1067600</v>
      </c>
      <c r="K32" s="52" t="s">
        <v>82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46">
        <f>P32+P33</f>
        <v>-7387.9621917808836</v>
      </c>
      <c r="S32" s="347">
        <f>R32/(J32+J33)</f>
        <v>-3.4469872261972761E-3</v>
      </c>
      <c r="U32" s="349">
        <v>43808</v>
      </c>
      <c r="V32" s="340">
        <f>IF(U32&gt;D32,DATEDIF(D32,U32,"d"),0)</f>
        <v>17</v>
      </c>
      <c r="W32" s="355" t="s">
        <v>529</v>
      </c>
      <c r="AA32" s="354">
        <f>YEAR(U32)</f>
        <v>2019</v>
      </c>
      <c r="AB32" s="354">
        <f>MONTH(U32)</f>
        <v>12</v>
      </c>
      <c r="AC32" s="354" t="str">
        <f>IF(R32&gt;0,"○","☓")</f>
        <v>☓</v>
      </c>
    </row>
    <row r="33" spans="2:29" s="106" customFormat="1" x14ac:dyDescent="0.2">
      <c r="C33" s="343"/>
      <c r="D33" s="345">
        <v>43748</v>
      </c>
      <c r="E33" s="29" t="s">
        <v>78</v>
      </c>
      <c r="F33" s="29">
        <v>8308</v>
      </c>
      <c r="G33" s="54" t="s">
        <v>51</v>
      </c>
      <c r="H33" s="46">
        <v>467.7</v>
      </c>
      <c r="I33" s="46">
        <v>2300</v>
      </c>
      <c r="J33" s="47">
        <f t="shared" si="5"/>
        <v>1075710</v>
      </c>
      <c r="K33" s="168" t="s">
        <v>68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46"/>
      <c r="S33" s="348"/>
      <c r="U33" s="340"/>
      <c r="V33" s="340"/>
      <c r="W33" s="340"/>
      <c r="AA33" s="348"/>
      <c r="AB33" s="348"/>
      <c r="AC33" s="348"/>
    </row>
    <row r="34" spans="2:29" s="106" customFormat="1" x14ac:dyDescent="0.2">
      <c r="B34" s="124" t="s">
        <v>196</v>
      </c>
      <c r="C34" s="342">
        <v>16</v>
      </c>
      <c r="D34" s="344">
        <v>43802</v>
      </c>
      <c r="E34" s="33" t="s">
        <v>184</v>
      </c>
      <c r="F34" s="33">
        <v>3861</v>
      </c>
      <c r="G34" s="55" t="s">
        <v>37</v>
      </c>
      <c r="H34" s="49">
        <v>616</v>
      </c>
      <c r="I34" s="49">
        <v>1700</v>
      </c>
      <c r="J34" s="50">
        <f t="shared" si="5"/>
        <v>1047200</v>
      </c>
      <c r="K34" s="52" t="s">
        <v>82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46">
        <f>P34+P35</f>
        <v>29274.382465753424</v>
      </c>
      <c r="S34" s="347">
        <f>R34/(J34+J35)</f>
        <v>1.4002861602292846E-2</v>
      </c>
      <c r="U34" s="349">
        <v>43818</v>
      </c>
      <c r="V34" s="340">
        <f>IF(U34&gt;D34,DATEDIF(D34,U34,"d"),0)</f>
        <v>16</v>
      </c>
      <c r="W34" s="341" t="s">
        <v>529</v>
      </c>
      <c r="AA34" s="354">
        <f>YEAR(U34)</f>
        <v>2019</v>
      </c>
      <c r="AB34" s="354">
        <f>MONTH(U34)</f>
        <v>12</v>
      </c>
      <c r="AC34" s="354" t="str">
        <f>IF(R34&gt;0,"○","☓")</f>
        <v>○</v>
      </c>
    </row>
    <row r="35" spans="2:29" s="106" customFormat="1" x14ac:dyDescent="0.2">
      <c r="C35" s="343"/>
      <c r="D35" s="345">
        <v>43748</v>
      </c>
      <c r="E35" s="29" t="s">
        <v>186</v>
      </c>
      <c r="F35" s="29">
        <v>5703</v>
      </c>
      <c r="G35" s="54" t="s">
        <v>221</v>
      </c>
      <c r="H35" s="46">
        <v>222</v>
      </c>
      <c r="I35" s="46">
        <v>4700</v>
      </c>
      <c r="J35" s="47">
        <f t="shared" si="5"/>
        <v>1043400</v>
      </c>
      <c r="K35" s="145" t="s">
        <v>82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0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46"/>
      <c r="S35" s="348"/>
      <c r="U35" s="340"/>
      <c r="V35" s="340"/>
      <c r="W35" s="340"/>
      <c r="AA35" s="348"/>
      <c r="AB35" s="348"/>
      <c r="AC35" s="348"/>
    </row>
    <row r="36" spans="2:29" s="106" customFormat="1" x14ac:dyDescent="0.2">
      <c r="B36" s="124" t="s">
        <v>196</v>
      </c>
      <c r="C36" s="342">
        <v>17</v>
      </c>
      <c r="D36" s="344">
        <v>43808</v>
      </c>
      <c r="E36" s="33" t="s">
        <v>184</v>
      </c>
      <c r="F36" s="33">
        <v>5991</v>
      </c>
      <c r="G36" s="55" t="s">
        <v>1084</v>
      </c>
      <c r="H36" s="49">
        <v>1013</v>
      </c>
      <c r="I36" s="49">
        <v>900</v>
      </c>
      <c r="J36" s="50">
        <f t="shared" si="5"/>
        <v>911700</v>
      </c>
      <c r="K36" s="52" t="s">
        <v>82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46">
        <f>P36+P37</f>
        <v>-25646.869041095888</v>
      </c>
      <c r="S36" s="347">
        <f>R36/(J36+J37)</f>
        <v>-1.376865251575449E-2</v>
      </c>
      <c r="U36" s="349">
        <v>43824</v>
      </c>
      <c r="V36" s="340">
        <f>IF(U36&gt;D36,DATEDIF(D36,U36,"d"),0)</f>
        <v>16</v>
      </c>
      <c r="W36" s="341" t="s">
        <v>529</v>
      </c>
      <c r="AA36" s="354">
        <f>YEAR(U36)</f>
        <v>2019</v>
      </c>
      <c r="AB36" s="354">
        <f>MONTH(U36)</f>
        <v>12</v>
      </c>
      <c r="AC36" s="354" t="str">
        <f>IF(R36&gt;0,"○","☓")</f>
        <v>☓</v>
      </c>
    </row>
    <row r="37" spans="2:29" s="106" customFormat="1" x14ac:dyDescent="0.2">
      <c r="B37" s="124"/>
      <c r="C37" s="343"/>
      <c r="D37" s="345">
        <v>43748</v>
      </c>
      <c r="E37" s="29" t="s">
        <v>186</v>
      </c>
      <c r="F37" s="29">
        <v>7267</v>
      </c>
      <c r="G37" s="54" t="s">
        <v>60</v>
      </c>
      <c r="H37" s="46">
        <v>3170</v>
      </c>
      <c r="I37" s="46">
        <v>300</v>
      </c>
      <c r="J37" s="47">
        <f t="shared" si="5"/>
        <v>951000</v>
      </c>
      <c r="K37" s="145" t="s">
        <v>82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1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46"/>
      <c r="S37" s="348"/>
      <c r="U37" s="340"/>
      <c r="V37" s="340"/>
      <c r="W37" s="340"/>
      <c r="AA37" s="348"/>
      <c r="AB37" s="348"/>
      <c r="AC37" s="348"/>
    </row>
    <row r="38" spans="2:29" s="106" customFormat="1" x14ac:dyDescent="0.2">
      <c r="B38" s="124" t="s">
        <v>196</v>
      </c>
      <c r="C38" s="342">
        <v>18</v>
      </c>
      <c r="D38" s="344">
        <v>43809</v>
      </c>
      <c r="E38" s="33" t="s">
        <v>184</v>
      </c>
      <c r="F38" s="33">
        <v>6471</v>
      </c>
      <c r="G38" s="55" t="s">
        <v>1108</v>
      </c>
      <c r="H38" s="49">
        <v>1067</v>
      </c>
      <c r="I38" s="49">
        <v>1000</v>
      </c>
      <c r="J38" s="50">
        <f t="shared" si="5"/>
        <v>1067000</v>
      </c>
      <c r="K38" s="52" t="s">
        <v>82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46">
        <f>P38+P39</f>
        <v>-12105.526027397262</v>
      </c>
      <c r="S38" s="347">
        <f>R38/(J38+J39)</f>
        <v>-5.6174134697899126E-3</v>
      </c>
      <c r="U38" s="349">
        <v>43826</v>
      </c>
      <c r="V38" s="340">
        <f>IF(U38&gt;D38,DATEDIF(D38,U38,"d"),0)</f>
        <v>17</v>
      </c>
      <c r="W38" s="341" t="s">
        <v>529</v>
      </c>
      <c r="X38" s="269" t="s">
        <v>1110</v>
      </c>
      <c r="AA38" s="354">
        <f>YEAR(U38)</f>
        <v>2019</v>
      </c>
      <c r="AB38" s="354">
        <f>MONTH(U38)</f>
        <v>12</v>
      </c>
      <c r="AC38" s="354" t="str">
        <f>IF(R38&gt;0,"○","☓")</f>
        <v>☓</v>
      </c>
    </row>
    <row r="39" spans="2:29" s="106" customFormat="1" x14ac:dyDescent="0.2">
      <c r="B39" s="124"/>
      <c r="C39" s="343"/>
      <c r="D39" s="345">
        <v>43748</v>
      </c>
      <c r="E39" s="29" t="s">
        <v>186</v>
      </c>
      <c r="F39" s="29">
        <v>6473</v>
      </c>
      <c r="G39" s="54" t="s">
        <v>1109</v>
      </c>
      <c r="H39" s="46">
        <v>1360</v>
      </c>
      <c r="I39" s="46">
        <v>800</v>
      </c>
      <c r="J39" s="47">
        <f t="shared" si="5"/>
        <v>1088000</v>
      </c>
      <c r="K39" s="145" t="s">
        <v>82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2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46"/>
      <c r="S39" s="348"/>
      <c r="U39" s="340"/>
      <c r="V39" s="340"/>
      <c r="W39" s="340"/>
      <c r="AA39" s="348"/>
      <c r="AB39" s="348"/>
      <c r="AC39" s="348"/>
    </row>
    <row r="40" spans="2:29" s="106" customFormat="1" x14ac:dyDescent="0.2">
      <c r="B40" s="124" t="s">
        <v>196</v>
      </c>
      <c r="C40" s="342">
        <v>19</v>
      </c>
      <c r="D40" s="344">
        <v>43811</v>
      </c>
      <c r="E40" s="33" t="s">
        <v>184</v>
      </c>
      <c r="F40" s="33">
        <v>1860</v>
      </c>
      <c r="G40" s="55" t="s">
        <v>56</v>
      </c>
      <c r="H40" s="49">
        <v>730</v>
      </c>
      <c r="I40" s="49">
        <v>1400</v>
      </c>
      <c r="J40" s="50">
        <f t="shared" si="5"/>
        <v>1022000</v>
      </c>
      <c r="K40" s="52" t="s">
        <v>82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46">
        <f>P40+P41</f>
        <v>-63666.936986301371</v>
      </c>
      <c r="S40" s="347">
        <f>R40/(J40+J41)</f>
        <v>-3.158082191780822E-2</v>
      </c>
      <c r="U40" s="349">
        <v>43829</v>
      </c>
      <c r="V40" s="340">
        <f>IF(U40&gt;D40,DATEDIF(D40,U40,"d"),0)</f>
        <v>18</v>
      </c>
      <c r="W40" s="341" t="s">
        <v>529</v>
      </c>
      <c r="AA40" s="354">
        <f>YEAR(U40)</f>
        <v>2019</v>
      </c>
      <c r="AB40" s="354">
        <f>MONTH(U40)</f>
        <v>12</v>
      </c>
      <c r="AC40" s="354" t="str">
        <f>IF(R40&gt;0,"○","☓")</f>
        <v>☓</v>
      </c>
    </row>
    <row r="41" spans="2:29" s="106" customFormat="1" x14ac:dyDescent="0.2">
      <c r="B41" s="124"/>
      <c r="C41" s="343"/>
      <c r="D41" s="345">
        <v>43748</v>
      </c>
      <c r="E41" s="29" t="s">
        <v>186</v>
      </c>
      <c r="F41" s="29">
        <v>5110</v>
      </c>
      <c r="G41" s="54" t="s">
        <v>1111</v>
      </c>
      <c r="H41" s="46">
        <v>1420</v>
      </c>
      <c r="I41" s="46">
        <v>700</v>
      </c>
      <c r="J41" s="47">
        <f t="shared" si="5"/>
        <v>994000</v>
      </c>
      <c r="K41" s="145" t="s">
        <v>82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3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46"/>
      <c r="S41" s="348"/>
      <c r="U41" s="340"/>
      <c r="V41" s="340"/>
      <c r="W41" s="340"/>
      <c r="AA41" s="348"/>
      <c r="AB41" s="348"/>
      <c r="AC41" s="348"/>
    </row>
    <row r="42" spans="2:29" s="106" customFormat="1" x14ac:dyDescent="0.2">
      <c r="B42" s="124" t="s">
        <v>196</v>
      </c>
      <c r="C42" s="342">
        <v>20</v>
      </c>
      <c r="D42" s="344">
        <v>43847</v>
      </c>
      <c r="E42" s="33" t="s">
        <v>184</v>
      </c>
      <c r="F42" s="33">
        <v>8572</v>
      </c>
      <c r="G42" s="55" t="s">
        <v>1226</v>
      </c>
      <c r="H42" s="49">
        <v>513</v>
      </c>
      <c r="I42" s="49">
        <v>2000</v>
      </c>
      <c r="J42" s="50">
        <f t="shared" si="5"/>
        <v>1026000</v>
      </c>
      <c r="K42" s="52" t="s">
        <v>82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46">
        <f>P42+P43</f>
        <v>46995.551780821916</v>
      </c>
      <c r="S42" s="347">
        <f>R42/(J42+J43)</f>
        <v>2.2895621056621806E-2</v>
      </c>
      <c r="U42" s="349">
        <v>43864</v>
      </c>
      <c r="V42" s="340">
        <f>IF(U42&gt;D42,DATEDIF(D42,U42,"d"),0)</f>
        <v>17</v>
      </c>
      <c r="W42" s="341" t="s">
        <v>529</v>
      </c>
      <c r="AA42" s="354">
        <f>YEAR(U42)</f>
        <v>2020</v>
      </c>
      <c r="AB42" s="354">
        <f>MONTH(U42)</f>
        <v>2</v>
      </c>
      <c r="AC42" s="354" t="str">
        <f>IF(R42&gt;0,"○","☓")</f>
        <v>○</v>
      </c>
    </row>
    <row r="43" spans="2:29" s="106" customFormat="1" x14ac:dyDescent="0.2">
      <c r="B43" s="124"/>
      <c r="C43" s="343"/>
      <c r="D43" s="345"/>
      <c r="E43" s="29" t="s">
        <v>186</v>
      </c>
      <c r="F43" s="29">
        <v>8804</v>
      </c>
      <c r="G43" s="54" t="s">
        <v>910</v>
      </c>
      <c r="H43" s="46">
        <v>1711</v>
      </c>
      <c r="I43" s="46">
        <v>600</v>
      </c>
      <c r="J43" s="47">
        <f t="shared" si="5"/>
        <v>1026600</v>
      </c>
      <c r="K43" s="145" t="s">
        <v>82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5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46"/>
      <c r="S43" s="348"/>
      <c r="U43" s="340"/>
      <c r="V43" s="340"/>
      <c r="W43" s="340"/>
      <c r="X43" s="106" t="s">
        <v>1436</v>
      </c>
      <c r="AA43" s="348"/>
      <c r="AB43" s="348"/>
      <c r="AC43" s="348"/>
    </row>
    <row r="44" spans="2:29" s="106" customFormat="1" x14ac:dyDescent="0.2">
      <c r="B44" s="124" t="s">
        <v>196</v>
      </c>
      <c r="C44" s="342">
        <v>21</v>
      </c>
      <c r="D44" s="344">
        <v>43846</v>
      </c>
      <c r="E44" s="33" t="s">
        <v>184</v>
      </c>
      <c r="F44" s="33">
        <v>5333</v>
      </c>
      <c r="G44" s="55" t="s">
        <v>236</v>
      </c>
      <c r="H44" s="49">
        <v>1958</v>
      </c>
      <c r="I44" s="49">
        <v>500</v>
      </c>
      <c r="J44" s="50">
        <f t="shared" si="5"/>
        <v>979000</v>
      </c>
      <c r="K44" s="52" t="s">
        <v>82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46">
        <f>P44+P45</f>
        <v>18014.964383561644</v>
      </c>
      <c r="S44" s="347">
        <f>R44/(J44+J45)</f>
        <v>8.9939912049733627E-3</v>
      </c>
      <c r="U44" s="349">
        <v>43864</v>
      </c>
      <c r="V44" s="340">
        <f>IF(U44&gt;D44,DATEDIF(D44,U44,"d"),0)</f>
        <v>18</v>
      </c>
      <c r="W44" s="341" t="s">
        <v>529</v>
      </c>
      <c r="AA44" s="354">
        <f>YEAR(U44)</f>
        <v>2020</v>
      </c>
      <c r="AB44" s="354">
        <f>MONTH(U44)</f>
        <v>2</v>
      </c>
      <c r="AC44" s="354" t="str">
        <f>IF(R44&gt;0,"○","☓")</f>
        <v>○</v>
      </c>
    </row>
    <row r="45" spans="2:29" s="106" customFormat="1" x14ac:dyDescent="0.2">
      <c r="B45" s="124"/>
      <c r="C45" s="343"/>
      <c r="D45" s="345"/>
      <c r="E45" s="29" t="s">
        <v>186</v>
      </c>
      <c r="F45" s="29">
        <v>9810</v>
      </c>
      <c r="G45" s="54" t="s">
        <v>1225</v>
      </c>
      <c r="H45" s="46">
        <v>5120</v>
      </c>
      <c r="I45" s="46">
        <v>200</v>
      </c>
      <c r="J45" s="47">
        <f t="shared" si="5"/>
        <v>1024000</v>
      </c>
      <c r="K45" s="145" t="s">
        <v>82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5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46"/>
      <c r="S45" s="348"/>
      <c r="U45" s="340"/>
      <c r="V45" s="340"/>
      <c r="W45" s="340"/>
      <c r="AA45" s="348"/>
      <c r="AB45" s="348"/>
      <c r="AC45" s="348"/>
    </row>
    <row r="46" spans="2:29" s="106" customFormat="1" x14ac:dyDescent="0.2">
      <c r="B46" s="124" t="s">
        <v>196</v>
      </c>
      <c r="C46" s="342">
        <v>22</v>
      </c>
      <c r="D46" s="344">
        <v>43845</v>
      </c>
      <c r="E46" s="33" t="s">
        <v>184</v>
      </c>
      <c r="F46" s="33">
        <v>3105</v>
      </c>
      <c r="G46" s="55" t="s">
        <v>49</v>
      </c>
      <c r="H46" s="49">
        <v>1037</v>
      </c>
      <c r="I46" s="49">
        <v>1000</v>
      </c>
      <c r="J46" s="50">
        <f t="shared" si="5"/>
        <v>1037000</v>
      </c>
      <c r="K46" s="52" t="s">
        <v>82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46">
        <f>P46+P47</f>
        <v>26169.906301369861</v>
      </c>
      <c r="S46" s="347">
        <f>R46/(J46+J47)</f>
        <v>1.2681675858388187E-2</v>
      </c>
      <c r="U46" s="349">
        <v>43864</v>
      </c>
      <c r="V46" s="340">
        <f>IF(U46&gt;D46,DATEDIF(D46,U46,"d"),0)</f>
        <v>19</v>
      </c>
      <c r="W46" s="341" t="s">
        <v>529</v>
      </c>
      <c r="AA46" s="354">
        <f>YEAR(U46)</f>
        <v>2020</v>
      </c>
      <c r="AB46" s="354">
        <f>MONTH(U46)</f>
        <v>2</v>
      </c>
      <c r="AC46" s="354" t="str">
        <f>IF(R46&gt;0,"○","☓")</f>
        <v>○</v>
      </c>
    </row>
    <row r="47" spans="2:29" s="106" customFormat="1" x14ac:dyDescent="0.2">
      <c r="B47" s="124"/>
      <c r="C47" s="343"/>
      <c r="D47" s="345"/>
      <c r="E47" s="29" t="s">
        <v>186</v>
      </c>
      <c r="F47" s="29">
        <v>3116</v>
      </c>
      <c r="G47" s="54" t="s">
        <v>1448</v>
      </c>
      <c r="H47" s="46">
        <v>1711</v>
      </c>
      <c r="I47" s="46">
        <v>600</v>
      </c>
      <c r="J47" s="47">
        <f t="shared" si="5"/>
        <v>1026600</v>
      </c>
      <c r="K47" s="145" t="s">
        <v>82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1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46"/>
      <c r="S47" s="348"/>
      <c r="U47" s="340"/>
      <c r="V47" s="340"/>
      <c r="W47" s="340"/>
      <c r="AA47" s="348"/>
      <c r="AB47" s="348"/>
      <c r="AC47" s="348"/>
    </row>
    <row r="48" spans="2:29" s="106" customFormat="1" x14ac:dyDescent="0.2">
      <c r="B48" s="124" t="s">
        <v>196</v>
      </c>
      <c r="C48" s="342">
        <f>ROW()/2-1</f>
        <v>23</v>
      </c>
      <c r="D48" s="344">
        <v>43866</v>
      </c>
      <c r="E48" s="33" t="s">
        <v>184</v>
      </c>
      <c r="F48" s="33">
        <v>9501</v>
      </c>
      <c r="G48" s="55" t="s">
        <v>1318</v>
      </c>
      <c r="H48" s="49">
        <v>454</v>
      </c>
      <c r="I48" s="49">
        <v>2300</v>
      </c>
      <c r="J48" s="50">
        <f t="shared" si="5"/>
        <v>1044200</v>
      </c>
      <c r="K48" s="52" t="s">
        <v>82</v>
      </c>
      <c r="L48" s="49"/>
      <c r="M48" s="33">
        <v>770</v>
      </c>
      <c r="N48" s="144">
        <f>IF(OR(K48="現物",J48=0),0,IF(E48="売",J48*Fee_Refer!$B$12/365*V48, J48*Fee_Refer!$B$11/365*#REF!))</f>
        <v>0</v>
      </c>
      <c r="O48" s="52">
        <v>100</v>
      </c>
      <c r="P48" s="147">
        <f>IF(L48 &gt;0,(H48-L48)*I48-M48-N48-O48,0)</f>
        <v>0</v>
      </c>
      <c r="Q48" s="51">
        <f>IF(L48&gt;0,P48/J48,0)</f>
        <v>0</v>
      </c>
      <c r="R48" s="346">
        <f>P48+P49</f>
        <v>0</v>
      </c>
      <c r="S48" s="347">
        <f>IF(L48&gt;0,R48/(J48+J49),0)</f>
        <v>0</v>
      </c>
      <c r="U48" s="349">
        <f>$P$1</f>
        <v>0</v>
      </c>
      <c r="V48" s="340">
        <f>IF(U48&gt;D48,DATEDIF(D48,U48,"d"),0)</f>
        <v>0</v>
      </c>
      <c r="W48" s="341" t="s">
        <v>529</v>
      </c>
    </row>
    <row r="49" spans="2:23" s="106" customFormat="1" x14ac:dyDescent="0.2">
      <c r="B49" s="124" t="s">
        <v>2137</v>
      </c>
      <c r="C49" s="343"/>
      <c r="D49" s="345"/>
      <c r="E49" s="316" t="s">
        <v>186</v>
      </c>
      <c r="F49" s="316">
        <v>8273</v>
      </c>
      <c r="G49" s="329" t="s">
        <v>1382</v>
      </c>
      <c r="H49" s="326">
        <v>3505</v>
      </c>
      <c r="I49" s="326">
        <v>300</v>
      </c>
      <c r="J49" s="327">
        <f t="shared" si="5"/>
        <v>1051500</v>
      </c>
      <c r="K49" s="145" t="s">
        <v>82</v>
      </c>
      <c r="L49" s="323"/>
      <c r="M49" s="316">
        <v>770</v>
      </c>
      <c r="N49" s="146">
        <f>IF(OR(K49="現物",J49=0),0,IF(E49="売",J49*Fee_Refer!$B$12/365*V49, J49*Fee_Refer!$B$11/365*V48))</f>
        <v>0</v>
      </c>
      <c r="O49" s="339">
        <v>300</v>
      </c>
      <c r="P49" s="148">
        <f>IF(L49&gt;0,(L49-H49)*I49-M49-N49-O49,0)</f>
        <v>0</v>
      </c>
      <c r="Q49" s="48">
        <f>IF(L49&gt;0,P49/J49,0)</f>
        <v>0</v>
      </c>
      <c r="R49" s="346"/>
      <c r="S49" s="348"/>
      <c r="U49" s="340"/>
      <c r="V49" s="340"/>
      <c r="W49" s="340"/>
    </row>
    <row r="50" spans="2:23" s="106" customFormat="1" x14ac:dyDescent="0.2">
      <c r="B50" s="124" t="s">
        <v>196</v>
      </c>
      <c r="C50" s="342">
        <f>ROW()/2-1</f>
        <v>24</v>
      </c>
      <c r="D50" s="344">
        <v>43866</v>
      </c>
      <c r="E50" s="33" t="s">
        <v>184</v>
      </c>
      <c r="F50" s="33">
        <v>9201</v>
      </c>
      <c r="G50" s="55" t="s">
        <v>1519</v>
      </c>
      <c r="H50" s="49">
        <v>3112</v>
      </c>
      <c r="I50" s="49">
        <v>300</v>
      </c>
      <c r="J50" s="50">
        <f t="shared" si="5"/>
        <v>933600</v>
      </c>
      <c r="K50" s="52" t="s">
        <v>82</v>
      </c>
      <c r="L50" s="49"/>
      <c r="M50" s="33">
        <v>770</v>
      </c>
      <c r="N50" s="144">
        <f>IF(OR(K50="現物",J50=0),0,IF(E50="売",J50*Fee_Refer!$B$12/365*V50, J50*Fee_Refer!$B$11/365*#REF!))</f>
        <v>0</v>
      </c>
      <c r="O50" s="52">
        <v>200</v>
      </c>
      <c r="P50" s="147">
        <f>IF(L50 &gt;0,(H50-L50)*I50-M50-N50-O50,0)</f>
        <v>0</v>
      </c>
      <c r="Q50" s="51">
        <f>IF(L50&gt;0,P50/J50,0)</f>
        <v>0</v>
      </c>
      <c r="R50" s="346">
        <f>P50+P51</f>
        <v>0</v>
      </c>
      <c r="S50" s="347">
        <f>IF(L50&gt;0,R50/(J50+J51),0)</f>
        <v>0</v>
      </c>
      <c r="U50" s="349">
        <f>$P$1</f>
        <v>0</v>
      </c>
      <c r="V50" s="340">
        <f>IF(U50&gt;D50,DATEDIF(D50,U50,"d"),0)</f>
        <v>0</v>
      </c>
      <c r="W50" s="341" t="s">
        <v>529</v>
      </c>
    </row>
    <row r="51" spans="2:23" s="106" customFormat="1" x14ac:dyDescent="0.2">
      <c r="B51" s="124" t="s">
        <v>2137</v>
      </c>
      <c r="C51" s="343"/>
      <c r="D51" s="345"/>
      <c r="E51" s="316" t="s">
        <v>186</v>
      </c>
      <c r="F51" s="316">
        <v>8242</v>
      </c>
      <c r="G51" s="329" t="s">
        <v>862</v>
      </c>
      <c r="H51" s="326">
        <v>995</v>
      </c>
      <c r="I51" s="326">
        <v>900</v>
      </c>
      <c r="J51" s="327">
        <f t="shared" si="5"/>
        <v>895500</v>
      </c>
      <c r="K51" s="145" t="s">
        <v>82</v>
      </c>
      <c r="L51" s="323"/>
      <c r="M51" s="316">
        <v>770</v>
      </c>
      <c r="N51" s="146">
        <f>IF(OR(K51="現物",J51=0),0,IF(E51="売",J51*Fee_Refer!$B$12/365*V51, J51*Fee_Refer!$B$11/365*V50))</f>
        <v>0</v>
      </c>
      <c r="O51" s="339">
        <v>200</v>
      </c>
      <c r="P51" s="148">
        <f>IF(L51&gt;0,(L51-H51)*I51-M51-N51-O51,0)</f>
        <v>0</v>
      </c>
      <c r="Q51" s="48">
        <f>IF(L51&gt;0,P51/J51,0)</f>
        <v>0</v>
      </c>
      <c r="R51" s="346"/>
      <c r="S51" s="348"/>
      <c r="U51" s="340"/>
      <c r="V51" s="340"/>
      <c r="W51" s="340"/>
    </row>
  </sheetData>
  <autoFilter ref="B3:AC23"/>
  <mergeCells count="234"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AB28:AB29"/>
    <mergeCell ref="S32:S33"/>
    <mergeCell ref="U32:U3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U30:U31"/>
    <mergeCell ref="C26:C27"/>
    <mergeCell ref="D26:D27"/>
    <mergeCell ref="D44:D45"/>
    <mergeCell ref="R44:R45"/>
    <mergeCell ref="S44:S45"/>
    <mergeCell ref="U44:U45"/>
    <mergeCell ref="V44:V45"/>
    <mergeCell ref="W44:W45"/>
    <mergeCell ref="V32:V33"/>
    <mergeCell ref="C34:C35"/>
    <mergeCell ref="D34:D35"/>
    <mergeCell ref="R34:R35"/>
    <mergeCell ref="S34:S35"/>
    <mergeCell ref="U34:U3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49" display="Check"/>
    <hyperlink ref="B50" display="Select"/>
    <hyperlink ref="B51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1"/>
  <sheetViews>
    <sheetView showGridLines="0" workbookViewId="0">
      <selection activeCell="P30" sqref="P30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1952</v>
      </c>
      <c r="C4" s="305">
        <f>SUM(W6:W30)</f>
        <v>5000000</v>
      </c>
      <c r="V4" s="300" t="s">
        <v>1953</v>
      </c>
      <c r="W4" s="106"/>
    </row>
    <row r="5" spans="2:23" x14ac:dyDescent="0.2">
      <c r="B5" s="4" t="s">
        <v>1959</v>
      </c>
      <c r="C5" s="306">
        <v>5537358.4699999997</v>
      </c>
      <c r="V5" s="153" t="s">
        <v>1955</v>
      </c>
      <c r="W5" s="153" t="s">
        <v>1954</v>
      </c>
    </row>
    <row r="6" spans="2:23" x14ac:dyDescent="0.2">
      <c r="B6" s="4" t="s">
        <v>1960</v>
      </c>
      <c r="C6" s="306">
        <f>C5-C4</f>
        <v>537358.46999999974</v>
      </c>
      <c r="V6" s="301">
        <v>43720</v>
      </c>
      <c r="W6" s="299">
        <v>3000000</v>
      </c>
    </row>
    <row r="7" spans="2:23" x14ac:dyDescent="0.2">
      <c r="B7" s="4" t="s">
        <v>1961</v>
      </c>
      <c r="C7" s="307">
        <f>C6/C5</f>
        <v>9.7042384543328974E-2</v>
      </c>
      <c r="V7" s="301">
        <v>43732</v>
      </c>
      <c r="W7" s="29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304" t="s">
        <v>1958</v>
      </c>
      <c r="C99" s="304" t="s">
        <v>1956</v>
      </c>
      <c r="D99" s="304" t="s">
        <v>1957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11">
        <v>43742</v>
      </c>
      <c r="C100">
        <v>159</v>
      </c>
      <c r="D100" s="303">
        <v>5000159</v>
      </c>
    </row>
    <row r="101" spans="1:12" x14ac:dyDescent="0.2">
      <c r="B101" s="311">
        <v>43748</v>
      </c>
      <c r="C101">
        <v>37649</v>
      </c>
      <c r="D101" s="303">
        <v>5037808</v>
      </c>
    </row>
    <row r="102" spans="1:12" x14ac:dyDescent="0.2">
      <c r="B102" s="311">
        <v>43753</v>
      </c>
      <c r="C102">
        <v>63304</v>
      </c>
      <c r="D102" s="303">
        <v>5101112</v>
      </c>
    </row>
    <row r="103" spans="1:12" x14ac:dyDescent="0.2">
      <c r="B103" s="311">
        <v>43759</v>
      </c>
      <c r="C103">
        <v>-93238.000000000029</v>
      </c>
      <c r="D103" s="303">
        <v>5007874</v>
      </c>
    </row>
    <row r="104" spans="1:12" x14ac:dyDescent="0.2">
      <c r="B104" s="311">
        <v>43759</v>
      </c>
      <c r="C104">
        <v>-11052.999999999898</v>
      </c>
      <c r="D104" s="303">
        <v>4996821</v>
      </c>
    </row>
    <row r="105" spans="1:12" x14ac:dyDescent="0.2">
      <c r="B105" s="311">
        <v>43761</v>
      </c>
      <c r="C105">
        <v>-1197.0000000000437</v>
      </c>
      <c r="D105" s="303">
        <v>4995624</v>
      </c>
    </row>
    <row r="106" spans="1:12" x14ac:dyDescent="0.2">
      <c r="B106" s="311">
        <v>43761</v>
      </c>
      <c r="C106">
        <v>-16483</v>
      </c>
      <c r="D106" s="303">
        <v>4979141</v>
      </c>
    </row>
    <row r="107" spans="1:12" x14ac:dyDescent="0.2">
      <c r="B107" s="311">
        <v>43767</v>
      </c>
      <c r="C107">
        <v>-4757</v>
      </c>
      <c r="D107" s="303">
        <v>4974384</v>
      </c>
    </row>
    <row r="108" spans="1:12" x14ac:dyDescent="0.2">
      <c r="B108" s="311">
        <v>43789</v>
      </c>
      <c r="C108">
        <v>485995</v>
      </c>
      <c r="D108" s="303">
        <v>5460379</v>
      </c>
    </row>
    <row r="109" spans="1:12" x14ac:dyDescent="0.2">
      <c r="B109" s="311">
        <v>43790</v>
      </c>
      <c r="C109">
        <v>60240.999999999913</v>
      </c>
      <c r="D109" s="303">
        <v>5520620</v>
      </c>
    </row>
    <row r="110" spans="1:12" x14ac:dyDescent="0.2">
      <c r="B110" s="311">
        <v>43798</v>
      </c>
      <c r="C110">
        <v>-59214</v>
      </c>
      <c r="D110" s="303">
        <v>5461406</v>
      </c>
    </row>
    <row r="111" spans="1:12" x14ac:dyDescent="0.2">
      <c r="B111" s="311">
        <v>43802</v>
      </c>
      <c r="C111">
        <v>-23558</v>
      </c>
      <c r="D111" s="303">
        <v>5437848</v>
      </c>
    </row>
    <row r="112" spans="1:12" x14ac:dyDescent="0.2">
      <c r="B112" s="311">
        <v>43805</v>
      </c>
      <c r="C112">
        <v>54150</v>
      </c>
      <c r="D112" s="303">
        <v>5491998</v>
      </c>
    </row>
    <row r="113" spans="2:4" x14ac:dyDescent="0.2">
      <c r="B113" s="311">
        <v>43808</v>
      </c>
      <c r="C113">
        <v>33712.972602739726</v>
      </c>
      <c r="D113" s="303">
        <v>5525710.9699999997</v>
      </c>
    </row>
    <row r="114" spans="2:4" x14ac:dyDescent="0.2">
      <c r="B114" s="311">
        <v>43808</v>
      </c>
      <c r="C114">
        <v>-7387.9621917808836</v>
      </c>
      <c r="D114" s="303">
        <v>5518323.0099999998</v>
      </c>
    </row>
    <row r="115" spans="2:4" x14ac:dyDescent="0.2">
      <c r="B115" s="311">
        <v>43818</v>
      </c>
      <c r="C115">
        <v>29274.382465753424</v>
      </c>
      <c r="D115" s="303">
        <v>5547597.3899999997</v>
      </c>
    </row>
    <row r="116" spans="2:4" x14ac:dyDescent="0.2">
      <c r="B116" s="311">
        <v>43824</v>
      </c>
      <c r="C116">
        <v>-25646.869041095888</v>
      </c>
      <c r="D116" s="303">
        <v>5521950.5199999996</v>
      </c>
    </row>
    <row r="117" spans="2:4" x14ac:dyDescent="0.2">
      <c r="B117" s="311">
        <v>43826</v>
      </c>
      <c r="C117">
        <v>-12105.526027397262</v>
      </c>
      <c r="D117" s="303">
        <v>5509844.9900000002</v>
      </c>
    </row>
    <row r="118" spans="2:4" x14ac:dyDescent="0.2">
      <c r="B118" s="311">
        <v>43829</v>
      </c>
      <c r="C118">
        <v>-63666.936986301371</v>
      </c>
      <c r="D118" s="303">
        <v>5446178.0499999998</v>
      </c>
    </row>
    <row r="119" spans="2:4" x14ac:dyDescent="0.2">
      <c r="B119" s="311">
        <v>43864</v>
      </c>
      <c r="C119">
        <v>46995.551780821916</v>
      </c>
      <c r="D119" s="303">
        <v>5493173.5999999996</v>
      </c>
    </row>
    <row r="120" spans="2:4" x14ac:dyDescent="0.2">
      <c r="B120" s="311">
        <v>43864</v>
      </c>
      <c r="C120">
        <v>18014.964383561644</v>
      </c>
      <c r="D120" s="303">
        <v>5511188.5599999996</v>
      </c>
    </row>
    <row r="121" spans="2:4" x14ac:dyDescent="0.2">
      <c r="B121" s="311">
        <v>43864</v>
      </c>
      <c r="C121">
        <v>26169.906301369861</v>
      </c>
      <c r="D121" s="303">
        <v>5537358.4699999997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3"/>
  <sheetViews>
    <sheetView showGridLines="0" zoomScaleNormal="100" workbookViewId="0">
      <selection activeCell="I20" sqref="I20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527</v>
      </c>
      <c r="B1" s="330" t="s">
        <v>1976</v>
      </c>
      <c r="C1" s="330"/>
      <c r="D1" s="331">
        <f>SUM(D3:D100)</f>
        <v>537358.483287671</v>
      </c>
      <c r="E1" s="332">
        <f>SUM(E3:E100)</f>
        <v>0.10673660366498888</v>
      </c>
      <c r="F1" s="330"/>
      <c r="G1" s="330"/>
      <c r="H1" s="333">
        <f>SUM(H3:H100)</f>
        <v>22</v>
      </c>
      <c r="I1" s="333">
        <f>SUM(I3:I100)</f>
        <v>11</v>
      </c>
      <c r="J1" s="333">
        <f>SUM(J3:J100)</f>
        <v>11</v>
      </c>
      <c r="K1" s="332">
        <f>I1/H1</f>
        <v>0.5</v>
      </c>
      <c r="L1" s="330"/>
      <c r="M1" s="330"/>
      <c r="N1" s="330"/>
      <c r="O1" s="334">
        <f>MIN(O3:O100)</f>
        <v>-93238.000000000029</v>
      </c>
      <c r="P1" s="335">
        <f>MIN(P3:P100)</f>
        <v>-1.8647600000000007E-2</v>
      </c>
      <c r="Q1" s="330">
        <f>MAX(Q3:Q100)</f>
        <v>3</v>
      </c>
      <c r="R1" s="330">
        <f>MAX(R3:R100)</f>
        <v>5</v>
      </c>
      <c r="S1" s="333">
        <f>SUM(S3:S100)</f>
        <v>4</v>
      </c>
      <c r="T1" s="333">
        <f>SUM(T3:T100)</f>
        <v>2</v>
      </c>
      <c r="U1" s="333">
        <f>SUM(U3:U100)</f>
        <v>16</v>
      </c>
      <c r="V1" s="333">
        <f>SUM(V3:V100)</f>
        <v>0</v>
      </c>
      <c r="W1" s="336">
        <f>SUM(D3:D100)/SUM(H3:H100)</f>
        <v>24425.385603985047</v>
      </c>
    </row>
    <row r="2" spans="1:23" ht="59.25" customHeight="1" x14ac:dyDescent="0.2">
      <c r="A2" s="151" t="s">
        <v>506</v>
      </c>
      <c r="B2" s="152" t="s">
        <v>507</v>
      </c>
      <c r="C2" s="153" t="s">
        <v>514</v>
      </c>
      <c r="D2" s="152" t="s">
        <v>515</v>
      </c>
      <c r="E2" s="152" t="s">
        <v>516</v>
      </c>
      <c r="F2" s="153" t="s">
        <v>523</v>
      </c>
      <c r="G2" s="153" t="s">
        <v>524</v>
      </c>
      <c r="H2" s="153" t="s">
        <v>517</v>
      </c>
      <c r="I2" s="153" t="s">
        <v>518</v>
      </c>
      <c r="J2" s="153" t="s">
        <v>519</v>
      </c>
      <c r="K2" s="153" t="s">
        <v>525</v>
      </c>
      <c r="L2" s="153" t="s">
        <v>1962</v>
      </c>
      <c r="M2" s="153" t="s">
        <v>508</v>
      </c>
      <c r="N2" s="153" t="s">
        <v>509</v>
      </c>
      <c r="O2" s="153" t="s">
        <v>510</v>
      </c>
      <c r="P2" s="153" t="s">
        <v>520</v>
      </c>
      <c r="Q2" s="154" t="s">
        <v>521</v>
      </c>
      <c r="R2" s="154" t="s">
        <v>511</v>
      </c>
      <c r="S2" s="155" t="s">
        <v>512</v>
      </c>
      <c r="T2" s="155" t="s">
        <v>513</v>
      </c>
      <c r="U2" s="155" t="s">
        <v>526</v>
      </c>
      <c r="V2" s="156" t="s">
        <v>522</v>
      </c>
      <c r="W2" s="156" t="s">
        <v>1963</v>
      </c>
    </row>
    <row r="3" spans="1:23" x14ac:dyDescent="0.2">
      <c r="A3" s="296">
        <v>2019</v>
      </c>
      <c r="B3" s="296">
        <v>10</v>
      </c>
      <c r="C3" s="302">
        <f>Asset!C4</f>
        <v>5000000</v>
      </c>
      <c r="D3" s="297">
        <v>-25615.999999999971</v>
      </c>
      <c r="E3" s="158">
        <f>IF(D3 &lt;&gt; 0,D3/C3, 0)</f>
        <v>-5.1231999999999944E-3</v>
      </c>
      <c r="F3" s="297">
        <v>101112</v>
      </c>
      <c r="G3" s="297">
        <v>-126727.99999999997</v>
      </c>
      <c r="H3" s="296">
        <v>8</v>
      </c>
      <c r="I3" s="296">
        <v>3</v>
      </c>
      <c r="J3" s="296">
        <v>5</v>
      </c>
      <c r="K3" s="159">
        <f>IF(H3&lt;&gt;0,I3/H3,0)</f>
        <v>0.375</v>
      </c>
      <c r="L3" s="160">
        <f t="shared" ref="L3:M6" si="0">IF(I3&lt;&gt;0,F3/I3,0)</f>
        <v>33704</v>
      </c>
      <c r="M3" s="161">
        <f t="shared" si="0"/>
        <v>-25345.599999999995</v>
      </c>
      <c r="N3" s="308">
        <v>14</v>
      </c>
      <c r="O3" s="308">
        <v>-93238.000000000029</v>
      </c>
      <c r="P3" s="162">
        <f>IF(C3&lt;&gt;0,O3/C3,0)</f>
        <v>-1.8647600000000007E-2</v>
      </c>
      <c r="Q3" s="298">
        <v>3</v>
      </c>
      <c r="R3" s="298">
        <v>5</v>
      </c>
      <c r="S3" s="298">
        <v>1</v>
      </c>
      <c r="T3" s="298">
        <v>1</v>
      </c>
      <c r="U3" s="298">
        <v>6</v>
      </c>
      <c r="V3" s="163">
        <f>IF(H3&lt;&gt;0,H3-S3-T3-U3,0)</f>
        <v>0</v>
      </c>
      <c r="W3" s="309">
        <f>IF(H3&lt;&gt;0,D3/H3,0)</f>
        <v>-3201.9999999999964</v>
      </c>
    </row>
    <row r="4" spans="1:23" x14ac:dyDescent="0.2">
      <c r="A4" s="296">
        <v>2019</v>
      </c>
      <c r="B4" s="296">
        <v>11</v>
      </c>
      <c r="C4" s="157">
        <f>C3+D3</f>
        <v>4974384</v>
      </c>
      <c r="D4" s="297">
        <v>487021.99999999988</v>
      </c>
      <c r="E4" s="158">
        <f>IF(D4 &lt;&gt; 0,D4/C4, 0)</f>
        <v>9.7905991978102194E-2</v>
      </c>
      <c r="F4" s="297">
        <v>546235.99999999988</v>
      </c>
      <c r="G4" s="297">
        <v>-59214</v>
      </c>
      <c r="H4" s="296">
        <v>3</v>
      </c>
      <c r="I4" s="296">
        <v>2</v>
      </c>
      <c r="J4" s="296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8">
        <v>10</v>
      </c>
      <c r="O4" s="308">
        <v>-59214</v>
      </c>
      <c r="P4" s="162">
        <f>IF(C4&lt;&gt;0,O4/C4,0)</f>
        <v>-1.190378547373906E-2</v>
      </c>
      <c r="Q4" s="298">
        <v>2</v>
      </c>
      <c r="R4" s="298">
        <v>1</v>
      </c>
      <c r="S4" s="298">
        <v>2</v>
      </c>
      <c r="T4" s="298">
        <v>1</v>
      </c>
      <c r="U4" s="298">
        <v>0</v>
      </c>
      <c r="V4" s="163">
        <f>IF(H4&lt;&gt;0,H4-S4-T4-U4,0)</f>
        <v>0</v>
      </c>
      <c r="W4" s="309">
        <f t="shared" ref="W4:W7" si="1">IF(H4&lt;&gt;0,D4/H4,0)</f>
        <v>162340.66666666663</v>
      </c>
    </row>
    <row r="5" spans="1:23" x14ac:dyDescent="0.2">
      <c r="A5" s="296">
        <v>2019</v>
      </c>
      <c r="B5" s="296">
        <v>12</v>
      </c>
      <c r="C5" s="157">
        <f t="shared" ref="C5:C7" si="2">C4+D4</f>
        <v>5461406</v>
      </c>
      <c r="D5" s="297">
        <v>-15227.939178082248</v>
      </c>
      <c r="E5" s="158">
        <f>IF(D5 &lt;&gt; 0,D5/C5, 0)</f>
        <v>-2.788281841357747E-3</v>
      </c>
      <c r="F5" s="297">
        <v>117137.35506849315</v>
      </c>
      <c r="G5" s="297">
        <v>-132365.29424657539</v>
      </c>
      <c r="H5" s="296">
        <v>8</v>
      </c>
      <c r="I5" s="296">
        <v>3</v>
      </c>
      <c r="J5" s="296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8">
        <v>16.875</v>
      </c>
      <c r="O5" s="308">
        <v>-63666.936986301371</v>
      </c>
      <c r="P5" s="162">
        <f>IF(C5&lt;&gt;0,O5/C5,0)</f>
        <v>-1.1657609228521259E-2</v>
      </c>
      <c r="Q5" s="298">
        <v>2</v>
      </c>
      <c r="R5" s="298">
        <v>3</v>
      </c>
      <c r="S5" s="298">
        <v>1</v>
      </c>
      <c r="T5" s="298">
        <v>0</v>
      </c>
      <c r="U5" s="298">
        <v>7</v>
      </c>
      <c r="V5" s="163">
        <f>IF(H5&lt;&gt;0,H5-S5-T5-U5,0)</f>
        <v>0</v>
      </c>
      <c r="W5" s="309">
        <f t="shared" si="1"/>
        <v>-1903.492397260281</v>
      </c>
    </row>
    <row r="6" spans="1:23" x14ac:dyDescent="0.2">
      <c r="A6" s="296">
        <v>2020</v>
      </c>
      <c r="B6" s="296">
        <v>1</v>
      </c>
      <c r="C6" s="157">
        <f t="shared" si="2"/>
        <v>5446178.0608219178</v>
      </c>
      <c r="D6" s="297">
        <v>0</v>
      </c>
      <c r="E6" s="158">
        <f>IF(D6 &lt;&gt; 0,D6/C6, 0)</f>
        <v>0</v>
      </c>
      <c r="F6" s="297">
        <v>0</v>
      </c>
      <c r="G6" s="297">
        <v>0</v>
      </c>
      <c r="H6" s="296">
        <v>0</v>
      </c>
      <c r="I6" s="296">
        <v>0</v>
      </c>
      <c r="J6" s="296">
        <v>0</v>
      </c>
      <c r="K6" s="159">
        <f>IF(H6&lt;&gt;0,I6/H6,0)</f>
        <v>0</v>
      </c>
      <c r="L6" s="160">
        <f t="shared" si="0"/>
        <v>0</v>
      </c>
      <c r="M6" s="161">
        <f t="shared" si="0"/>
        <v>0</v>
      </c>
      <c r="N6" s="308">
        <v>0</v>
      </c>
      <c r="O6" s="308">
        <v>0</v>
      </c>
      <c r="P6" s="162">
        <f>IF(C6&lt;&gt;0,O6/C6,0)</f>
        <v>0</v>
      </c>
      <c r="Q6" s="298">
        <v>0</v>
      </c>
      <c r="R6" s="298">
        <v>0</v>
      </c>
      <c r="S6" s="298">
        <v>0</v>
      </c>
      <c r="T6" s="298">
        <v>0</v>
      </c>
      <c r="U6" s="298">
        <v>0</v>
      </c>
      <c r="V6" s="163">
        <f>IF(H6&lt;&gt;0,H6-S6-T6-U6,0)</f>
        <v>0</v>
      </c>
      <c r="W6" s="309">
        <f t="shared" si="1"/>
        <v>0</v>
      </c>
    </row>
    <row r="7" spans="1:23" x14ac:dyDescent="0.2">
      <c r="A7" s="296">
        <v>2020</v>
      </c>
      <c r="B7" s="296">
        <v>2</v>
      </c>
      <c r="C7" s="157">
        <f t="shared" si="2"/>
        <v>5446178.0608219178</v>
      </c>
      <c r="D7" s="297">
        <v>91180.422465753421</v>
      </c>
      <c r="E7" s="158">
        <f>IF(D7 &lt;&gt; 0,D7/C7, 0)</f>
        <v>1.6742093528244427E-2</v>
      </c>
      <c r="F7" s="297">
        <v>91180.422465753421</v>
      </c>
      <c r="G7" s="297">
        <v>0</v>
      </c>
      <c r="H7" s="296">
        <v>3</v>
      </c>
      <c r="I7" s="296">
        <v>3</v>
      </c>
      <c r="J7" s="296">
        <v>0</v>
      </c>
      <c r="K7" s="159">
        <f>IF(H7&lt;&gt;0,I7/H7,0)</f>
        <v>1</v>
      </c>
      <c r="L7" s="160">
        <f t="shared" ref="L7" si="3">IF(I7&lt;&gt;0,F7/I7,0)</f>
        <v>30393.47415525114</v>
      </c>
      <c r="M7" s="161">
        <f t="shared" ref="M7" si="4">IF(J7&lt;&gt;0,G7/J7,0)</f>
        <v>0</v>
      </c>
      <c r="N7" s="308">
        <v>18</v>
      </c>
      <c r="O7" s="308">
        <v>0</v>
      </c>
      <c r="P7" s="162">
        <f>IF(C7&lt;&gt;0,O7/C7,0)</f>
        <v>0</v>
      </c>
      <c r="Q7" s="298">
        <v>3</v>
      </c>
      <c r="R7" s="298">
        <v>0</v>
      </c>
      <c r="S7" s="298">
        <v>0</v>
      </c>
      <c r="T7" s="298">
        <v>0</v>
      </c>
      <c r="U7" s="298">
        <v>3</v>
      </c>
      <c r="V7" s="163">
        <f>IF(H7&lt;&gt;0,H7-S7-T7-U7,0)</f>
        <v>0</v>
      </c>
      <c r="W7" s="309">
        <f t="shared" si="1"/>
        <v>30393.47415525114</v>
      </c>
    </row>
    <row r="10" spans="1:23" x14ac:dyDescent="0.2">
      <c r="W10" s="310"/>
    </row>
    <row r="13" spans="1:23" x14ac:dyDescent="0.2">
      <c r="A13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47"/>
  <sheetViews>
    <sheetView showGridLines="0" tabSelected="1" topLeftCell="A6" zoomScale="70" zoomScaleNormal="70" workbookViewId="0">
      <selection activeCell="I81" sqref="I81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87"/>
      <c r="C1" s="185"/>
      <c r="D1" s="232">
        <v>13</v>
      </c>
      <c r="E1" s="233" t="s">
        <v>1040</v>
      </c>
      <c r="F1" s="234">
        <v>24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31" ht="33" customHeight="1" thickBot="1" x14ac:dyDescent="0.25">
      <c r="A2" s="134"/>
      <c r="B2" s="68" t="s">
        <v>983</v>
      </c>
      <c r="C2" s="60"/>
      <c r="D2" s="59" t="s">
        <v>40</v>
      </c>
      <c r="E2" s="61" t="s">
        <v>41</v>
      </c>
      <c r="F2" s="62" t="s">
        <v>70</v>
      </c>
      <c r="G2" s="62" t="s">
        <v>71</v>
      </c>
      <c r="H2" s="60" t="s">
        <v>21</v>
      </c>
      <c r="I2" s="60" t="s">
        <v>72</v>
      </c>
      <c r="J2" s="62" t="s">
        <v>73</v>
      </c>
      <c r="K2" s="63" t="s">
        <v>94</v>
      </c>
      <c r="L2" s="60" t="s">
        <v>74</v>
      </c>
      <c r="M2" s="63" t="s">
        <v>88</v>
      </c>
      <c r="N2" s="60" t="s">
        <v>181</v>
      </c>
      <c r="O2" s="60" t="s">
        <v>75</v>
      </c>
      <c r="P2" s="63" t="s">
        <v>90</v>
      </c>
      <c r="Q2" s="66" t="s">
        <v>91</v>
      </c>
      <c r="R2" s="66" t="s">
        <v>984</v>
      </c>
      <c r="S2" s="10"/>
      <c r="T2" s="10"/>
      <c r="U2" s="380" t="s">
        <v>1073</v>
      </c>
      <c r="V2" s="381"/>
      <c r="W2" s="382"/>
      <c r="X2" s="270" t="s">
        <v>1074</v>
      </c>
      <c r="Y2" s="270" t="s">
        <v>1075</v>
      </c>
      <c r="Z2" s="270" t="s">
        <v>1076</v>
      </c>
    </row>
    <row r="3" spans="1:31" ht="22.5" customHeight="1" x14ac:dyDescent="0.2">
      <c r="A3" s="134"/>
      <c r="B3" s="223">
        <v>43789</v>
      </c>
      <c r="C3" s="36" t="s">
        <v>77</v>
      </c>
      <c r="D3" s="36">
        <v>4182</v>
      </c>
      <c r="E3" s="221" t="s">
        <v>2295</v>
      </c>
      <c r="F3" s="224">
        <v>1627</v>
      </c>
      <c r="G3" s="224">
        <v>600</v>
      </c>
      <c r="H3" s="225">
        <f>F3*G3</f>
        <v>976200</v>
      </c>
      <c r="I3" s="221" t="s">
        <v>2297</v>
      </c>
      <c r="J3" s="224">
        <v>1681</v>
      </c>
      <c r="K3" s="36">
        <v>770</v>
      </c>
      <c r="L3" s="226">
        <f>IF(OR(I3="現物",H3=0),0,IF(C3="売",H3*Fee_Refer!$B$12/365*T3, H3*Fee_Refer!$B$11/365*#REF!))</f>
        <v>0</v>
      </c>
      <c r="M3" s="221">
        <v>92</v>
      </c>
      <c r="N3" s="227">
        <v>-33848</v>
      </c>
      <c r="O3" s="228">
        <v>-3.4673222700266342E-2</v>
      </c>
      <c r="P3" s="390">
        <v>54150</v>
      </c>
      <c r="Q3" s="347">
        <v>2.7799999999999998E-2</v>
      </c>
      <c r="R3" s="346">
        <v>15</v>
      </c>
      <c r="S3" s="10"/>
      <c r="T3" s="10"/>
      <c r="U3" s="383" t="s">
        <v>505</v>
      </c>
      <c r="V3" s="384"/>
      <c r="W3" s="385"/>
      <c r="X3" s="389">
        <v>-2.01231803276935</v>
      </c>
      <c r="Y3" s="389">
        <v>-0.29964945614398902</v>
      </c>
      <c r="Z3" s="389">
        <v>-0.22873675695053799</v>
      </c>
    </row>
    <row r="4" spans="1:31" ht="22.5" customHeight="1" x14ac:dyDescent="0.2">
      <c r="A4" s="134"/>
      <c r="B4" s="214">
        <v>43805</v>
      </c>
      <c r="C4" s="213" t="s">
        <v>78</v>
      </c>
      <c r="D4" s="213">
        <v>1824</v>
      </c>
      <c r="E4" s="222" t="s">
        <v>2296</v>
      </c>
      <c r="F4" s="229">
        <v>973</v>
      </c>
      <c r="G4" s="229">
        <v>1000</v>
      </c>
      <c r="H4" s="230">
        <f>F4*G4</f>
        <v>973000</v>
      </c>
      <c r="I4" s="222" t="s">
        <v>2297</v>
      </c>
      <c r="J4" s="231">
        <v>1062</v>
      </c>
      <c r="K4" s="31">
        <v>770</v>
      </c>
      <c r="L4" s="146">
        <f>IF(OR(I4="現物",H4=0),0,IF(C4="売",H4*Fee_Refer!$B$12/365*T4, H4*Fee_Refer!$B$11/365*T3))</f>
        <v>0</v>
      </c>
      <c r="M4" s="213">
        <v>408</v>
      </c>
      <c r="N4" s="211">
        <v>86812</v>
      </c>
      <c r="O4" s="212">
        <v>8.9220966084275433E-2</v>
      </c>
      <c r="P4" s="390"/>
      <c r="Q4" s="347"/>
      <c r="R4" s="346"/>
      <c r="S4" s="10"/>
      <c r="T4" s="10"/>
      <c r="U4" s="386"/>
      <c r="V4" s="387"/>
      <c r="W4" s="388"/>
      <c r="X4" s="389"/>
      <c r="Y4" s="389"/>
      <c r="Z4" s="389"/>
    </row>
    <row r="5" spans="1:31" ht="22.5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135"/>
      <c r="Q5" s="205"/>
    </row>
    <row r="6" spans="1:31" x14ac:dyDescent="0.2">
      <c r="A6" s="196" t="s">
        <v>1039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2298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35" t="s">
        <v>1041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196" t="s">
        <v>976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09" t="s">
        <v>1948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196" t="s">
        <v>964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197">
        <v>0.71122891182398806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196" t="s">
        <v>965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197">
        <v>0.56048690330526896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35" t="s">
        <v>1042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17">
        <f>B3</f>
        <v>43789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17">
        <f>B3</f>
        <v>43789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18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19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0">
        <f>B4</f>
        <v>43805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0">
        <f>B4</f>
        <v>43805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36" t="s">
        <v>1043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196" t="s">
        <v>1038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1.7554744525547445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196" t="s">
        <v>964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2083.7481751824816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196" t="s">
        <v>965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1187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08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499</v>
      </c>
      <c r="B81" s="106" t="s">
        <v>2299</v>
      </c>
      <c r="C81" s="106" t="s">
        <v>2300</v>
      </c>
      <c r="D81" s="106" t="s">
        <v>2301</v>
      </c>
      <c r="E81" s="106" t="s">
        <v>2302</v>
      </c>
      <c r="F81" s="106" t="s">
        <v>500</v>
      </c>
      <c r="G81" s="106" t="s">
        <v>501</v>
      </c>
      <c r="H81" s="106" t="s">
        <v>502</v>
      </c>
      <c r="I81" s="106" t="s">
        <v>503</v>
      </c>
      <c r="J81" s="106" t="s">
        <v>504</v>
      </c>
      <c r="K81" s="106" t="s">
        <v>32</v>
      </c>
      <c r="L81" s="106" t="s">
        <v>34</v>
      </c>
      <c r="M81" s="106" t="s">
        <v>33</v>
      </c>
      <c r="N81" s="106" t="s">
        <v>35</v>
      </c>
      <c r="P81" s="106" t="s">
        <v>197</v>
      </c>
      <c r="Q81" s="106" t="s">
        <v>198</v>
      </c>
      <c r="R81" s="106" t="s">
        <v>199</v>
      </c>
      <c r="S81" s="106" t="s">
        <v>200</v>
      </c>
      <c r="U81" s="106" t="s">
        <v>985</v>
      </c>
      <c r="V81" s="106" t="s">
        <v>986</v>
      </c>
      <c r="W81" s="106" t="s">
        <v>987</v>
      </c>
      <c r="X81" s="106" t="s">
        <v>988</v>
      </c>
      <c r="Y81" s="106" t="s">
        <v>499</v>
      </c>
      <c r="AA81" s="106" t="s">
        <v>2303</v>
      </c>
      <c r="AB81" s="106" t="s">
        <v>2304</v>
      </c>
    </row>
    <row r="82" spans="1:28" x14ac:dyDescent="0.2">
      <c r="A82" s="14">
        <v>43861</v>
      </c>
      <c r="B82" s="106">
        <v>1085</v>
      </c>
      <c r="C82" s="106">
        <v>1058</v>
      </c>
      <c r="D82" s="106">
        <v>1701</v>
      </c>
      <c r="E82" s="106">
        <v>1690</v>
      </c>
      <c r="F82" s="106">
        <v>0.62603550295857902</v>
      </c>
      <c r="G82" s="106">
        <v>0.63195727275120905</v>
      </c>
      <c r="H82" s="106">
        <v>2.5889017014919202E-2</v>
      </c>
      <c r="I82" s="106">
        <v>-0.22873675695053799</v>
      </c>
      <c r="J82" s="106">
        <v>-0.95</v>
      </c>
      <c r="K82" s="106">
        <v>0.44749439333464203</v>
      </c>
      <c r="L82" s="106">
        <v>0.52557376994308402</v>
      </c>
      <c r="M82" s="106">
        <v>0.893834907841493</v>
      </c>
      <c r="N82" s="106">
        <v>0.18247579408346601</v>
      </c>
      <c r="P82" s="106">
        <v>0.65784628976612824</v>
      </c>
      <c r="Q82" s="106">
        <v>0.60606825573628986</v>
      </c>
      <c r="R82" s="106">
        <v>0.68373530678104744</v>
      </c>
      <c r="S82" s="106">
        <v>0.58017923872137067</v>
      </c>
      <c r="U82" s="106">
        <v>-38570</v>
      </c>
      <c r="V82" s="106">
        <v>84230</v>
      </c>
      <c r="W82" s="106">
        <v>45660</v>
      </c>
      <c r="X82" s="106">
        <v>2.3424994869690128</v>
      </c>
      <c r="Y82" s="14">
        <v>43861</v>
      </c>
      <c r="AA82" s="106">
        <v>1690</v>
      </c>
      <c r="AB82" s="106">
        <v>1857.2919708029196</v>
      </c>
    </row>
    <row r="83" spans="1:28" x14ac:dyDescent="0.2">
      <c r="A83" s="14">
        <v>43860</v>
      </c>
      <c r="B83" s="106">
        <v>1101</v>
      </c>
      <c r="C83" s="106">
        <v>1071</v>
      </c>
      <c r="D83" s="106">
        <v>1690</v>
      </c>
      <c r="E83" s="106">
        <v>1690</v>
      </c>
      <c r="F83" s="106">
        <v>0.63372781065088701</v>
      </c>
      <c r="G83" s="106">
        <v>0.63248343799460405</v>
      </c>
      <c r="H83" s="106">
        <v>2.6162882734871402E-2</v>
      </c>
      <c r="I83" s="106">
        <v>4.7562520877124197E-2</v>
      </c>
      <c r="J83" s="106">
        <v>0.2</v>
      </c>
      <c r="K83" s="106">
        <v>0.44678414970478803</v>
      </c>
      <c r="L83" s="106">
        <v>0.194697921172723</v>
      </c>
      <c r="M83" s="106">
        <v>0.89373788147261202</v>
      </c>
      <c r="N83" s="106">
        <v>0.18486043206378899</v>
      </c>
      <c r="P83" s="106">
        <v>0.65864632072947549</v>
      </c>
      <c r="Q83" s="106">
        <v>0.60632055525973261</v>
      </c>
      <c r="R83" s="106">
        <v>0.68480920346434682</v>
      </c>
      <c r="S83" s="106">
        <v>0.58015767252486128</v>
      </c>
      <c r="U83" s="106">
        <v>-38570</v>
      </c>
      <c r="V83" s="106">
        <v>97230</v>
      </c>
      <c r="W83" s="106">
        <v>58660</v>
      </c>
      <c r="X83" s="106">
        <v>3.0094397701621176</v>
      </c>
      <c r="Y83" s="14">
        <v>43860</v>
      </c>
      <c r="AA83" s="106">
        <v>1690</v>
      </c>
      <c r="AB83" s="106">
        <v>1880.1131386861314</v>
      </c>
    </row>
    <row r="84" spans="1:28" x14ac:dyDescent="0.2">
      <c r="A84" s="14">
        <v>43859</v>
      </c>
      <c r="B84" s="106">
        <v>1105</v>
      </c>
      <c r="C84" s="106">
        <v>1106</v>
      </c>
      <c r="D84" s="106">
        <v>1689</v>
      </c>
      <c r="E84" s="106">
        <v>1688</v>
      </c>
      <c r="F84" s="106">
        <v>0.65521327014218</v>
      </c>
      <c r="G84" s="106">
        <v>0.632916282592488</v>
      </c>
      <c r="H84" s="106">
        <v>2.64468883228356E-2</v>
      </c>
      <c r="I84" s="106">
        <v>0.843085480511508</v>
      </c>
      <c r="J84" s="106">
        <v>3.4</v>
      </c>
      <c r="K84" s="106">
        <v>0.440618613559009</v>
      </c>
      <c r="L84" s="106">
        <v>0.430157653904786</v>
      </c>
      <c r="M84" s="106">
        <v>0.89348579356200597</v>
      </c>
      <c r="N84" s="106">
        <v>0.15993896346575801</v>
      </c>
      <c r="P84" s="106">
        <v>0.65936317091532359</v>
      </c>
      <c r="Q84" s="106">
        <v>0.60646939426965241</v>
      </c>
      <c r="R84" s="106">
        <v>0.68581005923815919</v>
      </c>
      <c r="S84" s="106">
        <v>0.58002250594681681</v>
      </c>
      <c r="U84" s="106">
        <v>-37370</v>
      </c>
      <c r="V84" s="106">
        <v>132230</v>
      </c>
      <c r="W84" s="106">
        <v>94860</v>
      </c>
      <c r="X84" s="106">
        <v>4.866611943361379</v>
      </c>
      <c r="Y84" s="14">
        <v>43859</v>
      </c>
      <c r="AA84" s="106">
        <v>1688</v>
      </c>
      <c r="AB84" s="106">
        <v>1941.5547445255474</v>
      </c>
    </row>
    <row r="85" spans="1:28" x14ac:dyDescent="0.2">
      <c r="A85" s="14">
        <v>43858</v>
      </c>
      <c r="B85" s="106">
        <v>1123</v>
      </c>
      <c r="C85" s="106">
        <v>1107</v>
      </c>
      <c r="D85" s="106">
        <v>1648</v>
      </c>
      <c r="E85" s="106">
        <v>1664</v>
      </c>
      <c r="F85" s="106">
        <v>0.66526442307692302</v>
      </c>
      <c r="G85" s="106">
        <v>0.63302480262695604</v>
      </c>
      <c r="H85" s="106">
        <v>2.65546363168199E-2</v>
      </c>
      <c r="I85" s="106">
        <v>1.2140863111556199</v>
      </c>
      <c r="J85" s="106">
        <v>4.8499999999999996</v>
      </c>
      <c r="K85" s="106">
        <v>0.44826318263370601</v>
      </c>
      <c r="L85" s="106">
        <v>0.258536048643428</v>
      </c>
      <c r="M85" s="106">
        <v>0.89342799050037303</v>
      </c>
      <c r="N85" s="106">
        <v>0.151632402853633</v>
      </c>
      <c r="P85" s="106">
        <v>0.65957943894377591</v>
      </c>
      <c r="Q85" s="106">
        <v>0.60647016631013617</v>
      </c>
      <c r="R85" s="106">
        <v>0.68613407526059589</v>
      </c>
      <c r="S85" s="106">
        <v>0.57991552999331619</v>
      </c>
      <c r="U85" s="106">
        <v>-22970</v>
      </c>
      <c r="V85" s="106">
        <v>133230</v>
      </c>
      <c r="W85" s="106">
        <v>110260</v>
      </c>
      <c r="X85" s="106">
        <v>5.6566796634516727</v>
      </c>
      <c r="Y85" s="14">
        <v>43858</v>
      </c>
      <c r="AA85" s="106">
        <v>1664</v>
      </c>
      <c r="AB85" s="106">
        <v>1943.3102189781023</v>
      </c>
    </row>
    <row r="86" spans="1:28" x14ac:dyDescent="0.2">
      <c r="A86" s="14">
        <v>43857</v>
      </c>
      <c r="B86" s="106">
        <v>1150</v>
      </c>
      <c r="C86" s="106">
        <v>1134</v>
      </c>
      <c r="D86" s="106">
        <v>1686</v>
      </c>
      <c r="E86" s="106">
        <v>1669</v>
      </c>
      <c r="F86" s="106">
        <v>0.67944877171959195</v>
      </c>
      <c r="G86" s="106">
        <v>0.63296396369554597</v>
      </c>
      <c r="H86" s="106">
        <v>2.6485840813473601E-2</v>
      </c>
      <c r="I86" s="106">
        <v>1.75508145470688</v>
      </c>
      <c r="J86" s="106">
        <v>6.84</v>
      </c>
      <c r="K86" s="106">
        <v>0.46587701654459202</v>
      </c>
      <c r="L86" s="106">
        <v>0.138493931954324</v>
      </c>
      <c r="M86" s="106">
        <v>0.89336484847575304</v>
      </c>
      <c r="N86" s="106">
        <v>0.16519725093687801</v>
      </c>
      <c r="P86" s="106">
        <v>0.65944980450901958</v>
      </c>
      <c r="Q86" s="106">
        <v>0.60647812288207237</v>
      </c>
      <c r="R86" s="106">
        <v>0.68593564532249318</v>
      </c>
      <c r="S86" s="106">
        <v>0.57999228206859876</v>
      </c>
      <c r="U86" s="106">
        <v>-25970</v>
      </c>
      <c r="V86" s="106">
        <v>160230</v>
      </c>
      <c r="W86" s="106">
        <v>134260</v>
      </c>
      <c r="X86" s="106">
        <v>6.8879540324235586</v>
      </c>
      <c r="Y86" s="14">
        <v>43857</v>
      </c>
      <c r="AA86" s="106">
        <v>1669</v>
      </c>
      <c r="AB86" s="106">
        <v>1990.7080291970804</v>
      </c>
    </row>
    <row r="87" spans="1:28" x14ac:dyDescent="0.2">
      <c r="A87" s="14">
        <v>43854</v>
      </c>
      <c r="B87" s="106">
        <v>1161</v>
      </c>
      <c r="C87" s="106">
        <v>1165</v>
      </c>
      <c r="D87" s="106">
        <v>1747</v>
      </c>
      <c r="E87" s="106">
        <v>1716</v>
      </c>
      <c r="F87" s="106">
        <v>0.67890442890442804</v>
      </c>
      <c r="G87" s="106">
        <v>0.63267076091976304</v>
      </c>
      <c r="H87" s="106">
        <v>2.60883582526708E-2</v>
      </c>
      <c r="I87" s="106">
        <v>1.7721953806706701</v>
      </c>
      <c r="J87" s="106">
        <v>6.81</v>
      </c>
      <c r="K87" s="106">
        <v>0.45292252245441</v>
      </c>
      <c r="L87" s="106">
        <v>7.5562191539911797E-2</v>
      </c>
      <c r="M87" s="106">
        <v>0.89288660710621603</v>
      </c>
      <c r="N87" s="106">
        <v>0.163117700325488</v>
      </c>
      <c r="P87" s="106">
        <v>0.65875911917243379</v>
      </c>
      <c r="Q87" s="106">
        <v>0.60658240266709229</v>
      </c>
      <c r="R87" s="106">
        <v>0.68484747742510466</v>
      </c>
      <c r="S87" s="106">
        <v>0.58049404441442143</v>
      </c>
      <c r="U87" s="106">
        <v>-54170</v>
      </c>
      <c r="V87" s="106">
        <v>191230</v>
      </c>
      <c r="W87" s="106">
        <v>137060</v>
      </c>
      <c r="X87" s="106">
        <v>7.0316027088036126</v>
      </c>
      <c r="Y87" s="14">
        <v>43854</v>
      </c>
      <c r="AA87" s="106">
        <v>1716</v>
      </c>
      <c r="AB87" s="106">
        <v>2045.1277372262773</v>
      </c>
    </row>
    <row r="88" spans="1:28" x14ac:dyDescent="0.2">
      <c r="A88" s="14">
        <v>43853</v>
      </c>
      <c r="B88" s="106">
        <v>1167</v>
      </c>
      <c r="C88" s="106">
        <v>1177</v>
      </c>
      <c r="D88" s="106">
        <v>1740</v>
      </c>
      <c r="E88" s="106">
        <v>1748</v>
      </c>
      <c r="F88" s="106">
        <v>0.67334096109839803</v>
      </c>
      <c r="G88" s="106">
        <v>0.63243992447439401</v>
      </c>
      <c r="H88" s="106">
        <v>2.5752683928972599E-2</v>
      </c>
      <c r="I88" s="106">
        <v>1.58822423079516</v>
      </c>
      <c r="J88" s="106">
        <v>6.07</v>
      </c>
      <c r="K88" s="106">
        <v>0.420205355554573</v>
      </c>
      <c r="L88" s="106">
        <v>9.9292264579381694E-3</v>
      </c>
      <c r="M88" s="106">
        <v>0.89217887393778905</v>
      </c>
      <c r="N88" s="106">
        <v>0.234392910979562</v>
      </c>
      <c r="P88" s="106">
        <v>0.65819260840336657</v>
      </c>
      <c r="Q88" s="106">
        <v>0.60668724054542145</v>
      </c>
      <c r="R88" s="106">
        <v>0.68394529233233925</v>
      </c>
      <c r="S88" s="106">
        <v>0.58093455661644877</v>
      </c>
      <c r="U88" s="106">
        <v>-73370</v>
      </c>
      <c r="V88" s="106">
        <v>203230</v>
      </c>
      <c r="W88" s="106">
        <v>129860</v>
      </c>
      <c r="X88" s="106">
        <v>6.6622203981120451</v>
      </c>
      <c r="Y88" s="14">
        <v>43853</v>
      </c>
      <c r="AA88" s="106">
        <v>1748</v>
      </c>
      <c r="AB88" s="106">
        <v>2066.1934306569342</v>
      </c>
    </row>
    <row r="89" spans="1:28" x14ac:dyDescent="0.2">
      <c r="A89" s="14">
        <v>43852</v>
      </c>
      <c r="B89" s="106">
        <v>1100</v>
      </c>
      <c r="C89" s="106">
        <v>1187</v>
      </c>
      <c r="D89" s="106">
        <v>1740</v>
      </c>
      <c r="E89" s="106">
        <v>1755</v>
      </c>
      <c r="F89" s="106">
        <v>0.67635327635327602</v>
      </c>
      <c r="G89" s="106">
        <v>0.63217216981971203</v>
      </c>
      <c r="H89" s="106">
        <v>2.54283914699386E-2</v>
      </c>
      <c r="I89" s="106">
        <v>1.73747154183129</v>
      </c>
      <c r="J89" s="106">
        <v>6.53</v>
      </c>
      <c r="K89" s="106">
        <v>0.39572469496844598</v>
      </c>
      <c r="L89" s="106">
        <v>0.33364035753820898</v>
      </c>
      <c r="M89" s="106">
        <v>0.89128515885460502</v>
      </c>
      <c r="N89" s="106">
        <v>0.25503720843453898</v>
      </c>
      <c r="P89" s="106">
        <v>0.65760056128965061</v>
      </c>
      <c r="Q89" s="106">
        <v>0.60674377834977344</v>
      </c>
      <c r="R89" s="106">
        <v>0.68302895275958919</v>
      </c>
      <c r="S89" s="106">
        <v>0.58131538687983486</v>
      </c>
      <c r="U89" s="106">
        <v>-77570</v>
      </c>
      <c r="V89" s="106">
        <v>213230</v>
      </c>
      <c r="W89" s="106">
        <v>135660</v>
      </c>
      <c r="X89" s="106">
        <v>6.9597783706135852</v>
      </c>
      <c r="Y89" s="14">
        <v>43852</v>
      </c>
      <c r="AA89" s="106">
        <v>1755</v>
      </c>
      <c r="AB89" s="106">
        <v>2083.7481751824816</v>
      </c>
    </row>
    <row r="90" spans="1:28" ht="15" customHeight="1" x14ac:dyDescent="0.2">
      <c r="A90" s="14">
        <v>43851</v>
      </c>
      <c r="B90" s="106">
        <v>1066</v>
      </c>
      <c r="C90" s="106">
        <v>1098</v>
      </c>
      <c r="D90" s="106">
        <v>1770</v>
      </c>
      <c r="E90" s="106">
        <v>1749</v>
      </c>
      <c r="F90" s="106">
        <v>0.62778730703259</v>
      </c>
      <c r="G90" s="106">
        <v>0.63214529303411804</v>
      </c>
      <c r="H90" s="106">
        <v>2.5382703860147501E-2</v>
      </c>
      <c r="I90" s="106">
        <v>-0.17169116519422101</v>
      </c>
      <c r="J90" s="106">
        <v>-0.69</v>
      </c>
      <c r="K90" s="106">
        <v>0.36571895896641099</v>
      </c>
      <c r="L90" s="106">
        <v>0.40606587972944802</v>
      </c>
      <c r="M90" s="106">
        <v>0.89091455473750103</v>
      </c>
      <c r="N90" s="106">
        <v>0.16062038575276899</v>
      </c>
      <c r="P90" s="106">
        <v>0.65752799689426555</v>
      </c>
      <c r="Q90" s="106">
        <v>0.60676258917397052</v>
      </c>
      <c r="R90" s="106">
        <v>0.68291070075441307</v>
      </c>
      <c r="S90" s="106">
        <v>0.58137988531382301</v>
      </c>
      <c r="U90" s="106">
        <v>-73970</v>
      </c>
      <c r="V90" s="106">
        <v>124230</v>
      </c>
      <c r="W90" s="106">
        <v>50260</v>
      </c>
      <c r="X90" s="106">
        <v>2.5784937410219579</v>
      </c>
      <c r="Y90" s="14">
        <v>43851</v>
      </c>
      <c r="AA90" s="106">
        <v>1749</v>
      </c>
      <c r="AB90" s="106">
        <v>1927.5109489051094</v>
      </c>
    </row>
    <row r="91" spans="1:28" x14ac:dyDescent="0.2">
      <c r="A91" s="14">
        <v>43850</v>
      </c>
      <c r="B91" s="106">
        <v>1028</v>
      </c>
      <c r="C91" s="106">
        <v>1083</v>
      </c>
      <c r="D91" s="106">
        <v>1796</v>
      </c>
      <c r="E91" s="106">
        <v>1766</v>
      </c>
      <c r="F91" s="106">
        <v>0.61325028312570695</v>
      </c>
      <c r="G91" s="106">
        <v>0.63261221613381102</v>
      </c>
      <c r="H91" s="106">
        <v>2.56192357025616E-2</v>
      </c>
      <c r="I91" s="106">
        <v>-0.75575763589884903</v>
      </c>
      <c r="J91" s="106">
        <v>-3.16</v>
      </c>
      <c r="K91" s="106">
        <v>0.35825278196261401</v>
      </c>
      <c r="L91" s="106">
        <v>0.48633002579715701</v>
      </c>
      <c r="M91" s="106">
        <v>0.89047097350287596</v>
      </c>
      <c r="N91" s="106">
        <v>0.217290255784931</v>
      </c>
      <c r="P91" s="106">
        <v>0.65823145183637266</v>
      </c>
      <c r="Q91" s="106">
        <v>0.60699298043124938</v>
      </c>
      <c r="R91" s="106">
        <v>0.68385068753893419</v>
      </c>
      <c r="S91" s="106">
        <v>0.58137374472868786</v>
      </c>
      <c r="U91" s="106">
        <v>-84170</v>
      </c>
      <c r="V91" s="106">
        <v>109230</v>
      </c>
      <c r="W91" s="106">
        <v>25060</v>
      </c>
      <c r="X91" s="106">
        <v>1.2856556536014776</v>
      </c>
      <c r="Y91" s="14">
        <v>43850</v>
      </c>
      <c r="AA91" s="106">
        <v>1766</v>
      </c>
      <c r="AB91" s="106">
        <v>1901.1788321167883</v>
      </c>
    </row>
    <row r="92" spans="1:28" x14ac:dyDescent="0.2">
      <c r="A92" s="14">
        <v>43847</v>
      </c>
      <c r="B92" s="106">
        <v>1017</v>
      </c>
      <c r="C92" s="106">
        <v>1022</v>
      </c>
      <c r="D92" s="106">
        <v>1737</v>
      </c>
      <c r="E92" s="106">
        <v>1775</v>
      </c>
      <c r="F92" s="106">
        <v>0.57577464788732302</v>
      </c>
      <c r="G92" s="106">
        <v>0.63333669511742197</v>
      </c>
      <c r="H92" s="106">
        <v>2.5828878719756199E-2</v>
      </c>
      <c r="I92" s="106">
        <v>-2.2285925709221699</v>
      </c>
      <c r="J92" s="106">
        <v>-10</v>
      </c>
      <c r="K92" s="106">
        <v>0.419480068402733</v>
      </c>
      <c r="L92" s="106">
        <v>0.51279474459414698</v>
      </c>
      <c r="M92" s="106">
        <v>0.892424215379926</v>
      </c>
      <c r="N92" s="106">
        <v>0.31384735858549601</v>
      </c>
      <c r="P92" s="106">
        <v>0.65916557383717822</v>
      </c>
      <c r="Q92" s="106">
        <v>0.60750781639766571</v>
      </c>
      <c r="R92" s="106">
        <v>0.68499445255693436</v>
      </c>
      <c r="S92" s="106">
        <v>0.58167893767790957</v>
      </c>
      <c r="U92" s="106">
        <v>-89570</v>
      </c>
      <c r="V92" s="106">
        <v>48230</v>
      </c>
      <c r="W92" s="106">
        <v>-41340</v>
      </c>
      <c r="X92" s="106">
        <v>-2.1208701005540735</v>
      </c>
      <c r="Y92" s="14">
        <v>43847</v>
      </c>
      <c r="AA92" s="106">
        <v>1775</v>
      </c>
      <c r="AB92" s="106">
        <v>1794.094890510949</v>
      </c>
    </row>
    <row r="93" spans="1:28" x14ac:dyDescent="0.2">
      <c r="A93" s="14">
        <v>43846</v>
      </c>
      <c r="B93" s="106">
        <v>1020</v>
      </c>
      <c r="C93" s="106">
        <v>1017</v>
      </c>
      <c r="D93" s="106">
        <v>1701</v>
      </c>
      <c r="E93" s="106">
        <v>1720</v>
      </c>
      <c r="F93" s="106">
        <v>0.59127906976744105</v>
      </c>
      <c r="G93" s="106">
        <v>0.63429200221775595</v>
      </c>
      <c r="H93" s="106">
        <v>2.4993706679936702E-2</v>
      </c>
      <c r="I93" s="106">
        <v>-1.72095051770941</v>
      </c>
      <c r="J93" s="106">
        <v>-7.27</v>
      </c>
      <c r="K93" s="106">
        <v>0.47832997271257</v>
      </c>
      <c r="L93" s="106">
        <v>0.60113810313061</v>
      </c>
      <c r="M93" s="106">
        <v>0.89307635105909899</v>
      </c>
      <c r="N93" s="106">
        <v>0.29829650070001001</v>
      </c>
      <c r="P93" s="106">
        <v>0.65928570889769267</v>
      </c>
      <c r="Q93" s="106">
        <v>0.60929829553781922</v>
      </c>
      <c r="R93" s="106">
        <v>0.68427941557762939</v>
      </c>
      <c r="S93" s="106">
        <v>0.5843045888578825</v>
      </c>
      <c r="U93" s="106">
        <v>-56570</v>
      </c>
      <c r="V93" s="106">
        <v>43230</v>
      </c>
      <c r="W93" s="106">
        <v>-13340</v>
      </c>
      <c r="X93" s="106">
        <v>-0.68438333675353991</v>
      </c>
      <c r="Y93" s="14">
        <v>43846</v>
      </c>
      <c r="AA93" s="106">
        <v>1720</v>
      </c>
      <c r="AB93" s="106">
        <v>1785.3175182481752</v>
      </c>
    </row>
    <row r="94" spans="1:28" x14ac:dyDescent="0.2">
      <c r="A94" s="14">
        <v>43845</v>
      </c>
      <c r="B94" s="106">
        <v>1020</v>
      </c>
      <c r="C94" s="106">
        <v>1019</v>
      </c>
      <c r="D94" s="106">
        <v>1669</v>
      </c>
      <c r="E94" s="106">
        <v>1669</v>
      </c>
      <c r="F94" s="106">
        <v>0.61054523666866301</v>
      </c>
      <c r="G94" s="106">
        <v>0.63495435637284803</v>
      </c>
      <c r="H94" s="106">
        <v>2.4498378487589699E-2</v>
      </c>
      <c r="I94" s="106">
        <v>-0.99635654321158895</v>
      </c>
      <c r="J94" s="106">
        <v>-4</v>
      </c>
      <c r="K94" s="106">
        <v>0.50777567744018604</v>
      </c>
      <c r="L94" s="106">
        <v>0.52345588229067597</v>
      </c>
      <c r="M94" s="106">
        <v>0.89202120826264097</v>
      </c>
      <c r="N94" s="106">
        <v>0.47197959638112602</v>
      </c>
      <c r="P94" s="106">
        <v>0.65945273486043776</v>
      </c>
      <c r="Q94" s="106">
        <v>0.61045597788525829</v>
      </c>
      <c r="R94" s="106">
        <v>0.68395111334802738</v>
      </c>
      <c r="S94" s="106">
        <v>0.58595759939766867</v>
      </c>
      <c r="U94" s="106">
        <v>-25970</v>
      </c>
      <c r="V94" s="106">
        <v>45230</v>
      </c>
      <c r="W94" s="106">
        <v>19260</v>
      </c>
      <c r="X94" s="106">
        <v>0.98809768109993834</v>
      </c>
      <c r="Y94" s="14">
        <v>43845</v>
      </c>
      <c r="AA94" s="106">
        <v>1669</v>
      </c>
      <c r="AB94" s="106">
        <v>1788.8284671532847</v>
      </c>
    </row>
    <row r="95" spans="1:28" x14ac:dyDescent="0.2">
      <c r="A95" s="14">
        <v>43844</v>
      </c>
      <c r="B95" s="106">
        <v>1036</v>
      </c>
      <c r="C95" s="106">
        <v>1016</v>
      </c>
      <c r="D95" s="106">
        <v>1648</v>
      </c>
      <c r="E95" s="106">
        <v>1663</v>
      </c>
      <c r="F95" s="106">
        <v>0.61094407696933195</v>
      </c>
      <c r="G95" s="106">
        <v>0.63552365082818696</v>
      </c>
      <c r="H95" s="106">
        <v>2.44205182704158E-2</v>
      </c>
      <c r="I95" s="106">
        <v>-1.0065131946290999</v>
      </c>
      <c r="J95" s="106">
        <v>-4.0199999999999996</v>
      </c>
      <c r="K95" s="106">
        <v>0.53352906585112503</v>
      </c>
      <c r="L95" s="106">
        <v>0.593440369904354</v>
      </c>
      <c r="M95" s="106">
        <v>0.89152205342393798</v>
      </c>
      <c r="N95" s="106">
        <v>0.48323555207246999</v>
      </c>
      <c r="P95" s="106">
        <v>0.65994416909860276</v>
      </c>
      <c r="Q95" s="106">
        <v>0.61110313255777116</v>
      </c>
      <c r="R95" s="106">
        <v>0.68436468736901857</v>
      </c>
      <c r="S95" s="106">
        <v>0.58668261428735535</v>
      </c>
      <c r="U95" s="106">
        <v>-22370</v>
      </c>
      <c r="V95" s="106">
        <v>42230</v>
      </c>
      <c r="W95" s="106">
        <v>19860</v>
      </c>
      <c r="X95" s="106">
        <v>1.0188795403242357</v>
      </c>
      <c r="Y95" s="14">
        <v>43844</v>
      </c>
      <c r="AA95" s="106">
        <v>1663</v>
      </c>
      <c r="AB95" s="106">
        <v>1783.5620437956204</v>
      </c>
    </row>
    <row r="96" spans="1:28" x14ac:dyDescent="0.2">
      <c r="A96" s="14">
        <v>43840</v>
      </c>
      <c r="B96" s="106">
        <v>1053</v>
      </c>
      <c r="C96" s="106">
        <v>1043</v>
      </c>
      <c r="D96" s="106">
        <v>1647</v>
      </c>
      <c r="E96" s="106">
        <v>1650</v>
      </c>
      <c r="F96" s="106">
        <v>0.63212121212121197</v>
      </c>
      <c r="G96" s="106">
        <v>0.635870065651849</v>
      </c>
      <c r="H96" s="106">
        <v>2.4253092465325199E-2</v>
      </c>
      <c r="I96" s="106">
        <v>-0.154572186454041</v>
      </c>
      <c r="J96" s="106">
        <v>-0.59</v>
      </c>
      <c r="K96" s="106">
        <v>0.56700725721549095</v>
      </c>
      <c r="L96" s="106">
        <v>0.63505149550932105</v>
      </c>
      <c r="M96" s="106">
        <v>0.89101212164138699</v>
      </c>
      <c r="N96" s="106">
        <v>0.418492929331231</v>
      </c>
      <c r="P96" s="106">
        <v>0.66012315811717426</v>
      </c>
      <c r="Q96" s="106">
        <v>0.61161697318652375</v>
      </c>
      <c r="R96" s="106">
        <v>0.6843762505824994</v>
      </c>
      <c r="S96" s="106">
        <v>0.58736388072119861</v>
      </c>
      <c r="U96" s="106">
        <v>-14570</v>
      </c>
      <c r="V96" s="106">
        <v>69230</v>
      </c>
      <c r="W96" s="106">
        <v>54660</v>
      </c>
      <c r="X96" s="106">
        <v>2.8042273753334701</v>
      </c>
      <c r="Y96" s="14">
        <v>43840</v>
      </c>
      <c r="AA96" s="106">
        <v>1650</v>
      </c>
      <c r="AB96" s="106">
        <v>1830.9598540145985</v>
      </c>
    </row>
    <row r="97" spans="1:28" x14ac:dyDescent="0.2">
      <c r="A97" s="14">
        <v>43839</v>
      </c>
      <c r="B97" s="106">
        <v>1056</v>
      </c>
      <c r="C97" s="106">
        <v>1054</v>
      </c>
      <c r="D97" s="106">
        <v>1623</v>
      </c>
      <c r="E97" s="106">
        <v>1630</v>
      </c>
      <c r="F97" s="106">
        <v>0.64662576687116502</v>
      </c>
      <c r="G97" s="106">
        <v>0.63604246541742304</v>
      </c>
      <c r="H97" s="106">
        <v>2.42717798162904E-2</v>
      </c>
      <c r="I97" s="106">
        <v>0.43603318478685399</v>
      </c>
      <c r="J97" s="106">
        <v>1.64</v>
      </c>
      <c r="K97" s="106">
        <v>0.60726390707312505</v>
      </c>
      <c r="L97" s="106">
        <v>0.54703499280391699</v>
      </c>
      <c r="M97" s="106">
        <v>0.89025153199807505</v>
      </c>
      <c r="N97" s="106">
        <v>0.42614060942734799</v>
      </c>
      <c r="P97" s="106">
        <v>0.6603142452337134</v>
      </c>
      <c r="Q97" s="106">
        <v>0.61177068560113268</v>
      </c>
      <c r="R97" s="106">
        <v>0.68458602505000388</v>
      </c>
      <c r="S97" s="106">
        <v>0.58749890578484221</v>
      </c>
      <c r="U97" s="106">
        <v>-2570</v>
      </c>
      <c r="V97" s="106">
        <v>80230</v>
      </c>
      <c r="W97" s="106">
        <v>77660</v>
      </c>
      <c r="X97" s="106">
        <v>3.9841986455981941</v>
      </c>
      <c r="Y97" s="14">
        <v>43839</v>
      </c>
      <c r="AA97" s="106">
        <v>1630</v>
      </c>
      <c r="AB97" s="106">
        <v>1850.2700729927008</v>
      </c>
    </row>
    <row r="98" spans="1:28" x14ac:dyDescent="0.2">
      <c r="A98" s="14">
        <v>43838</v>
      </c>
      <c r="B98" s="106">
        <v>1046</v>
      </c>
      <c r="C98" s="106">
        <v>1050</v>
      </c>
      <c r="D98" s="106">
        <v>1618</v>
      </c>
      <c r="E98" s="106">
        <v>1597</v>
      </c>
      <c r="F98" s="106">
        <v>0.65748278021289897</v>
      </c>
      <c r="G98" s="106">
        <v>0.63609803720305602</v>
      </c>
      <c r="H98" s="106">
        <v>2.43007014281145E-2</v>
      </c>
      <c r="I98" s="106">
        <v>0.88000517487540098</v>
      </c>
      <c r="J98" s="106">
        <v>3.25</v>
      </c>
      <c r="K98" s="106">
        <v>0.64354999100854804</v>
      </c>
      <c r="L98" s="106">
        <v>0.42110423910448802</v>
      </c>
      <c r="M98" s="106">
        <v>0.88981636202380499</v>
      </c>
      <c r="N98" s="106">
        <v>0.43084201180092802</v>
      </c>
      <c r="P98" s="106">
        <v>0.66039873863117049</v>
      </c>
      <c r="Q98" s="106">
        <v>0.61179733577494155</v>
      </c>
      <c r="R98" s="106">
        <v>0.68469944005928507</v>
      </c>
      <c r="S98" s="106">
        <v>0.58749663434682697</v>
      </c>
      <c r="U98" s="106">
        <v>17230</v>
      </c>
      <c r="V98" s="106">
        <v>76230</v>
      </c>
      <c r="W98" s="106">
        <v>93460</v>
      </c>
      <c r="X98" s="106">
        <v>4.7947876051713525</v>
      </c>
      <c r="Y98" s="14">
        <v>43838</v>
      </c>
      <c r="AA98" s="106">
        <v>1597</v>
      </c>
      <c r="AB98" s="106">
        <v>1843.2481751824819</v>
      </c>
    </row>
    <row r="99" spans="1:28" x14ac:dyDescent="0.2">
      <c r="A99" s="14">
        <v>43837</v>
      </c>
      <c r="B99" s="106">
        <v>1055</v>
      </c>
      <c r="C99" s="106">
        <v>1076</v>
      </c>
      <c r="D99" s="106">
        <v>1656</v>
      </c>
      <c r="E99" s="106">
        <v>1650</v>
      </c>
      <c r="F99" s="106">
        <v>0.65212121212121199</v>
      </c>
      <c r="G99" s="106">
        <v>0.63596068851211696</v>
      </c>
      <c r="H99" s="106">
        <v>2.4208381648433801E-2</v>
      </c>
      <c r="I99" s="106">
        <v>0.66755902330795303</v>
      </c>
      <c r="J99" s="106">
        <v>2.48</v>
      </c>
      <c r="K99" s="106">
        <v>0.67125239468367004</v>
      </c>
      <c r="L99" s="106">
        <v>0.58108265594913699</v>
      </c>
      <c r="M99" s="106">
        <v>0.88907217076452405</v>
      </c>
      <c r="N99" s="106">
        <v>0.444719520915136</v>
      </c>
      <c r="P99" s="106">
        <v>0.66016907016055071</v>
      </c>
      <c r="Q99" s="106">
        <v>0.6117523068636832</v>
      </c>
      <c r="R99" s="106">
        <v>0.68437745180898457</v>
      </c>
      <c r="S99" s="106">
        <v>0.58754392521524934</v>
      </c>
      <c r="U99" s="106">
        <v>-14570</v>
      </c>
      <c r="V99" s="106">
        <v>102230</v>
      </c>
      <c r="W99" s="106">
        <v>87660</v>
      </c>
      <c r="X99" s="106">
        <v>4.4972296326698133</v>
      </c>
      <c r="Y99" s="14">
        <v>43837</v>
      </c>
      <c r="AA99" s="106">
        <v>1650</v>
      </c>
      <c r="AB99" s="106">
        <v>1888.8905109489051</v>
      </c>
    </row>
    <row r="100" spans="1:28" x14ac:dyDescent="0.2">
      <c r="A100" s="14">
        <v>43836</v>
      </c>
      <c r="B100" s="106">
        <v>1039</v>
      </c>
      <c r="C100" s="106">
        <v>1045</v>
      </c>
      <c r="D100" s="106">
        <v>1623</v>
      </c>
      <c r="E100" s="106">
        <v>1656</v>
      </c>
      <c r="F100" s="106">
        <v>0.63103864734299497</v>
      </c>
      <c r="G100" s="106">
        <v>0.63594857306376795</v>
      </c>
      <c r="H100" s="106">
        <v>2.4200516938293299E-2</v>
      </c>
      <c r="I100" s="106">
        <v>-0.20288515874649399</v>
      </c>
      <c r="J100" s="106">
        <v>-0.78</v>
      </c>
      <c r="K100" s="106">
        <v>0.698175575509561</v>
      </c>
      <c r="L100" s="106">
        <v>0.53762347310057601</v>
      </c>
      <c r="M100" s="106">
        <v>0.88868958932861997</v>
      </c>
      <c r="N100" s="15">
        <v>0.43388904656507699</v>
      </c>
      <c r="P100" s="106">
        <v>0.66014909000206123</v>
      </c>
      <c r="Q100" s="106">
        <v>0.61174805612547467</v>
      </c>
      <c r="R100" s="106">
        <v>0.68434960694035452</v>
      </c>
      <c r="S100" s="106">
        <v>0.58754753918718139</v>
      </c>
      <c r="U100" s="106">
        <v>-18170</v>
      </c>
      <c r="V100" s="106">
        <v>71230</v>
      </c>
      <c r="W100" s="106">
        <v>53060</v>
      </c>
      <c r="X100" s="106">
        <v>2.722142417402011</v>
      </c>
      <c r="Y100" s="14">
        <v>43836</v>
      </c>
      <c r="AA100" s="106">
        <v>1656</v>
      </c>
      <c r="AB100" s="106">
        <v>1834.4708029197081</v>
      </c>
    </row>
    <row r="101" spans="1:28" x14ac:dyDescent="0.2">
      <c r="A101" s="14">
        <v>43829</v>
      </c>
      <c r="B101" s="106">
        <v>1072</v>
      </c>
      <c r="C101" s="106">
        <v>1069</v>
      </c>
      <c r="D101" s="106">
        <v>1671</v>
      </c>
      <c r="E101" s="106">
        <v>1674</v>
      </c>
      <c r="F101" s="106">
        <v>0.63859020310633197</v>
      </c>
      <c r="G101" s="106">
        <v>0.63619158717762603</v>
      </c>
      <c r="H101" s="106">
        <v>2.42414684206603E-2</v>
      </c>
      <c r="I101" s="106">
        <v>9.8946808299029299E-2</v>
      </c>
      <c r="J101" s="106">
        <v>0.38</v>
      </c>
      <c r="K101" s="106">
        <v>0.75921034461734305</v>
      </c>
      <c r="L101" s="106">
        <v>0.45610626216102101</v>
      </c>
      <c r="M101" s="106">
        <v>0.88837083786930904</v>
      </c>
      <c r="N101" s="15">
        <v>0.38980729603670999</v>
      </c>
      <c r="P101" s="106">
        <v>0.66043305559828636</v>
      </c>
      <c r="Q101" s="106">
        <v>0.6119501187569657</v>
      </c>
      <c r="R101" s="106">
        <v>0.68467452401894668</v>
      </c>
      <c r="S101" s="106">
        <v>0.58770865033630537</v>
      </c>
      <c r="U101" s="106">
        <v>-28970</v>
      </c>
      <c r="V101" s="106">
        <v>95230</v>
      </c>
      <c r="W101" s="106">
        <v>66260</v>
      </c>
      <c r="X101" s="106">
        <v>3.399343320336548</v>
      </c>
      <c r="Y101" s="14">
        <v>43829</v>
      </c>
      <c r="AA101" s="106">
        <v>1674</v>
      </c>
      <c r="AB101" s="106">
        <v>1876.6021897810219</v>
      </c>
    </row>
    <row r="102" spans="1:28" ht="15" customHeight="1" x14ac:dyDescent="0.2">
      <c r="A102" s="14">
        <v>43826</v>
      </c>
      <c r="B102" s="106">
        <v>1078</v>
      </c>
      <c r="C102" s="106">
        <v>1077</v>
      </c>
      <c r="D102" s="106">
        <v>1688</v>
      </c>
      <c r="E102" s="106">
        <v>1682</v>
      </c>
      <c r="F102" s="106">
        <v>0.64030915576694403</v>
      </c>
      <c r="G102" s="106">
        <v>0.63665476059047399</v>
      </c>
      <c r="H102" s="106">
        <v>2.4611906318057299E-2</v>
      </c>
      <c r="I102" s="106">
        <v>0.14848078524452399</v>
      </c>
      <c r="J102" s="106">
        <v>0.56999999999999995</v>
      </c>
      <c r="K102" s="106">
        <v>0.7672107847913</v>
      </c>
      <c r="L102" s="106">
        <v>0.508609070879809</v>
      </c>
      <c r="M102" s="106">
        <v>0.887900300748657</v>
      </c>
      <c r="N102" s="15">
        <v>0.401499042957152</v>
      </c>
      <c r="P102" s="106">
        <v>0.66126666690853131</v>
      </c>
      <c r="Q102" s="106">
        <v>0.61204285427241667</v>
      </c>
      <c r="R102" s="106">
        <v>0.68587857322658863</v>
      </c>
      <c r="S102" s="106">
        <v>0.58743094795435935</v>
      </c>
      <c r="U102" s="106">
        <v>-33770</v>
      </c>
      <c r="V102" s="106">
        <v>103230</v>
      </c>
      <c r="W102" s="106">
        <v>69460</v>
      </c>
      <c r="X102" s="106">
        <v>3.5635132361994661</v>
      </c>
      <c r="Y102" s="14">
        <v>43826</v>
      </c>
      <c r="AA102" s="106">
        <v>1682</v>
      </c>
      <c r="AB102" s="106">
        <v>1890.6459854014599</v>
      </c>
    </row>
    <row r="103" spans="1:28" x14ac:dyDescent="0.2">
      <c r="A103" s="14">
        <v>43825</v>
      </c>
      <c r="B103" s="106">
        <v>1047</v>
      </c>
      <c r="C103" s="106">
        <v>1064</v>
      </c>
      <c r="D103" s="106">
        <v>1650</v>
      </c>
      <c r="E103" s="106">
        <v>1676</v>
      </c>
      <c r="F103" s="106">
        <v>0.63484486873508295</v>
      </c>
      <c r="G103" s="106">
        <v>0.63681518187505504</v>
      </c>
      <c r="H103" s="106">
        <v>2.4674334992020101E-2</v>
      </c>
      <c r="I103" s="106">
        <v>-7.9852735265569297E-2</v>
      </c>
      <c r="J103" s="106">
        <v>-0.31</v>
      </c>
      <c r="K103" s="106">
        <v>0.76815248573182004</v>
      </c>
      <c r="L103" s="15">
        <v>0.48986104612372899</v>
      </c>
      <c r="M103" s="106">
        <v>0.88756516398585195</v>
      </c>
      <c r="N103" s="15">
        <v>0.39385299152356501</v>
      </c>
      <c r="P103" s="106">
        <v>0.66148951686707513</v>
      </c>
      <c r="Q103" s="106">
        <v>0.61214084688303494</v>
      </c>
      <c r="R103" s="106">
        <v>0.68616385185909523</v>
      </c>
      <c r="S103" s="106">
        <v>0.58746651189101484</v>
      </c>
      <c r="U103" s="106">
        <v>-30170</v>
      </c>
      <c r="V103" s="106">
        <v>90230</v>
      </c>
      <c r="W103" s="106">
        <v>60060</v>
      </c>
      <c r="X103" s="106">
        <v>3.0812641083521446</v>
      </c>
      <c r="Y103" s="14">
        <v>43825</v>
      </c>
      <c r="AA103" s="106">
        <v>1676</v>
      </c>
      <c r="AB103" s="106">
        <v>1867.8248175182482</v>
      </c>
    </row>
    <row r="104" spans="1:28" x14ac:dyDescent="0.2">
      <c r="A104" s="14">
        <v>43824</v>
      </c>
      <c r="B104" s="106">
        <v>1059</v>
      </c>
      <c r="C104" s="106">
        <v>1051</v>
      </c>
      <c r="D104" s="106">
        <v>1682</v>
      </c>
      <c r="E104" s="106">
        <v>1654</v>
      </c>
      <c r="F104" s="106">
        <v>0.63542926239419495</v>
      </c>
      <c r="G104" s="106">
        <v>0.63723947251414204</v>
      </c>
      <c r="H104" s="106">
        <v>2.4909285515457898E-2</v>
      </c>
      <c r="I104" s="106">
        <v>-7.2672101286234303E-2</v>
      </c>
      <c r="J104" s="106">
        <v>-0.28000000000000003</v>
      </c>
      <c r="K104" s="106">
        <v>0.76959358167994296</v>
      </c>
      <c r="L104" s="15">
        <v>0.50671929553562101</v>
      </c>
      <c r="M104" s="106">
        <v>0.88730746820487405</v>
      </c>
      <c r="N104" s="106">
        <v>0.38703266598137998</v>
      </c>
      <c r="P104" s="106">
        <v>0.66214875802959994</v>
      </c>
      <c r="Q104" s="106">
        <v>0.61233018699868413</v>
      </c>
      <c r="R104" s="106">
        <v>0.68705804354505784</v>
      </c>
      <c r="S104" s="106">
        <v>0.58742090148322623</v>
      </c>
      <c r="U104" s="106">
        <v>-16970</v>
      </c>
      <c r="V104" s="106">
        <v>77230</v>
      </c>
      <c r="W104" s="106">
        <v>60260</v>
      </c>
      <c r="X104" s="106">
        <v>3.0915247280935767</v>
      </c>
      <c r="Y104" s="14">
        <v>43824</v>
      </c>
      <c r="AA104" s="106">
        <v>1654</v>
      </c>
      <c r="AB104" s="106">
        <v>1845.0036496350365</v>
      </c>
    </row>
    <row r="105" spans="1:28" x14ac:dyDescent="0.2">
      <c r="A105" s="14">
        <v>43823</v>
      </c>
      <c r="B105" s="106">
        <v>1059</v>
      </c>
      <c r="C105" s="106">
        <v>1053</v>
      </c>
      <c r="D105" s="106">
        <v>1687</v>
      </c>
      <c r="E105" s="106">
        <v>1690</v>
      </c>
      <c r="F105" s="106">
        <v>0.62307692307692297</v>
      </c>
      <c r="G105" s="106">
        <v>0.63759921855532398</v>
      </c>
      <c r="H105" s="106">
        <v>2.5074826956306001E-2</v>
      </c>
      <c r="I105" s="106">
        <v>-0.57915835286550399</v>
      </c>
      <c r="J105" s="106">
        <v>-2.33</v>
      </c>
      <c r="K105" s="106">
        <v>0.76932741515335901</v>
      </c>
      <c r="L105" s="106">
        <v>0.49302962069720002</v>
      </c>
      <c r="M105" s="106">
        <v>0.88719599516903902</v>
      </c>
      <c r="N105" s="106">
        <v>0.399029459075459</v>
      </c>
      <c r="P105" s="106">
        <v>0.66267404551163001</v>
      </c>
      <c r="Q105" s="106">
        <v>0.61252439159901795</v>
      </c>
      <c r="R105" s="106">
        <v>0.68774887246793592</v>
      </c>
      <c r="S105" s="106">
        <v>0.58744956464271203</v>
      </c>
      <c r="U105" s="106">
        <v>-38570</v>
      </c>
      <c r="V105" s="106">
        <v>79230</v>
      </c>
      <c r="W105" s="106">
        <v>40660</v>
      </c>
      <c r="X105" s="106">
        <v>2.0859839934332034</v>
      </c>
      <c r="Y105" s="14">
        <v>43823</v>
      </c>
      <c r="AA105" s="106">
        <v>1690</v>
      </c>
      <c r="AB105" s="106">
        <v>1848.5145985401459</v>
      </c>
    </row>
    <row r="106" spans="1:28" x14ac:dyDescent="0.2">
      <c r="A106" s="14">
        <v>43822</v>
      </c>
      <c r="B106" s="106">
        <v>1068</v>
      </c>
      <c r="C106" s="106">
        <v>1058</v>
      </c>
      <c r="D106" s="106">
        <v>1700</v>
      </c>
      <c r="E106" s="106">
        <v>1687</v>
      </c>
      <c r="F106" s="106">
        <v>0.62714878482513303</v>
      </c>
      <c r="G106" s="106">
        <v>0.63803503611263701</v>
      </c>
      <c r="H106" s="106">
        <v>2.51026719296202E-2</v>
      </c>
      <c r="I106" s="106">
        <v>-0.43366902607124502</v>
      </c>
      <c r="J106" s="106">
        <v>-1.74</v>
      </c>
      <c r="K106" s="106">
        <v>0.77244479937518595</v>
      </c>
      <c r="L106" s="106">
        <v>0.44205407239022299</v>
      </c>
      <c r="M106" s="106">
        <v>0.88709798334398704</v>
      </c>
      <c r="N106" s="106">
        <v>0.39931877221431</v>
      </c>
      <c r="P106" s="106">
        <v>0.66313770804225725</v>
      </c>
      <c r="Q106" s="106">
        <v>0.61293236418301678</v>
      </c>
      <c r="R106" s="106">
        <v>0.68824037997187737</v>
      </c>
      <c r="S106" s="106">
        <v>0.58782969225339665</v>
      </c>
      <c r="U106" s="106">
        <v>-36770</v>
      </c>
      <c r="V106" s="106">
        <v>84230</v>
      </c>
      <c r="W106" s="106">
        <v>47460</v>
      </c>
      <c r="X106" s="106">
        <v>2.4348450646419044</v>
      </c>
      <c r="Y106" s="14">
        <v>43822</v>
      </c>
      <c r="AA106" s="106">
        <v>1687</v>
      </c>
      <c r="AB106" s="106">
        <v>1857.2919708029196</v>
      </c>
    </row>
    <row r="107" spans="1:28" x14ac:dyDescent="0.2">
      <c r="A107" s="14">
        <v>43819</v>
      </c>
      <c r="B107" s="106">
        <v>1074</v>
      </c>
      <c r="C107" s="106">
        <v>1071</v>
      </c>
      <c r="D107" s="106">
        <v>1702</v>
      </c>
      <c r="E107" s="106">
        <v>1691</v>
      </c>
      <c r="F107" s="106">
        <v>0.63335304553518601</v>
      </c>
      <c r="G107" s="106">
        <v>0.63839540464387901</v>
      </c>
      <c r="H107" s="106">
        <v>2.5137781497709899E-2</v>
      </c>
      <c r="I107" s="106">
        <v>-0.20058886696712799</v>
      </c>
      <c r="J107" s="106">
        <v>-0.8</v>
      </c>
      <c r="K107" s="106">
        <v>0.76817321233907898</v>
      </c>
      <c r="L107" s="106">
        <v>0.45465003059682302</v>
      </c>
      <c r="M107" s="106">
        <v>0.88671292092142495</v>
      </c>
      <c r="N107" s="106">
        <v>0.39948236893773298</v>
      </c>
      <c r="P107" s="106">
        <v>0.66353318614158896</v>
      </c>
      <c r="Q107" s="106">
        <v>0.61325762314616905</v>
      </c>
      <c r="R107" s="106">
        <v>0.6886709676392988</v>
      </c>
      <c r="S107" s="106">
        <v>0.58811984164845921</v>
      </c>
      <c r="U107" s="106">
        <v>-39170</v>
      </c>
      <c r="V107" s="106">
        <v>97230</v>
      </c>
      <c r="W107" s="106">
        <v>58060</v>
      </c>
      <c r="X107" s="106">
        <v>2.9786579109378204</v>
      </c>
      <c r="Y107" s="14">
        <v>43819</v>
      </c>
      <c r="AA107" s="106">
        <v>1691</v>
      </c>
      <c r="AB107" s="106">
        <v>1880.1131386861314</v>
      </c>
    </row>
    <row r="108" spans="1:28" x14ac:dyDescent="0.2">
      <c r="A108" s="14">
        <v>43818</v>
      </c>
      <c r="B108" s="106">
        <v>1072</v>
      </c>
      <c r="C108" s="106">
        <v>1068</v>
      </c>
      <c r="D108" s="106">
        <v>1698</v>
      </c>
      <c r="E108" s="106">
        <v>1693</v>
      </c>
      <c r="F108" s="106">
        <v>0.63083284111045401</v>
      </c>
      <c r="G108" s="106">
        <v>0.638902184068042</v>
      </c>
      <c r="H108" s="106">
        <v>2.5412642708058299E-2</v>
      </c>
      <c r="I108" s="106">
        <v>-0.31753261753562301</v>
      </c>
      <c r="J108" s="106">
        <v>-1.28</v>
      </c>
      <c r="K108" s="106">
        <v>0.76910870470632497</v>
      </c>
      <c r="L108" s="106">
        <v>0.44899628788113799</v>
      </c>
      <c r="M108" s="106">
        <v>0.88649586494532295</v>
      </c>
      <c r="N108" s="106">
        <v>0.39721186581155599</v>
      </c>
      <c r="P108" s="106">
        <v>0.66431482677610032</v>
      </c>
      <c r="Q108" s="106">
        <v>0.61348954135998368</v>
      </c>
      <c r="R108" s="106">
        <v>0.68972746948415864</v>
      </c>
      <c r="S108" s="106">
        <v>0.58807689865192536</v>
      </c>
      <c r="U108" s="106">
        <v>-40370</v>
      </c>
      <c r="V108" s="106">
        <v>94230</v>
      </c>
      <c r="W108" s="106">
        <v>53860</v>
      </c>
      <c r="X108" s="106">
        <v>2.7631848963677408</v>
      </c>
      <c r="Y108" s="14">
        <v>43818</v>
      </c>
      <c r="AA108" s="106">
        <v>1693</v>
      </c>
      <c r="AB108" s="106">
        <v>1874.8467153284671</v>
      </c>
    </row>
    <row r="109" spans="1:28" x14ac:dyDescent="0.2">
      <c r="A109" s="14">
        <v>43817</v>
      </c>
      <c r="B109" s="106">
        <v>1081</v>
      </c>
      <c r="C109" s="106">
        <v>1073</v>
      </c>
      <c r="D109" s="106">
        <v>1717</v>
      </c>
      <c r="E109" s="106">
        <v>1698</v>
      </c>
      <c r="F109" s="106">
        <v>0.63191990577149504</v>
      </c>
      <c r="G109" s="106">
        <v>0.63950531535122102</v>
      </c>
      <c r="H109" s="106">
        <v>2.5748542610680901E-2</v>
      </c>
      <c r="I109" s="106">
        <v>-0.29459568622649202</v>
      </c>
      <c r="J109" s="106">
        <v>-1.2</v>
      </c>
      <c r="K109" s="106">
        <v>0.76767058001882404</v>
      </c>
      <c r="L109" s="15">
        <v>0.358600248374217</v>
      </c>
      <c r="M109" s="106">
        <v>0.886606644403096</v>
      </c>
      <c r="N109" s="106">
        <v>0.38746872746169803</v>
      </c>
      <c r="P109" s="106">
        <v>0.66525385796190195</v>
      </c>
      <c r="Q109" s="106">
        <v>0.61375677274054008</v>
      </c>
      <c r="R109" s="106">
        <v>0.69100240057258278</v>
      </c>
      <c r="S109" s="106">
        <v>0.58800823012985926</v>
      </c>
      <c r="U109" s="106">
        <v>-43370</v>
      </c>
      <c r="V109" s="106">
        <v>99230</v>
      </c>
      <c r="W109" s="106">
        <v>55860</v>
      </c>
      <c r="X109" s="106">
        <v>2.8657910937820645</v>
      </c>
      <c r="Y109" s="14">
        <v>43817</v>
      </c>
      <c r="AA109" s="106">
        <v>1698</v>
      </c>
      <c r="AB109" s="106">
        <v>1883.6240875912408</v>
      </c>
    </row>
    <row r="110" spans="1:28" x14ac:dyDescent="0.2">
      <c r="A110" s="14">
        <v>43816</v>
      </c>
      <c r="B110" s="106">
        <v>1077</v>
      </c>
      <c r="C110" s="106">
        <v>1084</v>
      </c>
      <c r="D110" s="106">
        <v>1727</v>
      </c>
      <c r="E110" s="106">
        <v>1720</v>
      </c>
      <c r="F110" s="106">
        <v>0.63023255813953405</v>
      </c>
      <c r="G110" s="106">
        <v>0.63998664301452801</v>
      </c>
      <c r="H110" s="106">
        <v>2.5938954475420301E-2</v>
      </c>
      <c r="I110" s="106">
        <v>-0.37604001673374998</v>
      </c>
      <c r="J110" s="106">
        <v>-1.55</v>
      </c>
      <c r="K110" s="106">
        <v>0.76491005591823003</v>
      </c>
      <c r="L110" s="106">
        <v>0.37053708828627901</v>
      </c>
      <c r="M110" s="106">
        <v>0.88642754537080204</v>
      </c>
      <c r="N110" s="106">
        <v>0.37946048176256503</v>
      </c>
      <c r="P110" s="106">
        <v>0.66592559748994828</v>
      </c>
      <c r="Q110" s="106">
        <v>0.61404768853910774</v>
      </c>
      <c r="R110" s="106">
        <v>0.69186455196536856</v>
      </c>
      <c r="S110" s="106">
        <v>0.58810873406368747</v>
      </c>
      <c r="U110" s="106">
        <v>-56570</v>
      </c>
      <c r="V110" s="106">
        <v>110230</v>
      </c>
      <c r="W110" s="106">
        <v>53660</v>
      </c>
      <c r="X110" s="106">
        <v>2.7529242766263082</v>
      </c>
      <c r="Y110" s="14">
        <v>43816</v>
      </c>
      <c r="AA110" s="106">
        <v>1720</v>
      </c>
      <c r="AB110" s="106">
        <v>1902.9343065693431</v>
      </c>
    </row>
    <row r="111" spans="1:28" x14ac:dyDescent="0.2">
      <c r="A111" s="14">
        <v>43815</v>
      </c>
      <c r="B111" s="106">
        <v>1088</v>
      </c>
      <c r="C111" s="106">
        <v>1082</v>
      </c>
      <c r="D111" s="106">
        <v>1725</v>
      </c>
      <c r="E111" s="106">
        <v>1706</v>
      </c>
      <c r="F111" s="106">
        <v>0.63423212192262601</v>
      </c>
      <c r="G111" s="106">
        <v>0.64062882319950798</v>
      </c>
      <c r="H111" s="106">
        <v>2.6283433148618699E-2</v>
      </c>
      <c r="I111" s="106">
        <v>-0.24337388653578601</v>
      </c>
      <c r="J111" s="106">
        <v>-1.01</v>
      </c>
      <c r="K111" s="106">
        <v>0.762233852592475</v>
      </c>
      <c r="L111" s="106">
        <v>0.40651297580701101</v>
      </c>
      <c r="M111" s="106">
        <v>0.88664079623203096</v>
      </c>
      <c r="N111" s="106">
        <v>0.37121755006333501</v>
      </c>
      <c r="P111" s="106">
        <v>0.66691225634812668</v>
      </c>
      <c r="Q111" s="106">
        <v>0.61434539005088928</v>
      </c>
      <c r="R111" s="106">
        <v>0.69319568949674537</v>
      </c>
      <c r="S111" s="106">
        <v>0.58806195690227059</v>
      </c>
      <c r="U111" s="106">
        <v>-48170</v>
      </c>
      <c r="V111" s="106">
        <v>108230</v>
      </c>
      <c r="W111" s="106">
        <v>60060</v>
      </c>
      <c r="X111" s="106">
        <v>3.0812641083521446</v>
      </c>
      <c r="Y111" s="14">
        <v>43815</v>
      </c>
      <c r="AA111" s="106">
        <v>1706</v>
      </c>
      <c r="AB111" s="106">
        <v>1899.4233576642337</v>
      </c>
    </row>
    <row r="112" spans="1:28" x14ac:dyDescent="0.2">
      <c r="A112" s="14">
        <v>43812</v>
      </c>
      <c r="B112" s="106">
        <v>1081</v>
      </c>
      <c r="C112" s="106">
        <v>1069</v>
      </c>
      <c r="D112" s="106">
        <v>1728</v>
      </c>
      <c r="E112" s="106">
        <v>1730</v>
      </c>
      <c r="F112" s="106">
        <v>0.61791907514450795</v>
      </c>
      <c r="G112" s="106">
        <v>0.64131589392433697</v>
      </c>
      <c r="H112" s="106">
        <v>2.6776142050341501E-2</v>
      </c>
      <c r="I112" s="106">
        <v>-0.87379349630878</v>
      </c>
      <c r="J112" s="106">
        <v>-3.79</v>
      </c>
      <c r="K112" s="106">
        <v>0.75141888343000596</v>
      </c>
      <c r="L112" s="106">
        <v>0.39382205281031601</v>
      </c>
      <c r="M112" s="106">
        <v>0.887180026042107</v>
      </c>
      <c r="N112" s="106">
        <v>0.35355658920327998</v>
      </c>
      <c r="P112" s="106">
        <v>0.66809203597467848</v>
      </c>
      <c r="Q112" s="106">
        <v>0.61453975187399545</v>
      </c>
      <c r="R112" s="106">
        <v>0.69486817802501999</v>
      </c>
      <c r="S112" s="106">
        <v>0.58776360982365394</v>
      </c>
      <c r="U112" s="106">
        <v>-62570</v>
      </c>
      <c r="V112" s="106">
        <v>95230</v>
      </c>
      <c r="W112" s="106">
        <v>32660</v>
      </c>
      <c r="X112" s="106">
        <v>1.6755592037759079</v>
      </c>
      <c r="Y112" s="14">
        <v>43812</v>
      </c>
      <c r="AA112" s="106">
        <v>1730</v>
      </c>
      <c r="AB112" s="106">
        <v>1876.6021897810219</v>
      </c>
    </row>
    <row r="113" spans="1:28" x14ac:dyDescent="0.2">
      <c r="A113" s="14">
        <v>43811</v>
      </c>
      <c r="B113" s="106">
        <v>1052</v>
      </c>
      <c r="C113" s="106">
        <v>1056</v>
      </c>
      <c r="D113" s="106">
        <v>1690</v>
      </c>
      <c r="E113" s="106">
        <v>1679</v>
      </c>
      <c r="F113" s="106">
        <v>0.62894580107206599</v>
      </c>
      <c r="G113" s="106">
        <v>0.64219284332328896</v>
      </c>
      <c r="H113" s="106">
        <v>2.7070927378706099E-2</v>
      </c>
      <c r="I113" s="106">
        <v>-0.48934571268668298</v>
      </c>
      <c r="J113" s="106">
        <v>-2.11</v>
      </c>
      <c r="K113" s="106">
        <v>0.75099877860050901</v>
      </c>
      <c r="L113" s="15">
        <v>0.43797703814511202</v>
      </c>
      <c r="M113" s="106">
        <v>0.88798395161282195</v>
      </c>
      <c r="N113" s="106">
        <v>0.36769264913262201</v>
      </c>
      <c r="P113" s="106">
        <v>0.66926377070199505</v>
      </c>
      <c r="Q113" s="106">
        <v>0.61512191594458288</v>
      </c>
      <c r="R113" s="106">
        <v>0.69633469808070114</v>
      </c>
      <c r="S113" s="106">
        <v>0.58805098856587679</v>
      </c>
      <c r="U113" s="106">
        <v>-31970</v>
      </c>
      <c r="V113" s="106">
        <v>82230</v>
      </c>
      <c r="W113" s="106">
        <v>50260</v>
      </c>
      <c r="X113" s="106">
        <v>2.5784937410219579</v>
      </c>
      <c r="Y113" s="14">
        <v>43811</v>
      </c>
      <c r="AA113" s="106">
        <v>1679</v>
      </c>
      <c r="AB113" s="106">
        <v>1853.7810218978102</v>
      </c>
    </row>
    <row r="114" spans="1:28" x14ac:dyDescent="0.2">
      <c r="A114" s="14">
        <v>43810</v>
      </c>
      <c r="B114" s="106">
        <v>1050</v>
      </c>
      <c r="C114" s="106">
        <v>1039</v>
      </c>
      <c r="D114" s="106">
        <v>1672</v>
      </c>
      <c r="E114" s="106">
        <v>1679</v>
      </c>
      <c r="F114" s="106">
        <v>0.61882072662298904</v>
      </c>
      <c r="G114" s="106">
        <v>0.64290830079291905</v>
      </c>
      <c r="H114" s="106">
        <v>2.7418220099192099E-2</v>
      </c>
      <c r="I114" s="106">
        <v>-0.87852435653322403</v>
      </c>
      <c r="J114" s="106">
        <v>-3.89</v>
      </c>
      <c r="K114" s="106">
        <v>0.75280762499165099</v>
      </c>
      <c r="L114" s="15">
        <v>0.42571510316010502</v>
      </c>
      <c r="M114" s="106">
        <v>0.88863729237172195</v>
      </c>
      <c r="N114" s="106">
        <v>0.37529024210911099</v>
      </c>
      <c r="P114" s="106">
        <v>0.6703265208921112</v>
      </c>
      <c r="Q114" s="106">
        <v>0.6154900806937269</v>
      </c>
      <c r="R114" s="106">
        <v>0.69774474099130324</v>
      </c>
      <c r="S114" s="106">
        <v>0.58807186059453487</v>
      </c>
      <c r="U114" s="106">
        <v>-31970</v>
      </c>
      <c r="V114" s="106">
        <v>65230</v>
      </c>
      <c r="W114" s="106">
        <v>33260</v>
      </c>
      <c r="X114" s="106">
        <v>1.7063410630002052</v>
      </c>
      <c r="Y114" s="14">
        <v>43810</v>
      </c>
      <c r="AA114" s="106">
        <v>1679</v>
      </c>
      <c r="AB114" s="106">
        <v>1823.9379562043796</v>
      </c>
    </row>
    <row r="115" spans="1:28" x14ac:dyDescent="0.2">
      <c r="A115" s="14">
        <v>43809</v>
      </c>
      <c r="B115" s="106">
        <v>1060</v>
      </c>
      <c r="C115" s="106">
        <v>1054</v>
      </c>
      <c r="D115" s="106">
        <v>1696</v>
      </c>
      <c r="E115" s="106">
        <v>1677</v>
      </c>
      <c r="F115" s="106">
        <v>0.62850327966607</v>
      </c>
      <c r="G115" s="106">
        <v>0.64389663854582901</v>
      </c>
      <c r="H115" s="106">
        <v>2.78644850584879E-2</v>
      </c>
      <c r="I115" s="106">
        <v>-0.55243651003951699</v>
      </c>
      <c r="J115" s="106">
        <v>-2.4500000000000002</v>
      </c>
      <c r="K115" s="106">
        <v>0.75691393472680901</v>
      </c>
      <c r="L115" s="15">
        <v>0.43389672131893198</v>
      </c>
      <c r="M115" s="106">
        <v>0.88899731835879803</v>
      </c>
      <c r="N115" s="106">
        <v>0.363754207717077</v>
      </c>
      <c r="P115" s="106">
        <v>0.67176112360431695</v>
      </c>
      <c r="Q115" s="106">
        <v>0.61603215348734108</v>
      </c>
      <c r="R115" s="106">
        <v>0.69962560866280477</v>
      </c>
      <c r="S115" s="106">
        <v>0.58816766842885326</v>
      </c>
      <c r="U115" s="106">
        <v>-30770</v>
      </c>
      <c r="V115" s="106">
        <v>80230</v>
      </c>
      <c r="W115" s="106">
        <v>49460</v>
      </c>
      <c r="X115" s="106">
        <v>2.5374512620562282</v>
      </c>
      <c r="Y115" s="14">
        <v>43809</v>
      </c>
      <c r="AA115" s="106">
        <v>1677</v>
      </c>
      <c r="AB115" s="106">
        <v>1850.2700729927008</v>
      </c>
    </row>
    <row r="116" spans="1:28" x14ac:dyDescent="0.2">
      <c r="A116" s="14">
        <v>43808</v>
      </c>
      <c r="B116" s="106">
        <v>1071</v>
      </c>
      <c r="C116" s="106">
        <v>1061</v>
      </c>
      <c r="D116" s="106">
        <v>1695</v>
      </c>
      <c r="E116" s="106">
        <v>1695</v>
      </c>
      <c r="F116" s="106">
        <v>0.62595870206489601</v>
      </c>
      <c r="G116" s="106">
        <v>0.64467451787317598</v>
      </c>
      <c r="H116" s="106">
        <v>2.8235762759633999E-2</v>
      </c>
      <c r="I116" s="106">
        <v>-0.66284080821915203</v>
      </c>
      <c r="J116" s="106">
        <v>-2.99</v>
      </c>
      <c r="K116" s="106">
        <v>0.76413468964507902</v>
      </c>
      <c r="L116" s="15">
        <v>0.50283970131293798</v>
      </c>
      <c r="M116" s="106">
        <v>0.88927742940121202</v>
      </c>
      <c r="N116" s="106">
        <v>0.37886616436920501</v>
      </c>
      <c r="P116" s="106">
        <v>0.67291028063281</v>
      </c>
      <c r="Q116" s="106">
        <v>0.61643875511354196</v>
      </c>
      <c r="R116" s="106">
        <v>0.70114604339244402</v>
      </c>
      <c r="S116" s="106">
        <v>0.58820299235390794</v>
      </c>
      <c r="U116" s="106">
        <v>-41570</v>
      </c>
      <c r="V116" s="106">
        <v>87230</v>
      </c>
      <c r="W116" s="106">
        <v>45660</v>
      </c>
      <c r="X116" s="106">
        <v>2.3424994869690128</v>
      </c>
      <c r="Y116" s="14">
        <v>43808</v>
      </c>
      <c r="AA116" s="106">
        <v>1695</v>
      </c>
      <c r="AB116" s="106">
        <v>1862.5583941605839</v>
      </c>
    </row>
    <row r="117" spans="1:28" x14ac:dyDescent="0.2">
      <c r="A117" s="14">
        <v>43805</v>
      </c>
      <c r="B117" s="106">
        <v>1062</v>
      </c>
      <c r="C117" s="106">
        <v>1056</v>
      </c>
      <c r="D117" s="106">
        <v>1681</v>
      </c>
      <c r="E117" s="106">
        <v>1679</v>
      </c>
      <c r="F117" s="106">
        <v>0.62894580107206599</v>
      </c>
      <c r="G117" s="106">
        <v>0.64534990722198904</v>
      </c>
      <c r="H117" s="106">
        <v>2.83854281362819E-2</v>
      </c>
      <c r="I117" s="106">
        <v>-0.57790589140189197</v>
      </c>
      <c r="J117" s="106">
        <v>-2.61</v>
      </c>
      <c r="K117" s="106">
        <v>0.77851710424740495</v>
      </c>
      <c r="L117" s="15">
        <v>0.36173959688669099</v>
      </c>
      <c r="M117" s="106">
        <v>0.88946316556150196</v>
      </c>
      <c r="N117" s="106">
        <v>0.36086871048249203</v>
      </c>
      <c r="P117" s="106">
        <v>0.6737353353582709</v>
      </c>
      <c r="Q117" s="106">
        <v>0.61696447908570717</v>
      </c>
      <c r="R117" s="106">
        <v>0.70212076349455288</v>
      </c>
      <c r="S117" s="106">
        <v>0.5885790509494252</v>
      </c>
      <c r="U117" s="106">
        <v>-31970</v>
      </c>
      <c r="V117" s="106">
        <v>82230</v>
      </c>
      <c r="W117" s="106">
        <v>50260</v>
      </c>
      <c r="X117" s="106">
        <v>2.5784937410219579</v>
      </c>
      <c r="Y117" s="14">
        <v>43805</v>
      </c>
      <c r="AA117" s="106">
        <v>1679</v>
      </c>
      <c r="AB117" s="106">
        <v>1853.7810218978102</v>
      </c>
    </row>
    <row r="118" spans="1:28" x14ac:dyDescent="0.2">
      <c r="A118" s="14">
        <v>43804</v>
      </c>
      <c r="B118" s="106">
        <v>1025</v>
      </c>
      <c r="C118" s="106">
        <v>1067</v>
      </c>
      <c r="D118" s="106">
        <v>1681</v>
      </c>
      <c r="E118" s="106">
        <v>1674</v>
      </c>
      <c r="F118" s="106">
        <v>0.63739545997610503</v>
      </c>
      <c r="G118" s="106">
        <v>0.64593286664468297</v>
      </c>
      <c r="H118" s="106">
        <v>2.8491313745204399E-2</v>
      </c>
      <c r="I118" s="106">
        <v>-0.29964945614398902</v>
      </c>
      <c r="J118" s="106">
        <v>-1.34</v>
      </c>
      <c r="K118" s="106">
        <v>0.79211719193519703</v>
      </c>
      <c r="L118" s="15">
        <v>0.67753255055530104</v>
      </c>
      <c r="M118" s="106">
        <v>0.88956745739810905</v>
      </c>
      <c r="N118" s="106">
        <v>0.29814309229478397</v>
      </c>
      <c r="P118" s="106">
        <v>0.67442418038988738</v>
      </c>
      <c r="Q118" s="106">
        <v>0.61744155289947855</v>
      </c>
      <c r="R118" s="106">
        <v>0.7029154941350918</v>
      </c>
      <c r="S118" s="106">
        <v>0.58895023915427414</v>
      </c>
      <c r="U118" s="106">
        <v>-28970</v>
      </c>
      <c r="V118" s="106">
        <v>93230</v>
      </c>
      <c r="W118" s="106">
        <v>64260</v>
      </c>
      <c r="X118" s="106">
        <v>3.2967371229222246</v>
      </c>
      <c r="Y118" s="14">
        <v>43804</v>
      </c>
      <c r="AA118" s="106">
        <v>1674</v>
      </c>
      <c r="AB118" s="106">
        <v>1873.0912408759125</v>
      </c>
    </row>
    <row r="119" spans="1:28" x14ac:dyDescent="0.2">
      <c r="A119" s="14">
        <v>43803</v>
      </c>
      <c r="B119" s="106">
        <v>1000</v>
      </c>
      <c r="C119" s="106">
        <v>1022</v>
      </c>
      <c r="D119" s="106">
        <v>1666</v>
      </c>
      <c r="E119" s="106">
        <v>1667</v>
      </c>
      <c r="F119" s="106">
        <v>0.61307738452309501</v>
      </c>
      <c r="G119" s="106">
        <v>0.64633412333745699</v>
      </c>
      <c r="H119" s="106">
        <v>2.8580029546467801E-2</v>
      </c>
      <c r="I119" s="106">
        <v>-1.1636355644870999</v>
      </c>
      <c r="J119" s="106">
        <v>-5.42</v>
      </c>
      <c r="K119" s="106">
        <v>0.80729250765558902</v>
      </c>
      <c r="L119" s="15">
        <v>0.52714032144257095</v>
      </c>
      <c r="M119" s="106">
        <v>0.89025358163424195</v>
      </c>
      <c r="N119" s="106">
        <v>0.225791318722283</v>
      </c>
      <c r="P119" s="106">
        <v>0.67491415288392476</v>
      </c>
      <c r="Q119" s="106">
        <v>0.61775409379098922</v>
      </c>
      <c r="R119" s="106">
        <v>0.70349418243039263</v>
      </c>
      <c r="S119" s="106">
        <v>0.58917406424452134</v>
      </c>
      <c r="U119" s="106">
        <v>-24770</v>
      </c>
      <c r="V119" s="106">
        <v>48230</v>
      </c>
      <c r="W119" s="106">
        <v>23460</v>
      </c>
      <c r="X119" s="106">
        <v>1.2035706956700185</v>
      </c>
      <c r="Y119" s="14">
        <v>43803</v>
      </c>
      <c r="AA119" s="106">
        <v>1667</v>
      </c>
      <c r="AB119" s="106">
        <v>1794.094890510949</v>
      </c>
    </row>
    <row r="120" spans="1:28" x14ac:dyDescent="0.2">
      <c r="A120" s="14">
        <v>43802</v>
      </c>
      <c r="B120" s="106">
        <v>988</v>
      </c>
      <c r="C120" s="106">
        <v>997</v>
      </c>
      <c r="D120" s="106">
        <v>1684</v>
      </c>
      <c r="E120" s="106">
        <v>1694</v>
      </c>
      <c r="F120" s="106">
        <v>0.58854781582054305</v>
      </c>
      <c r="G120" s="106">
        <v>0.64690469748173696</v>
      </c>
      <c r="H120" s="106">
        <v>2.8336518443535502E-2</v>
      </c>
      <c r="I120" s="106">
        <v>-2.0594231354666599</v>
      </c>
      <c r="J120" s="106">
        <v>-9.92</v>
      </c>
      <c r="K120" s="106">
        <v>0.83163866321939695</v>
      </c>
      <c r="L120" s="15">
        <v>0.49654366691329399</v>
      </c>
      <c r="M120" s="106">
        <v>0.89222129162769703</v>
      </c>
      <c r="N120" s="106">
        <v>0.128892242082004</v>
      </c>
      <c r="P120" s="106">
        <v>0.67524121592527242</v>
      </c>
      <c r="Q120" s="106">
        <v>0.61856817903820149</v>
      </c>
      <c r="R120" s="106">
        <v>0.70357773436880799</v>
      </c>
      <c r="S120" s="106">
        <v>0.59023166059466592</v>
      </c>
      <c r="U120" s="106">
        <v>-40970</v>
      </c>
      <c r="V120" s="106">
        <v>23230</v>
      </c>
      <c r="W120" s="106">
        <v>-17740</v>
      </c>
      <c r="X120" s="106">
        <v>-0.9101169710650524</v>
      </c>
      <c r="Y120" s="14">
        <v>43802</v>
      </c>
      <c r="AA120" s="106">
        <v>1694</v>
      </c>
      <c r="AB120" s="106">
        <v>1750.2080291970804</v>
      </c>
    </row>
    <row r="121" spans="1:28" x14ac:dyDescent="0.2">
      <c r="A121" s="14">
        <v>43801</v>
      </c>
      <c r="B121" s="106">
        <v>986</v>
      </c>
      <c r="C121" s="106">
        <v>994</v>
      </c>
      <c r="D121" s="106">
        <v>1720</v>
      </c>
      <c r="E121" s="106">
        <v>1724</v>
      </c>
      <c r="F121" s="106">
        <v>0.57656612529002305</v>
      </c>
      <c r="G121" s="106">
        <v>0.64778386060191495</v>
      </c>
      <c r="H121" s="106">
        <v>2.7523526259725501E-2</v>
      </c>
      <c r="I121" s="106">
        <v>-2.5875222033632999</v>
      </c>
      <c r="J121" s="106">
        <v>-12.35</v>
      </c>
      <c r="K121" s="106">
        <v>0.85430142538603004</v>
      </c>
      <c r="L121" s="15">
        <v>0.48740267779632801</v>
      </c>
      <c r="M121" s="106">
        <v>0.89545208932170095</v>
      </c>
      <c r="N121" s="106">
        <v>0.165033282052618</v>
      </c>
      <c r="P121" s="106">
        <v>0.67530738686164049</v>
      </c>
      <c r="Q121" s="106">
        <v>0.62026033434218941</v>
      </c>
      <c r="R121" s="106">
        <v>0.70283091312136592</v>
      </c>
      <c r="S121" s="106">
        <v>0.59273680808246398</v>
      </c>
      <c r="U121" s="106">
        <v>-58970</v>
      </c>
      <c r="V121" s="106">
        <v>20230</v>
      </c>
      <c r="W121" s="106">
        <v>-38740</v>
      </c>
      <c r="X121" s="106">
        <v>-1.9874820439154526</v>
      </c>
      <c r="Y121" s="14">
        <v>43801</v>
      </c>
      <c r="AA121" s="106">
        <v>1724</v>
      </c>
      <c r="AB121" s="106">
        <v>1744.9416058394161</v>
      </c>
    </row>
    <row r="122" spans="1:28" x14ac:dyDescent="0.2">
      <c r="A122" s="14">
        <v>43798</v>
      </c>
      <c r="B122" s="106">
        <v>996</v>
      </c>
      <c r="C122" s="106">
        <v>982</v>
      </c>
      <c r="D122" s="106">
        <v>1695</v>
      </c>
      <c r="E122" s="106">
        <v>1712</v>
      </c>
      <c r="F122" s="106">
        <v>0.57359813084112099</v>
      </c>
      <c r="G122" s="106">
        <v>0.648788156818629</v>
      </c>
      <c r="H122" s="106">
        <v>2.6251367572442601E-2</v>
      </c>
      <c r="I122" s="106">
        <v>-2.8642327212102199</v>
      </c>
      <c r="J122" s="106">
        <v>-13.11</v>
      </c>
      <c r="K122" s="106">
        <v>0.88565602806481003</v>
      </c>
      <c r="L122" s="15">
        <v>0.307002046561486</v>
      </c>
      <c r="M122" s="106">
        <v>0.89933437345369205</v>
      </c>
      <c r="N122" s="106">
        <v>0.136314733968705</v>
      </c>
      <c r="P122" s="106">
        <v>0.67503952439107162</v>
      </c>
      <c r="Q122" s="106">
        <v>0.62253678924618638</v>
      </c>
      <c r="R122" s="106">
        <v>0.70129089196351424</v>
      </c>
      <c r="S122" s="106">
        <v>0.59628542167374377</v>
      </c>
      <c r="U122" s="106">
        <v>-51770</v>
      </c>
      <c r="V122" s="106">
        <v>8230</v>
      </c>
      <c r="W122" s="106">
        <v>-43540</v>
      </c>
      <c r="X122" s="106">
        <v>-2.2337369177098299</v>
      </c>
      <c r="Y122" s="14">
        <v>43798</v>
      </c>
      <c r="AA122" s="106">
        <v>1712</v>
      </c>
      <c r="AB122" s="106">
        <v>1723.8759124087592</v>
      </c>
    </row>
    <row r="123" spans="1:28" x14ac:dyDescent="0.2">
      <c r="A123" s="14">
        <v>43797</v>
      </c>
      <c r="B123" s="106">
        <v>999</v>
      </c>
      <c r="C123" s="106">
        <v>984</v>
      </c>
      <c r="D123" s="106">
        <v>1693</v>
      </c>
      <c r="E123" s="106">
        <v>1684</v>
      </c>
      <c r="F123" s="106">
        <v>0.58432304038004701</v>
      </c>
      <c r="G123" s="106">
        <v>0.64980575010977504</v>
      </c>
      <c r="H123" s="106">
        <v>2.47534902446018E-2</v>
      </c>
      <c r="I123" s="106">
        <v>-2.6453929964081699</v>
      </c>
      <c r="J123" s="106">
        <v>-11.21</v>
      </c>
      <c r="K123" s="106">
        <v>0.90320826038034197</v>
      </c>
      <c r="L123" s="15">
        <v>0.36593772611210201</v>
      </c>
      <c r="M123" s="106">
        <v>0.901954543954821</v>
      </c>
      <c r="N123" s="106">
        <v>0.18964714527117901</v>
      </c>
      <c r="P123" s="106">
        <v>0.67455924035437687</v>
      </c>
      <c r="Q123" s="106">
        <v>0.62505225986517321</v>
      </c>
      <c r="R123" s="106">
        <v>0.69931273059897858</v>
      </c>
      <c r="S123" s="106">
        <v>0.60029876962057149</v>
      </c>
      <c r="U123" s="106">
        <v>-34970</v>
      </c>
      <c r="V123" s="106">
        <v>10230</v>
      </c>
      <c r="W123" s="106">
        <v>-24740</v>
      </c>
      <c r="X123" s="106">
        <v>-1.2692386620151856</v>
      </c>
      <c r="Y123" s="14">
        <v>43797</v>
      </c>
      <c r="AA123" s="106">
        <v>1684</v>
      </c>
      <c r="AB123" s="106">
        <v>1727.3868613138686</v>
      </c>
    </row>
    <row r="124" spans="1:28" x14ac:dyDescent="0.2">
      <c r="A124" s="14">
        <v>43796</v>
      </c>
      <c r="B124" s="106">
        <v>987</v>
      </c>
      <c r="C124" s="106">
        <v>989</v>
      </c>
      <c r="D124" s="106">
        <v>1660</v>
      </c>
      <c r="E124" s="106">
        <v>1689</v>
      </c>
      <c r="F124" s="106">
        <v>0.58555358200118401</v>
      </c>
      <c r="G124" s="106">
        <v>0.650413044636309</v>
      </c>
      <c r="H124" s="106">
        <v>2.3674720450124101E-2</v>
      </c>
      <c r="I124" s="106">
        <v>-2.7396083840468499</v>
      </c>
      <c r="J124" s="106">
        <v>-11.08</v>
      </c>
      <c r="K124" s="106">
        <v>0.91916723793754795</v>
      </c>
      <c r="L124" s="15">
        <v>0.39369192909200201</v>
      </c>
      <c r="M124" s="106">
        <v>0.90421309721464205</v>
      </c>
      <c r="N124" s="106">
        <v>0.21620464660397601</v>
      </c>
      <c r="P124" s="106">
        <v>0.67408776508643309</v>
      </c>
      <c r="Q124" s="106">
        <v>0.62673832418618491</v>
      </c>
      <c r="R124" s="106">
        <v>0.69776248553655718</v>
      </c>
      <c r="S124" s="106">
        <v>0.60306360373606083</v>
      </c>
      <c r="U124" s="106">
        <v>-37970</v>
      </c>
      <c r="V124" s="106">
        <v>15230</v>
      </c>
      <c r="W124" s="106">
        <v>-22740</v>
      </c>
      <c r="X124" s="106">
        <v>-1.1666324646008619</v>
      </c>
      <c r="Y124" s="14">
        <v>43796</v>
      </c>
      <c r="AA124" s="106">
        <v>1689</v>
      </c>
      <c r="AB124" s="106">
        <v>1736.1642335766423</v>
      </c>
    </row>
    <row r="125" spans="1:28" x14ac:dyDescent="0.2">
      <c r="A125" s="14">
        <v>43795</v>
      </c>
      <c r="B125" s="106">
        <v>1005</v>
      </c>
      <c r="C125" s="106">
        <v>984</v>
      </c>
      <c r="D125" s="106">
        <v>1680</v>
      </c>
      <c r="E125" s="106">
        <v>1641</v>
      </c>
      <c r="F125" s="106">
        <v>0.59963436928701996</v>
      </c>
      <c r="G125" s="106">
        <v>0.65083663467156905</v>
      </c>
      <c r="H125" s="106">
        <v>2.2777674477266498E-2</v>
      </c>
      <c r="I125" s="106">
        <v>-2.2479145285727999</v>
      </c>
      <c r="J125" s="106">
        <v>-8.5399999999999991</v>
      </c>
      <c r="K125" s="106">
        <v>0.929509173564812</v>
      </c>
      <c r="L125" s="15">
        <v>7.7942634529074503E-2</v>
      </c>
      <c r="M125" s="106">
        <v>0.90636986291144295</v>
      </c>
      <c r="N125" s="106">
        <v>0.132536432957122</v>
      </c>
      <c r="P125" s="106">
        <v>0.67361430914883558</v>
      </c>
      <c r="Q125" s="106">
        <v>0.62805896019430252</v>
      </c>
      <c r="R125" s="106">
        <v>0.696391983626102</v>
      </c>
      <c r="S125" s="106">
        <v>0.6052812857170361</v>
      </c>
      <c r="U125" s="106">
        <v>-9170</v>
      </c>
      <c r="V125" s="106">
        <v>10230</v>
      </c>
      <c r="W125" s="106">
        <v>1060</v>
      </c>
      <c r="X125" s="106">
        <v>5.4381284629591624E-2</v>
      </c>
      <c r="Y125" s="14">
        <v>43795</v>
      </c>
      <c r="AA125" s="106">
        <v>1641</v>
      </c>
      <c r="AB125" s="106">
        <v>1727.3868613138686</v>
      </c>
    </row>
    <row r="126" spans="1:28" x14ac:dyDescent="0.2">
      <c r="A126" s="14">
        <v>43794</v>
      </c>
      <c r="B126" s="106">
        <v>978</v>
      </c>
      <c r="C126" s="106">
        <v>994</v>
      </c>
      <c r="D126" s="106">
        <v>1669</v>
      </c>
      <c r="E126" s="106">
        <v>1649</v>
      </c>
      <c r="F126" s="106">
        <v>0.60278956943602102</v>
      </c>
      <c r="G126" s="106">
        <v>0.65093267783890996</v>
      </c>
      <c r="H126" s="106">
        <v>2.2575867570630501E-2</v>
      </c>
      <c r="I126" s="106">
        <v>-2.1325031364694702</v>
      </c>
      <c r="J126" s="106">
        <v>-7.99</v>
      </c>
      <c r="K126" s="106">
        <v>0.93845484815857805</v>
      </c>
      <c r="L126" s="15">
        <v>5.4162282114944803E-2</v>
      </c>
      <c r="M126" s="106">
        <v>0.90804293193947205</v>
      </c>
      <c r="N126" s="106">
        <v>0.13735413615797701</v>
      </c>
      <c r="P126" s="106">
        <v>0.67350854540954042</v>
      </c>
      <c r="Q126" s="106">
        <v>0.6283568102682795</v>
      </c>
      <c r="R126" s="106">
        <v>0.69608441298017099</v>
      </c>
      <c r="S126" s="106">
        <v>0.60578094269764893</v>
      </c>
      <c r="U126" s="106">
        <v>-13970</v>
      </c>
      <c r="V126" s="106">
        <v>20230</v>
      </c>
      <c r="W126" s="106">
        <v>6260</v>
      </c>
      <c r="X126" s="106">
        <v>0.32115739790683356</v>
      </c>
      <c r="Y126" s="14">
        <v>43794</v>
      </c>
      <c r="AA126" s="106">
        <v>1649</v>
      </c>
      <c r="AB126" s="106">
        <v>1744.9416058394161</v>
      </c>
    </row>
    <row r="127" spans="1:28" x14ac:dyDescent="0.2">
      <c r="A127" s="14">
        <v>43791</v>
      </c>
      <c r="B127" s="106">
        <v>976</v>
      </c>
      <c r="C127" s="106">
        <v>968</v>
      </c>
      <c r="D127" s="106">
        <v>1640</v>
      </c>
      <c r="E127" s="106">
        <v>1654</v>
      </c>
      <c r="F127" s="106">
        <v>0.58524788391777505</v>
      </c>
      <c r="G127" s="106">
        <v>0.65092351160779105</v>
      </c>
      <c r="H127" s="106">
        <v>2.25955437143728E-2</v>
      </c>
      <c r="I127" s="106">
        <v>-2.9065743458185098</v>
      </c>
      <c r="J127" s="106">
        <v>-11.22</v>
      </c>
      <c r="K127" s="106">
        <v>0.95233877990965399</v>
      </c>
      <c r="L127" s="106">
        <v>1.51474115349533E-2</v>
      </c>
      <c r="M127" s="106">
        <v>0.90966357374091</v>
      </c>
      <c r="N127" s="106">
        <v>0.13112299136493899</v>
      </c>
      <c r="P127" s="106">
        <v>0.67351905532216383</v>
      </c>
      <c r="Q127" s="106">
        <v>0.62832796789341827</v>
      </c>
      <c r="R127" s="106">
        <v>0.69611459903653661</v>
      </c>
      <c r="S127" s="106">
        <v>0.60573242417904549</v>
      </c>
      <c r="U127" s="106">
        <v>-16970</v>
      </c>
      <c r="V127" s="106">
        <v>-5770</v>
      </c>
      <c r="W127" s="106">
        <v>-22740</v>
      </c>
      <c r="X127" s="106">
        <v>-1.1666324646008619</v>
      </c>
      <c r="Y127" s="14">
        <v>43791</v>
      </c>
      <c r="AA127" s="106">
        <v>1654</v>
      </c>
      <c r="AB127" s="106">
        <v>1699.2992700729926</v>
      </c>
    </row>
    <row r="128" spans="1:28" x14ac:dyDescent="0.2">
      <c r="A128" s="14">
        <v>43790</v>
      </c>
      <c r="B128" s="106">
        <v>966</v>
      </c>
      <c r="C128" s="106">
        <v>972</v>
      </c>
      <c r="D128" s="106">
        <v>1620</v>
      </c>
      <c r="E128" s="106">
        <v>1632</v>
      </c>
      <c r="F128" s="106">
        <v>0.59558823529411697</v>
      </c>
      <c r="G128" s="106">
        <v>0.65085972394028202</v>
      </c>
      <c r="H128" s="106">
        <v>2.27868006107982E-2</v>
      </c>
      <c r="I128" s="106">
        <v>-2.4255923238285702</v>
      </c>
      <c r="J128" s="106">
        <v>-9.2799999999999994</v>
      </c>
      <c r="K128" s="106">
        <v>0.96186230933553196</v>
      </c>
      <c r="L128" s="106">
        <v>1.28110186020479E-3</v>
      </c>
      <c r="M128" s="106">
        <v>0.91134521664479795</v>
      </c>
      <c r="N128" s="106">
        <v>0.137961562669937</v>
      </c>
      <c r="P128" s="106">
        <v>0.67364652455108021</v>
      </c>
      <c r="Q128" s="106">
        <v>0.62807292332948383</v>
      </c>
      <c r="R128" s="106">
        <v>0.69643332516187839</v>
      </c>
      <c r="S128" s="106">
        <v>0.60528612271868565</v>
      </c>
      <c r="U128" s="106">
        <v>-3770</v>
      </c>
      <c r="V128" s="106">
        <v>-1770</v>
      </c>
      <c r="W128" s="106">
        <v>-5540</v>
      </c>
      <c r="X128" s="106">
        <v>-0.28421916683767701</v>
      </c>
      <c r="Y128" s="14">
        <v>43790</v>
      </c>
      <c r="AA128" s="106">
        <v>1632</v>
      </c>
      <c r="AB128" s="106">
        <v>1706.3211678832117</v>
      </c>
    </row>
    <row r="129" spans="1:28" x14ac:dyDescent="0.2">
      <c r="A129" s="14">
        <v>43789</v>
      </c>
      <c r="B129" s="106">
        <v>973</v>
      </c>
      <c r="C129" s="106">
        <v>970</v>
      </c>
      <c r="D129" s="106">
        <v>1627</v>
      </c>
      <c r="E129" s="106">
        <v>1635</v>
      </c>
      <c r="F129" s="106">
        <v>0.59327217125382203</v>
      </c>
      <c r="G129" s="106">
        <v>0.65041740435126605</v>
      </c>
      <c r="H129" s="106">
        <v>2.4137345673331902E-2</v>
      </c>
      <c r="I129" s="106">
        <v>-2.3675027847233698</v>
      </c>
      <c r="J129" s="106">
        <v>-9.6300000000000008</v>
      </c>
      <c r="K129" s="106">
        <v>0.97130476463845705</v>
      </c>
      <c r="L129" s="106">
        <v>3.6691807155892099E-4</v>
      </c>
      <c r="M129" s="106">
        <v>0.91213874724458899</v>
      </c>
      <c r="N129" s="106">
        <v>0.20596216019685401</v>
      </c>
      <c r="P129" s="106">
        <v>0.67455475002459797</v>
      </c>
      <c r="Q129" s="106">
        <v>0.62628005867793413</v>
      </c>
      <c r="R129" s="106">
        <v>0.69869209569792989</v>
      </c>
      <c r="S129" s="106">
        <v>0.6021427130046022</v>
      </c>
      <c r="U129" s="106">
        <v>-5570</v>
      </c>
      <c r="V129" s="106">
        <v>-3770</v>
      </c>
      <c r="W129" s="106">
        <v>-9340</v>
      </c>
      <c r="X129" s="106">
        <v>-0.47917094192489229</v>
      </c>
      <c r="Y129" s="14">
        <v>43789</v>
      </c>
      <c r="AA129" s="106">
        <v>1635</v>
      </c>
      <c r="AB129" s="106">
        <v>1702.8102189781023</v>
      </c>
    </row>
    <row r="130" spans="1:28" x14ac:dyDescent="0.2">
      <c r="A130" s="14">
        <v>43788</v>
      </c>
      <c r="B130" s="106">
        <v>1003</v>
      </c>
      <c r="C130" s="106">
        <v>983</v>
      </c>
      <c r="D130" s="106">
        <v>1630</v>
      </c>
      <c r="E130" s="106">
        <v>1639</v>
      </c>
      <c r="F130" s="106">
        <v>0.59975594874923699</v>
      </c>
      <c r="G130" s="106">
        <v>0.65010239632983602</v>
      </c>
      <c r="H130" s="106">
        <v>2.5019130555279399E-2</v>
      </c>
      <c r="I130" s="106">
        <v>-2.01231803276935</v>
      </c>
      <c r="J130" s="106">
        <v>-8.39</v>
      </c>
      <c r="K130" s="106">
        <v>0.97803638397049097</v>
      </c>
      <c r="L130" s="106">
        <v>1.86608002274725E-3</v>
      </c>
      <c r="M130" s="106">
        <v>0.91208032496202995</v>
      </c>
      <c r="N130" s="106">
        <v>0.276748543264831</v>
      </c>
      <c r="P130" s="106">
        <v>0.6751215268851154</v>
      </c>
      <c r="Q130" s="106">
        <v>0.62508326577455664</v>
      </c>
      <c r="R130" s="106">
        <v>0.70014065744039478</v>
      </c>
      <c r="S130" s="106">
        <v>0.60006413521927726</v>
      </c>
      <c r="Y130" s="14"/>
      <c r="AA130" s="106">
        <v>1639</v>
      </c>
      <c r="AB130" s="106">
        <v>1725.6313868613138</v>
      </c>
    </row>
    <row r="131" spans="1:28" x14ac:dyDescent="0.2">
      <c r="A131" s="14">
        <v>43787</v>
      </c>
      <c r="B131" s="106">
        <v>1016</v>
      </c>
      <c r="C131" s="106">
        <v>1007</v>
      </c>
      <c r="D131" s="106">
        <v>1635</v>
      </c>
      <c r="E131" s="106">
        <v>1633</v>
      </c>
      <c r="F131" s="106">
        <v>0.61665646050214296</v>
      </c>
      <c r="G131" s="106">
        <v>0.649742185186438</v>
      </c>
      <c r="H131" s="106">
        <v>2.5919669165703901E-2</v>
      </c>
      <c r="I131" s="106">
        <v>-1.2764717200971401</v>
      </c>
      <c r="J131" s="106">
        <v>-5.37</v>
      </c>
      <c r="K131" s="106">
        <v>0.98081300484512002</v>
      </c>
      <c r="L131" s="106">
        <v>1.4601072747038801E-3</v>
      </c>
      <c r="M131" s="106">
        <v>0.91174050769074</v>
      </c>
      <c r="N131" s="106">
        <v>0.28576033868219303</v>
      </c>
      <c r="P131" s="106">
        <v>0.67566185435214188</v>
      </c>
      <c r="Q131" s="106">
        <v>0.62382251602073413</v>
      </c>
      <c r="R131" s="106">
        <v>0.70158152351784575</v>
      </c>
      <c r="S131" s="106">
        <v>0.59790284685503026</v>
      </c>
      <c r="Y131" s="14"/>
      <c r="AA131" s="106">
        <v>1633</v>
      </c>
      <c r="AB131" s="106">
        <v>1767.7627737226278</v>
      </c>
    </row>
    <row r="132" spans="1:28" x14ac:dyDescent="0.2">
      <c r="A132" s="14">
        <v>43784</v>
      </c>
      <c r="B132" s="106">
        <v>1027</v>
      </c>
      <c r="C132" s="106">
        <v>1023</v>
      </c>
      <c r="D132" s="106">
        <v>1618</v>
      </c>
      <c r="E132" s="106">
        <v>1640</v>
      </c>
      <c r="F132" s="106">
        <v>0.62378048780487805</v>
      </c>
      <c r="G132" s="106">
        <v>0.64917631275140397</v>
      </c>
      <c r="H132" s="106">
        <v>2.7073409615075199E-2</v>
      </c>
      <c r="I132" s="106">
        <v>-0.93803570764078203</v>
      </c>
      <c r="J132" s="106">
        <v>-4.07</v>
      </c>
      <c r="K132" s="106">
        <v>0.98239884967848301</v>
      </c>
      <c r="L132" s="106">
        <v>1.73150472924866E-3</v>
      </c>
      <c r="M132" s="106">
        <v>0.91160844261330598</v>
      </c>
      <c r="N132" s="106">
        <v>0.26719666913332002</v>
      </c>
      <c r="P132" s="106">
        <v>0.67624972236647918</v>
      </c>
      <c r="Q132" s="106">
        <v>0.62210290313632877</v>
      </c>
      <c r="R132" s="106">
        <v>0.70332313198155438</v>
      </c>
      <c r="S132" s="106">
        <v>0.59502949352125356</v>
      </c>
      <c r="Y132" s="14"/>
      <c r="AA132" s="106">
        <v>1640</v>
      </c>
      <c r="AB132" s="106">
        <v>1795.8503649635036</v>
      </c>
    </row>
    <row r="133" spans="1:28" x14ac:dyDescent="0.2">
      <c r="A133" s="14">
        <v>43783</v>
      </c>
      <c r="B133" s="106">
        <v>1041</v>
      </c>
      <c r="C133" s="106">
        <v>1021</v>
      </c>
      <c r="D133" s="106">
        <v>1637</v>
      </c>
      <c r="E133" s="106">
        <v>1615</v>
      </c>
      <c r="F133" s="106">
        <v>0.63219814241486005</v>
      </c>
      <c r="G133" s="106">
        <v>0.64843271873309805</v>
      </c>
      <c r="H133" s="106">
        <v>2.8489556822919499E-2</v>
      </c>
      <c r="I133" s="106">
        <v>-0.56984306281582597</v>
      </c>
      <c r="J133" s="106">
        <v>-2.57</v>
      </c>
      <c r="K133" s="106">
        <v>0.98315350585549</v>
      </c>
      <c r="L133" s="106">
        <v>3.4461263088117998E-3</v>
      </c>
      <c r="M133" s="106">
        <v>0.91121739620506503</v>
      </c>
      <c r="N133" s="106">
        <v>0.28570129784157999</v>
      </c>
      <c r="P133" s="106">
        <v>0.67692227555601758</v>
      </c>
      <c r="Q133" s="106">
        <v>0.61994316191017851</v>
      </c>
      <c r="R133" s="106">
        <v>0.70541183237893701</v>
      </c>
      <c r="S133" s="106">
        <v>0.59145360508725908</v>
      </c>
      <c r="Y133" s="14"/>
      <c r="AA133" s="106">
        <v>1615</v>
      </c>
      <c r="AB133" s="106">
        <v>1792.3394160583941</v>
      </c>
    </row>
    <row r="134" spans="1:28" x14ac:dyDescent="0.2">
      <c r="A134" s="14">
        <v>43782</v>
      </c>
      <c r="B134" s="106">
        <v>1090</v>
      </c>
      <c r="C134" s="106">
        <v>1060</v>
      </c>
      <c r="D134" s="106">
        <v>1672</v>
      </c>
      <c r="E134" s="106">
        <v>1654</v>
      </c>
      <c r="F134" s="106">
        <v>0.64087061668681899</v>
      </c>
      <c r="G134" s="106">
        <v>0.647546424620423</v>
      </c>
      <c r="H134" s="106">
        <v>2.997599612356E-2</v>
      </c>
      <c r="I134" s="106">
        <v>-0.222705123996087</v>
      </c>
      <c r="J134" s="106">
        <v>-1.04</v>
      </c>
      <c r="K134" s="106">
        <v>0.98241640865604196</v>
      </c>
      <c r="L134" s="106">
        <v>5.9766499289088696E-3</v>
      </c>
      <c r="M134" s="106">
        <v>0.90942662117627204</v>
      </c>
      <c r="N134" s="106">
        <v>0.38583564440153501</v>
      </c>
      <c r="P134" s="106">
        <v>0.67752242074398294</v>
      </c>
      <c r="Q134" s="106">
        <v>0.61757042849686306</v>
      </c>
      <c r="R134" s="106">
        <v>0.707498416867543</v>
      </c>
      <c r="S134" s="106">
        <v>0.587594432373303</v>
      </c>
      <c r="Y134" s="14"/>
      <c r="AA134" s="106">
        <v>1654</v>
      </c>
      <c r="AB134" s="106">
        <v>1860.8029197080293</v>
      </c>
    </row>
    <row r="135" spans="1:28" x14ac:dyDescent="0.2">
      <c r="A135" s="14">
        <v>43781</v>
      </c>
      <c r="B135" s="106">
        <v>1064</v>
      </c>
      <c r="C135" s="106">
        <v>1090</v>
      </c>
      <c r="D135" s="106">
        <v>1673</v>
      </c>
      <c r="E135" s="106">
        <v>1693</v>
      </c>
      <c r="F135" s="106">
        <v>0.64382752510336605</v>
      </c>
      <c r="G135" s="106">
        <v>0.64669098078149401</v>
      </c>
      <c r="H135" s="106">
        <v>3.10505061003622E-2</v>
      </c>
      <c r="I135" s="106">
        <v>-9.2219291655732394E-2</v>
      </c>
      <c r="J135" s="106">
        <v>-0.44</v>
      </c>
      <c r="K135" s="106">
        <v>0.98119250203059305</v>
      </c>
      <c r="L135" s="106">
        <v>1.11599235369833E-2</v>
      </c>
      <c r="M135" s="106">
        <v>0.90849873689385097</v>
      </c>
      <c r="N135" s="106">
        <v>0.33542035627375399</v>
      </c>
      <c r="P135" s="106">
        <v>0.6777414868818562</v>
      </c>
      <c r="Q135" s="106">
        <v>0.61564047468113181</v>
      </c>
      <c r="R135" s="106">
        <v>0.7087919929822184</v>
      </c>
      <c r="S135" s="106">
        <v>0.58458996858076961</v>
      </c>
      <c r="Y135" s="14"/>
      <c r="AA135" s="106">
        <v>1693</v>
      </c>
      <c r="AB135" s="106">
        <v>1913.4671532846717</v>
      </c>
    </row>
    <row r="136" spans="1:28" x14ac:dyDescent="0.2">
      <c r="A136" s="14">
        <v>43780</v>
      </c>
      <c r="B136" s="106">
        <v>1074</v>
      </c>
      <c r="C136" s="106">
        <v>1061</v>
      </c>
      <c r="D136" s="106">
        <v>1697</v>
      </c>
      <c r="E136" s="106">
        <v>1681</v>
      </c>
      <c r="F136" s="106">
        <v>0.63117192147531198</v>
      </c>
      <c r="G136" s="106">
        <v>0.64600715330627101</v>
      </c>
      <c r="H136" s="106">
        <v>3.1664712687731203E-2</v>
      </c>
      <c r="I136" s="106">
        <v>-0.46850991440408801</v>
      </c>
      <c r="J136" s="106">
        <v>-2.35</v>
      </c>
      <c r="K136" s="106">
        <v>0.98059241623509796</v>
      </c>
      <c r="L136" s="106">
        <v>1.42609130452297E-2</v>
      </c>
      <c r="M136" s="106">
        <v>0.909095882551892</v>
      </c>
      <c r="N136" s="106">
        <v>0.20539393092950001</v>
      </c>
      <c r="P136" s="106">
        <v>0.6776718659940022</v>
      </c>
      <c r="Q136" s="106">
        <v>0.61434244061853982</v>
      </c>
      <c r="R136" s="106">
        <v>0.70933657868173339</v>
      </c>
      <c r="S136" s="106">
        <v>0.58267772793080863</v>
      </c>
      <c r="Y136" s="14"/>
      <c r="AA136" s="106">
        <v>1681</v>
      </c>
      <c r="AB136" s="106">
        <v>1862.5583941605839</v>
      </c>
    </row>
    <row r="137" spans="1:28" x14ac:dyDescent="0.2">
      <c r="A137" s="14">
        <v>43777</v>
      </c>
      <c r="B137" s="106">
        <v>1069</v>
      </c>
      <c r="C137" s="106">
        <v>1072</v>
      </c>
      <c r="D137" s="106">
        <v>1683</v>
      </c>
      <c r="E137" s="106">
        <v>1682</v>
      </c>
      <c r="F137" s="106">
        <v>0.63733650416171195</v>
      </c>
      <c r="G137" s="106">
        <v>0.645600983951375</v>
      </c>
      <c r="H137" s="106">
        <v>3.2045488059958299E-2</v>
      </c>
      <c r="I137" s="106">
        <v>-0.25789839038183199</v>
      </c>
      <c r="J137" s="106">
        <v>-1.3</v>
      </c>
      <c r="K137" s="106">
        <v>0.97927915160477896</v>
      </c>
      <c r="L137" s="106">
        <v>8.2690243200421194E-3</v>
      </c>
      <c r="M137" s="106">
        <v>0.91018923985857703</v>
      </c>
      <c r="N137" s="106">
        <v>0.16412676430232301</v>
      </c>
      <c r="P137" s="106">
        <v>0.67764647201133332</v>
      </c>
      <c r="Q137" s="106">
        <v>0.61355549589141667</v>
      </c>
      <c r="R137" s="106">
        <v>0.70969196007129165</v>
      </c>
      <c r="S137" s="106">
        <v>0.58151000783145834</v>
      </c>
      <c r="Y137" s="14"/>
      <c r="AA137" s="106">
        <v>1682</v>
      </c>
      <c r="AB137" s="106">
        <v>1881.8686131386862</v>
      </c>
    </row>
    <row r="138" spans="1:28" x14ac:dyDescent="0.2">
      <c r="A138" s="14">
        <v>43776</v>
      </c>
      <c r="B138" s="106">
        <v>1056</v>
      </c>
      <c r="C138" s="106">
        <v>1048</v>
      </c>
      <c r="D138" s="106">
        <v>1667</v>
      </c>
      <c r="E138" s="106">
        <v>1677</v>
      </c>
      <c r="F138" s="106">
        <v>0.62492546213476396</v>
      </c>
      <c r="G138" s="106">
        <v>0.64520736071209395</v>
      </c>
      <c r="H138" s="106">
        <v>3.2324680856052598E-2</v>
      </c>
      <c r="I138" s="106">
        <v>-0.62744311901018002</v>
      </c>
      <c r="J138" s="106">
        <v>-3.25</v>
      </c>
      <c r="K138" s="106">
        <v>0.97969752662434995</v>
      </c>
      <c r="L138" s="106">
        <v>1.08221856338593E-2</v>
      </c>
      <c r="M138" s="106">
        <v>0.91135780341498496</v>
      </c>
      <c r="N138" s="106">
        <v>0.17104068240345499</v>
      </c>
      <c r="P138" s="106">
        <v>0.6775320415681465</v>
      </c>
      <c r="Q138" s="106">
        <v>0.61288267985604139</v>
      </c>
      <c r="R138" s="106">
        <v>0.70985672242419917</v>
      </c>
      <c r="S138" s="106">
        <v>0.58055799899998872</v>
      </c>
      <c r="Y138" s="14"/>
      <c r="AA138" s="106">
        <v>1677</v>
      </c>
      <c r="AB138" s="106">
        <v>1839.7372262773722</v>
      </c>
    </row>
    <row r="139" spans="1:28" x14ac:dyDescent="0.2">
      <c r="A139" s="14">
        <v>43775</v>
      </c>
      <c r="B139" s="106">
        <v>1055</v>
      </c>
      <c r="C139" s="106">
        <v>1059</v>
      </c>
      <c r="D139" s="106">
        <v>1628</v>
      </c>
      <c r="E139" s="106">
        <v>1678</v>
      </c>
      <c r="F139" s="106">
        <v>0.63110846245530305</v>
      </c>
      <c r="G139" s="106">
        <v>0.64475086092046197</v>
      </c>
      <c r="H139" s="106">
        <v>3.28454467136138E-2</v>
      </c>
      <c r="I139" s="106">
        <v>-0.415351283972762</v>
      </c>
      <c r="J139" s="106">
        <v>-2.16</v>
      </c>
      <c r="K139" s="106">
        <v>0.97701640211394503</v>
      </c>
      <c r="L139" s="15">
        <v>7.3562608186647199E-2</v>
      </c>
      <c r="M139" s="106">
        <v>0.91133763763182896</v>
      </c>
      <c r="N139" s="106">
        <v>0.24135661688186499</v>
      </c>
      <c r="P139" s="106">
        <v>0.67759630763407575</v>
      </c>
      <c r="Q139" s="106">
        <v>0.61190541420684819</v>
      </c>
      <c r="R139" s="106">
        <v>0.71044175434768952</v>
      </c>
      <c r="S139" s="106">
        <v>0.57905996749323441</v>
      </c>
      <c r="Y139" s="14"/>
      <c r="AA139" s="106">
        <v>1678</v>
      </c>
      <c r="AB139" s="106">
        <v>1859.0474452554745</v>
      </c>
    </row>
    <row r="140" spans="1:28" x14ac:dyDescent="0.2">
      <c r="A140" s="14">
        <v>43774</v>
      </c>
      <c r="B140" s="106">
        <v>1030</v>
      </c>
      <c r="C140" s="106">
        <v>1045</v>
      </c>
      <c r="D140" s="106">
        <v>1558</v>
      </c>
      <c r="E140" s="106">
        <v>1629</v>
      </c>
      <c r="F140" s="106">
        <v>0.64149785144260196</v>
      </c>
      <c r="G140" s="106">
        <v>0.64424568594083198</v>
      </c>
      <c r="H140" s="106">
        <v>3.33390446292871E-2</v>
      </c>
      <c r="I140" s="106">
        <v>-8.2420913040072402E-2</v>
      </c>
      <c r="J140" s="106">
        <v>-0.43</v>
      </c>
      <c r="K140" s="106">
        <v>0.97145861232764197</v>
      </c>
      <c r="L140" s="106">
        <v>0.31486282724524001</v>
      </c>
      <c r="M140" s="106">
        <v>0.91140123782912696</v>
      </c>
      <c r="N140" s="106">
        <v>0.26215460595022799</v>
      </c>
      <c r="P140" s="106">
        <v>0.67758473057011903</v>
      </c>
      <c r="Q140" s="106">
        <v>0.61090664131154493</v>
      </c>
      <c r="R140" s="106">
        <v>0.71092377519940619</v>
      </c>
      <c r="S140" s="106">
        <v>0.57756759668225777</v>
      </c>
      <c r="Y140" s="14"/>
      <c r="AA140" s="106">
        <v>1629</v>
      </c>
      <c r="AB140" s="106">
        <v>1834.4708029197081</v>
      </c>
    </row>
    <row r="141" spans="1:28" x14ac:dyDescent="0.2">
      <c r="A141" s="14">
        <v>43770</v>
      </c>
      <c r="B141" s="106">
        <v>997</v>
      </c>
      <c r="C141" s="106">
        <v>1000</v>
      </c>
      <c r="D141" s="106">
        <v>1517</v>
      </c>
      <c r="E141" s="106">
        <v>1525</v>
      </c>
      <c r="F141" s="106">
        <v>0.65573770491803196</v>
      </c>
      <c r="G141" s="106">
        <v>0.64363841521631704</v>
      </c>
      <c r="H141" s="106">
        <v>3.3795248303835498E-2</v>
      </c>
      <c r="I141" s="106">
        <v>0.35801748201217298</v>
      </c>
      <c r="J141" s="106">
        <v>1.85</v>
      </c>
      <c r="K141" s="106">
        <v>0.95642192098247403</v>
      </c>
      <c r="L141" s="15">
        <v>0.78681436731723597</v>
      </c>
      <c r="M141" s="106">
        <v>0.91143348417673398</v>
      </c>
      <c r="N141" s="106">
        <v>0.31530940434517901</v>
      </c>
      <c r="P141" s="106">
        <v>0.67743366352015255</v>
      </c>
      <c r="Q141" s="106">
        <v>0.60984316691248153</v>
      </c>
      <c r="R141" s="106">
        <v>0.71122891182398806</v>
      </c>
      <c r="S141" s="106">
        <v>0.57604791860864601</v>
      </c>
      <c r="Y141" s="14"/>
      <c r="AA141" s="106">
        <v>1525</v>
      </c>
      <c r="AB141" s="106">
        <v>1755.4744525547446</v>
      </c>
    </row>
    <row r="142" spans="1:28" x14ac:dyDescent="0.2">
      <c r="A142" s="14">
        <v>43769</v>
      </c>
      <c r="B142" s="106">
        <v>1014</v>
      </c>
      <c r="C142" s="106">
        <v>1014</v>
      </c>
      <c r="D142" s="106">
        <v>1528</v>
      </c>
      <c r="E142" s="106">
        <v>1543</v>
      </c>
      <c r="F142" s="106">
        <v>0.65716137394685603</v>
      </c>
      <c r="G142" s="106">
        <v>0.64313611826880901</v>
      </c>
      <c r="H142" s="106">
        <v>3.3891507784203898E-2</v>
      </c>
      <c r="I142" s="106">
        <v>0.41382802344912301</v>
      </c>
      <c r="J142" s="106">
        <v>2.13</v>
      </c>
      <c r="K142" s="106">
        <v>0.93778249927867197</v>
      </c>
      <c r="L142" s="15">
        <v>0.99169997034089796</v>
      </c>
      <c r="M142" s="106">
        <v>0.90976342309852998</v>
      </c>
      <c r="N142" s="106">
        <v>0.43928149140820399</v>
      </c>
      <c r="P142" s="106">
        <v>0.67702762605301292</v>
      </c>
      <c r="Q142" s="106">
        <v>0.6092446104846051</v>
      </c>
      <c r="R142" s="106">
        <v>0.71091913383721683</v>
      </c>
      <c r="S142" s="106">
        <v>0.57535310270040119</v>
      </c>
      <c r="Y142" s="14"/>
      <c r="AA142" s="106">
        <v>1543</v>
      </c>
      <c r="AB142" s="106">
        <v>1780.051094890511</v>
      </c>
    </row>
    <row r="143" spans="1:28" x14ac:dyDescent="0.2">
      <c r="A143" s="14">
        <v>43768</v>
      </c>
      <c r="B143" s="106">
        <v>1022</v>
      </c>
      <c r="C143" s="106">
        <v>1021</v>
      </c>
      <c r="D143" s="106">
        <v>1548</v>
      </c>
      <c r="E143" s="106">
        <v>1535</v>
      </c>
      <c r="F143" s="106">
        <v>0.66514657980456005</v>
      </c>
      <c r="G143" s="106">
        <v>0.64268958201897197</v>
      </c>
      <c r="H143" s="106">
        <v>3.3924385503628002E-2</v>
      </c>
      <c r="I143" s="106">
        <v>0.66197213161566704</v>
      </c>
      <c r="J143" s="106">
        <v>3.38</v>
      </c>
      <c r="K143" s="106">
        <v>0.90881915342039399</v>
      </c>
      <c r="L143" s="15">
        <v>1</v>
      </c>
      <c r="M143" s="106">
        <v>0.91133733035167797</v>
      </c>
      <c r="N143" s="106">
        <v>5.3862441430647702E-2</v>
      </c>
      <c r="P143" s="106">
        <v>0.67661396752259995</v>
      </c>
      <c r="Q143" s="106">
        <v>0.608765196515344</v>
      </c>
      <c r="R143" s="106">
        <v>0.71053835302622792</v>
      </c>
      <c r="S143" s="106">
        <v>0.57484081101171602</v>
      </c>
      <c r="Y143" s="14"/>
      <c r="AA143" s="106">
        <v>1535</v>
      </c>
      <c r="AB143" s="106">
        <v>1792.3394160583941</v>
      </c>
    </row>
    <row r="144" spans="1:28" x14ac:dyDescent="0.2">
      <c r="A144" s="14">
        <v>43767</v>
      </c>
      <c r="B144" s="106">
        <v>1018</v>
      </c>
      <c r="C144" s="106">
        <v>1021</v>
      </c>
      <c r="D144" s="106">
        <v>1529</v>
      </c>
      <c r="E144" s="106">
        <v>1546</v>
      </c>
      <c r="F144" s="106">
        <v>0.66041397153945602</v>
      </c>
      <c r="G144" s="106">
        <v>0.64218442873423398</v>
      </c>
      <c r="H144" s="106">
        <v>3.3868256341968703E-2</v>
      </c>
      <c r="I144" s="106">
        <v>0.53824863675171597</v>
      </c>
      <c r="J144" s="106">
        <v>2.76</v>
      </c>
      <c r="K144" s="106">
        <v>0.88287119535413106</v>
      </c>
      <c r="L144" s="15">
        <v>0.99275366222162098</v>
      </c>
      <c r="M144" s="106">
        <v>0.91223431312827696</v>
      </c>
      <c r="N144" s="106">
        <v>6.3630914032925798E-2</v>
      </c>
      <c r="P144" s="106">
        <v>0.67605268507620264</v>
      </c>
      <c r="Q144" s="106">
        <v>0.60831617239226532</v>
      </c>
      <c r="R144" s="106">
        <v>0.70992094141817141</v>
      </c>
      <c r="S144" s="106">
        <v>0.57444791605029655</v>
      </c>
      <c r="Y144" s="14"/>
      <c r="AA144" s="106">
        <v>1546</v>
      </c>
      <c r="AB144" s="106">
        <v>1792.3394160583941</v>
      </c>
    </row>
    <row r="145" spans="1:28" x14ac:dyDescent="0.2">
      <c r="A145" s="14">
        <v>43766</v>
      </c>
      <c r="B145" s="106">
        <v>1024</v>
      </c>
      <c r="C145" s="106">
        <v>1009</v>
      </c>
      <c r="D145" s="106">
        <v>1530</v>
      </c>
      <c r="E145" s="106">
        <v>1516</v>
      </c>
      <c r="F145" s="106">
        <v>0.66556728232189899</v>
      </c>
      <c r="G145" s="106">
        <v>0.64168953581670496</v>
      </c>
      <c r="H145" s="106">
        <v>3.3869447152025001E-2</v>
      </c>
      <c r="I145" s="106">
        <v>0.70499368938670703</v>
      </c>
      <c r="J145" s="106">
        <v>3.59</v>
      </c>
      <c r="K145" s="106">
        <v>0.86022873665854305</v>
      </c>
      <c r="L145" s="106">
        <v>0.98904921664006396</v>
      </c>
      <c r="M145" s="106">
        <v>0.91295427755067804</v>
      </c>
      <c r="N145" s="106">
        <v>6.1230773930259698E-2</v>
      </c>
      <c r="P145" s="106">
        <v>0.67555898296872996</v>
      </c>
      <c r="Q145" s="106">
        <v>0.60782008866467996</v>
      </c>
      <c r="R145" s="106">
        <v>0.70942843012075496</v>
      </c>
      <c r="S145" s="106">
        <v>0.57395064151265496</v>
      </c>
      <c r="AA145" s="106">
        <v>1516</v>
      </c>
      <c r="AB145" s="106">
        <v>1771.2737226277372</v>
      </c>
    </row>
    <row r="146" spans="1:28" x14ac:dyDescent="0.2">
      <c r="A146" s="14">
        <v>43763</v>
      </c>
      <c r="B146" s="106">
        <v>1024</v>
      </c>
      <c r="C146" s="106">
        <v>1019</v>
      </c>
      <c r="D146" s="106">
        <v>1523</v>
      </c>
      <c r="E146" s="106">
        <v>1519</v>
      </c>
      <c r="F146" s="106">
        <v>0.67083607636603004</v>
      </c>
      <c r="G146" s="106">
        <v>0.64144382491344898</v>
      </c>
      <c r="H146" s="106">
        <v>3.37620063060717E-2</v>
      </c>
      <c r="I146" s="106">
        <v>0.87057182520860399</v>
      </c>
      <c r="J146" s="106">
        <v>4.38</v>
      </c>
      <c r="K146" s="106">
        <v>0.83703763349986904</v>
      </c>
      <c r="L146" s="15">
        <v>0.99045986222313498</v>
      </c>
      <c r="M146" s="106">
        <v>0.91365421939916502</v>
      </c>
      <c r="N146" s="106">
        <v>7.3376244126803297E-2</v>
      </c>
      <c r="P146" s="106">
        <v>0.67520583121952071</v>
      </c>
      <c r="Q146" s="106">
        <v>0.60768181860737724</v>
      </c>
      <c r="R146" s="106">
        <v>0.70896783752559234</v>
      </c>
      <c r="S146" s="106">
        <v>0.57391981230130562</v>
      </c>
      <c r="AA146" s="106">
        <v>1519</v>
      </c>
      <c r="AB146" s="106">
        <v>1788.8284671532847</v>
      </c>
    </row>
    <row r="147" spans="1:28" x14ac:dyDescent="0.2">
      <c r="A147" s="14">
        <v>43762</v>
      </c>
      <c r="B147" s="106">
        <v>1006</v>
      </c>
      <c r="C147" s="106">
        <v>1017</v>
      </c>
      <c r="D147" s="106">
        <v>1532</v>
      </c>
      <c r="E147" s="106">
        <v>1526</v>
      </c>
      <c r="F147" s="106">
        <v>0.66644823066841397</v>
      </c>
      <c r="G147" s="106">
        <v>0.64093379061189004</v>
      </c>
      <c r="H147" s="106">
        <v>3.3602692542387597E-2</v>
      </c>
      <c r="I147" s="106">
        <v>0.75929748856699097</v>
      </c>
      <c r="J147" s="106">
        <v>3.83</v>
      </c>
      <c r="K147" s="106">
        <v>0.80822486571796504</v>
      </c>
      <c r="L147" s="15">
        <v>0.99105214621229598</v>
      </c>
      <c r="M147" s="106">
        <v>0.91454753076262996</v>
      </c>
      <c r="N147" s="106">
        <v>0.17890415268024301</v>
      </c>
      <c r="P147" s="106">
        <v>0.67453648315427761</v>
      </c>
      <c r="Q147" s="106">
        <v>0.60733109806950247</v>
      </c>
      <c r="R147" s="106">
        <v>0.70813917569666529</v>
      </c>
      <c r="S147" s="106">
        <v>0.57372840552711479</v>
      </c>
      <c r="AA147" s="106">
        <v>1526</v>
      </c>
      <c r="AB147" s="106">
        <v>1785.3175182481752</v>
      </c>
    </row>
    <row r="148" spans="1:28" x14ac:dyDescent="0.2">
      <c r="A148" s="14">
        <v>43761</v>
      </c>
      <c r="B148" s="106">
        <v>1001</v>
      </c>
      <c r="C148" s="106">
        <v>996</v>
      </c>
      <c r="D148" s="106">
        <v>1549</v>
      </c>
      <c r="E148" s="106">
        <v>1530</v>
      </c>
      <c r="F148" s="106">
        <v>0.65098039215686199</v>
      </c>
      <c r="G148" s="106">
        <v>0.64037199002715395</v>
      </c>
      <c r="H148" s="106">
        <v>3.3523555357256297E-2</v>
      </c>
      <c r="I148" s="106">
        <v>0.316446212719867</v>
      </c>
      <c r="J148" s="106">
        <v>1.63</v>
      </c>
      <c r="K148" s="106">
        <v>0.77701243723345303</v>
      </c>
      <c r="L148" s="106">
        <v>0.99163821074722602</v>
      </c>
      <c r="M148" s="106">
        <v>0.91527820913695501</v>
      </c>
      <c r="N148" s="106">
        <v>0.13594693087340501</v>
      </c>
      <c r="P148" s="106">
        <v>0.67389554538441021</v>
      </c>
      <c r="Q148" s="106">
        <v>0.60684843466989769</v>
      </c>
      <c r="R148" s="106">
        <v>0.70741910074166658</v>
      </c>
      <c r="S148" s="106">
        <v>0.57332487931264131</v>
      </c>
      <c r="AA148" s="106">
        <v>1530</v>
      </c>
      <c r="AB148" s="106">
        <v>1748.4525547445255</v>
      </c>
    </row>
    <row r="149" spans="1:28" x14ac:dyDescent="0.2">
      <c r="A149" s="14">
        <v>43759</v>
      </c>
      <c r="B149" s="106">
        <v>995</v>
      </c>
      <c r="C149" s="106">
        <v>997</v>
      </c>
      <c r="D149" s="106">
        <v>1523</v>
      </c>
      <c r="E149" s="106">
        <v>1524</v>
      </c>
      <c r="F149" s="106">
        <v>0.65419947506561604</v>
      </c>
      <c r="G149" s="106">
        <v>0.63975842629180002</v>
      </c>
      <c r="H149" s="106">
        <v>3.3744169510606901E-2</v>
      </c>
      <c r="I149" s="106">
        <v>0.427956858421914</v>
      </c>
      <c r="J149" s="106">
        <v>2.21</v>
      </c>
      <c r="K149" s="106">
        <v>0.74167203273962601</v>
      </c>
      <c r="L149" s="106">
        <v>0.96466099707473896</v>
      </c>
      <c r="M149" s="106">
        <v>0.91811193053937001</v>
      </c>
      <c r="N149" s="106">
        <v>0.114731231226031</v>
      </c>
      <c r="P149" s="106">
        <v>0.6735025958024069</v>
      </c>
      <c r="Q149" s="106">
        <v>0.60601425678119314</v>
      </c>
      <c r="R149" s="106">
        <v>0.70724676531301378</v>
      </c>
      <c r="S149" s="106">
        <v>0.57227008727058626</v>
      </c>
      <c r="AA149" s="106">
        <v>1524</v>
      </c>
      <c r="AB149" s="106">
        <v>1750.2080291970804</v>
      </c>
    </row>
    <row r="150" spans="1:28" x14ac:dyDescent="0.2">
      <c r="A150" s="14">
        <v>43756</v>
      </c>
      <c r="B150" s="106">
        <v>975</v>
      </c>
      <c r="C150" s="106">
        <v>981</v>
      </c>
      <c r="D150" s="106">
        <v>1507</v>
      </c>
      <c r="E150" s="106">
        <v>1510</v>
      </c>
      <c r="F150" s="106">
        <v>0.649668874172185</v>
      </c>
      <c r="G150" s="106">
        <v>0.639092807622476</v>
      </c>
      <c r="H150" s="106">
        <v>3.39445147318699E-2</v>
      </c>
      <c r="I150" s="106">
        <v>0.31156923683398402</v>
      </c>
      <c r="J150" s="106">
        <v>1.63</v>
      </c>
      <c r="K150" s="106">
        <v>0.72561505162596396</v>
      </c>
      <c r="L150" s="106">
        <v>0.39422457315724102</v>
      </c>
      <c r="M150" s="106">
        <v>0.919883954264757</v>
      </c>
      <c r="N150" s="106">
        <v>8.8944232879493795E-2</v>
      </c>
      <c r="P150" s="106">
        <v>0.67303732235434588</v>
      </c>
      <c r="Q150" s="106">
        <v>0.60514829289060612</v>
      </c>
      <c r="R150" s="106">
        <v>0.70698183708621576</v>
      </c>
      <c r="S150" s="106">
        <v>0.57120377815873624</v>
      </c>
      <c r="AA150" s="106">
        <v>1510</v>
      </c>
      <c r="AB150" s="106">
        <v>1722.1204379562043</v>
      </c>
    </row>
    <row r="151" spans="1:28" x14ac:dyDescent="0.2">
      <c r="A151" s="14">
        <v>43755</v>
      </c>
      <c r="B151" s="106">
        <v>971</v>
      </c>
      <c r="C151" s="106">
        <v>964</v>
      </c>
      <c r="D151" s="106">
        <v>1498</v>
      </c>
      <c r="E151" s="106">
        <v>1498</v>
      </c>
      <c r="F151" s="106">
        <v>0.64352469959946501</v>
      </c>
      <c r="G151" s="106">
        <v>0.63843426998727404</v>
      </c>
      <c r="H151" s="106">
        <v>3.4210997049599401E-2</v>
      </c>
      <c r="I151" s="106">
        <v>0.14879512587169</v>
      </c>
      <c r="J151" s="106">
        <v>0.79</v>
      </c>
      <c r="K151" s="106">
        <v>0.71273889369724197</v>
      </c>
      <c r="L151" s="106">
        <v>0.42328133026024201</v>
      </c>
      <c r="M151" s="106">
        <v>0.92176604801760897</v>
      </c>
      <c r="N151" s="106">
        <v>7.8452307724175094E-2</v>
      </c>
      <c r="P151" s="106">
        <v>0.67264526703687344</v>
      </c>
      <c r="Q151" s="106">
        <v>0.60422327293767464</v>
      </c>
      <c r="R151" s="106">
        <v>0.70685626408647284</v>
      </c>
      <c r="S151" s="106">
        <v>0.57001227588807524</v>
      </c>
      <c r="AA151" s="106">
        <v>1498</v>
      </c>
      <c r="AB151" s="106">
        <v>1692.2773722627737</v>
      </c>
    </row>
    <row r="152" spans="1:28" x14ac:dyDescent="0.2">
      <c r="A152" s="14">
        <v>43754</v>
      </c>
      <c r="B152" s="106">
        <v>992</v>
      </c>
      <c r="C152" s="106">
        <v>981</v>
      </c>
      <c r="D152" s="106">
        <v>1537</v>
      </c>
      <c r="E152" s="106">
        <v>1481</v>
      </c>
      <c r="F152" s="106">
        <v>0.66239027683997298</v>
      </c>
      <c r="G152" s="106">
        <v>0.63793334970822002</v>
      </c>
      <c r="H152" s="106">
        <v>3.44072766083812E-2</v>
      </c>
      <c r="I152" s="106">
        <v>0.71080682758238001</v>
      </c>
      <c r="J152" s="106">
        <v>3.69</v>
      </c>
      <c r="K152" s="106">
        <v>0.69508356706165397</v>
      </c>
      <c r="L152" s="106">
        <v>0.89398361209490795</v>
      </c>
      <c r="M152" s="106">
        <v>0.92407039784008504</v>
      </c>
      <c r="N152" s="106">
        <v>7.0321068655071997E-2</v>
      </c>
      <c r="P152" s="106">
        <v>0.67234062631660119</v>
      </c>
      <c r="Q152" s="106">
        <v>0.60352607309983886</v>
      </c>
      <c r="R152" s="106">
        <v>0.70674790292498246</v>
      </c>
      <c r="S152" s="106">
        <v>0.56911879649145758</v>
      </c>
      <c r="AA152" s="106">
        <v>1481</v>
      </c>
      <c r="AB152" s="106">
        <v>1722.1204379562043</v>
      </c>
    </row>
    <row r="153" spans="1:28" x14ac:dyDescent="0.2">
      <c r="A153" s="14">
        <v>43753</v>
      </c>
      <c r="B153" s="106">
        <v>976</v>
      </c>
      <c r="C153" s="106">
        <v>979</v>
      </c>
      <c r="D153" s="106">
        <v>1530</v>
      </c>
      <c r="E153" s="106">
        <v>1505</v>
      </c>
      <c r="F153" s="106">
        <v>0.65049833887043096</v>
      </c>
      <c r="G153" s="106">
        <v>0.63721535835391196</v>
      </c>
      <c r="H153" s="106">
        <v>3.4451252755426397E-2</v>
      </c>
      <c r="I153" s="106">
        <v>0.38555870843991902</v>
      </c>
      <c r="J153" s="106">
        <v>2.04</v>
      </c>
      <c r="K153" s="106">
        <v>0.67376825946427499</v>
      </c>
      <c r="L153" s="106">
        <v>0.93632827056419299</v>
      </c>
      <c r="M153" s="106">
        <v>0.92624317203864004</v>
      </c>
      <c r="N153" s="106">
        <v>5.44332139251495E-2</v>
      </c>
      <c r="P153" s="106">
        <v>0.67166661110933834</v>
      </c>
      <c r="Q153" s="106">
        <v>0.60276410559848559</v>
      </c>
      <c r="R153" s="106">
        <v>0.70611786386476472</v>
      </c>
      <c r="S153" s="106">
        <v>0.56831285284305921</v>
      </c>
      <c r="AA153" s="106">
        <v>1505</v>
      </c>
      <c r="AB153" s="106">
        <v>1718.6094890510949</v>
      </c>
    </row>
    <row r="154" spans="1:28" x14ac:dyDescent="0.2">
      <c r="A154" s="14">
        <v>43749</v>
      </c>
      <c r="B154" s="106">
        <v>946</v>
      </c>
      <c r="C154" s="106">
        <v>946</v>
      </c>
      <c r="D154" s="106">
        <v>1489</v>
      </c>
      <c r="E154" s="106">
        <v>1498</v>
      </c>
      <c r="F154" s="106">
        <v>0.63150867823765</v>
      </c>
      <c r="G154" s="106">
        <v>0.63662342876348399</v>
      </c>
      <c r="H154" s="106">
        <v>3.4599014514093203E-2</v>
      </c>
      <c r="I154" s="106">
        <v>-0.147829370219523</v>
      </c>
      <c r="J154" s="106">
        <v>-0.81</v>
      </c>
      <c r="K154" s="106">
        <v>0.65673256332448005</v>
      </c>
      <c r="L154" s="106">
        <v>0.90862749462755699</v>
      </c>
      <c r="M154" s="106">
        <v>0.93039526815745899</v>
      </c>
      <c r="N154" s="106">
        <v>5.1256353565722002E-2</v>
      </c>
      <c r="P154" s="106">
        <v>0.67122244327757719</v>
      </c>
      <c r="Q154" s="106">
        <v>0.60202441424939079</v>
      </c>
      <c r="R154" s="106">
        <v>0.70582145779167038</v>
      </c>
      <c r="S154" s="106">
        <v>0.5674253997352976</v>
      </c>
      <c r="AA154" s="106">
        <v>1498</v>
      </c>
      <c r="AB154" s="106">
        <v>1660.6788321167883</v>
      </c>
    </row>
    <row r="155" spans="1:28" x14ac:dyDescent="0.2">
      <c r="A155" s="14">
        <v>43748</v>
      </c>
      <c r="B155" s="106">
        <v>947</v>
      </c>
      <c r="C155" s="106">
        <v>942</v>
      </c>
      <c r="D155" s="106">
        <v>1438</v>
      </c>
      <c r="E155" s="106">
        <v>1459</v>
      </c>
      <c r="F155" s="106">
        <v>0.64564770390678505</v>
      </c>
      <c r="G155" s="106">
        <v>0.636167955993868</v>
      </c>
      <c r="H155" s="106">
        <v>3.4886999976610801E-2</v>
      </c>
      <c r="I155" s="106">
        <v>0.27172723132607701</v>
      </c>
      <c r="J155" s="106">
        <v>1.47</v>
      </c>
      <c r="K155" s="106">
        <v>0.64801319294677096</v>
      </c>
      <c r="L155" s="106">
        <v>0.80229163936597303</v>
      </c>
      <c r="M155" s="106">
        <v>0.932237323575272</v>
      </c>
      <c r="N155" s="106">
        <v>5.7955324860095199E-2</v>
      </c>
      <c r="P155" s="106">
        <v>0.67105495597047882</v>
      </c>
      <c r="Q155" s="106">
        <v>0.60128095601725717</v>
      </c>
      <c r="R155" s="106">
        <v>0.70594195594708964</v>
      </c>
      <c r="S155" s="106">
        <v>0.56639395604064635</v>
      </c>
      <c r="AA155" s="106">
        <v>1459</v>
      </c>
      <c r="AB155" s="106">
        <v>1653.6569343065694</v>
      </c>
    </row>
    <row r="156" spans="1:28" x14ac:dyDescent="0.2">
      <c r="A156" s="14">
        <v>43747</v>
      </c>
      <c r="B156" s="106">
        <v>937</v>
      </c>
      <c r="C156" s="106">
        <v>950</v>
      </c>
      <c r="D156" s="106">
        <v>1410</v>
      </c>
      <c r="E156" s="106">
        <v>1435</v>
      </c>
      <c r="F156" s="106">
        <v>0.66202090592334495</v>
      </c>
      <c r="G156" s="106">
        <v>0.63539475706192705</v>
      </c>
      <c r="H156" s="106">
        <v>3.5308401450414098E-2</v>
      </c>
      <c r="I156" s="106">
        <v>0.75410235999526898</v>
      </c>
      <c r="J156" s="106">
        <v>4.0199999999999996</v>
      </c>
      <c r="K156" s="106">
        <v>0.64341280707208204</v>
      </c>
      <c r="L156" s="106">
        <v>0.32854269436279698</v>
      </c>
      <c r="M156" s="106">
        <v>0.93468993840039405</v>
      </c>
      <c r="N156" s="106">
        <v>5.2212322900453897E-2</v>
      </c>
      <c r="P156" s="106">
        <v>0.67070315851234119</v>
      </c>
      <c r="Q156" s="106">
        <v>0.60008635561151291</v>
      </c>
      <c r="R156" s="106">
        <v>0.70601155996275522</v>
      </c>
      <c r="S156" s="106">
        <v>0.56477795416109888</v>
      </c>
      <c r="AA156" s="106">
        <v>1435</v>
      </c>
      <c r="AB156" s="106">
        <v>1667.7007299270074</v>
      </c>
    </row>
    <row r="157" spans="1:28" x14ac:dyDescent="0.2">
      <c r="A157" s="14">
        <v>43746</v>
      </c>
      <c r="B157" s="106">
        <v>945</v>
      </c>
      <c r="C157" s="106">
        <v>949</v>
      </c>
      <c r="D157" s="106">
        <v>1414</v>
      </c>
      <c r="E157" s="106">
        <v>1426</v>
      </c>
      <c r="F157" s="106">
        <v>0.665497896213183</v>
      </c>
      <c r="G157" s="106">
        <v>0.634748986454994</v>
      </c>
      <c r="H157" s="106">
        <v>3.52583876608695E-2</v>
      </c>
      <c r="I157" s="106">
        <v>0.87210198191549404</v>
      </c>
      <c r="J157" s="106">
        <v>4.62</v>
      </c>
      <c r="K157" s="106">
        <v>0.64320186589227102</v>
      </c>
      <c r="L157" s="106">
        <v>0.31125594586383498</v>
      </c>
      <c r="M157" s="106">
        <v>0.93641961636078297</v>
      </c>
      <c r="N157" s="106">
        <v>4.9814806486169899E-2</v>
      </c>
      <c r="P157" s="106">
        <v>0.67000737411586353</v>
      </c>
      <c r="Q157" s="106">
        <v>0.59949059879412447</v>
      </c>
      <c r="R157" s="106">
        <v>0.70526576177673306</v>
      </c>
      <c r="S157" s="106">
        <v>0.56423221113325495</v>
      </c>
      <c r="AA157" s="106">
        <v>1426</v>
      </c>
      <c r="AB157" s="106">
        <v>1665.9452554744526</v>
      </c>
    </row>
    <row r="158" spans="1:28" x14ac:dyDescent="0.2">
      <c r="A158" s="14">
        <v>43745</v>
      </c>
      <c r="B158" s="106">
        <v>937</v>
      </c>
      <c r="C158" s="106">
        <v>934</v>
      </c>
      <c r="D158" s="106">
        <v>1408</v>
      </c>
      <c r="E158" s="106">
        <v>1402</v>
      </c>
      <c r="F158" s="106">
        <v>0.66619115549215402</v>
      </c>
      <c r="G158" s="106">
        <v>0.63392423392658703</v>
      </c>
      <c r="H158" s="106">
        <v>3.5252935431775601E-2</v>
      </c>
      <c r="I158" s="106">
        <v>0.91529744035109295</v>
      </c>
      <c r="J158" s="106">
        <v>4.84</v>
      </c>
      <c r="K158" s="106">
        <v>0.64883727777174005</v>
      </c>
      <c r="L158" s="106">
        <v>0.78437778033926098</v>
      </c>
      <c r="M158" s="106">
        <v>0.93639927300439796</v>
      </c>
      <c r="N158" s="106">
        <v>5.2060503065499301E-2</v>
      </c>
      <c r="P158" s="106">
        <v>0.66917716935836258</v>
      </c>
      <c r="Q158" s="106">
        <v>0.59867129849481149</v>
      </c>
      <c r="R158" s="106">
        <v>0.70443010479013823</v>
      </c>
      <c r="S158" s="106">
        <v>0.56341836306303583</v>
      </c>
      <c r="AA158" s="106">
        <v>1402</v>
      </c>
      <c r="AB158" s="106">
        <v>1639.6131386861314</v>
      </c>
    </row>
    <row r="159" spans="1:28" x14ac:dyDescent="0.2">
      <c r="A159" s="14">
        <v>43742</v>
      </c>
      <c r="B159" s="106">
        <v>923</v>
      </c>
      <c r="C159" s="106">
        <v>934</v>
      </c>
      <c r="D159" s="106">
        <v>1397</v>
      </c>
      <c r="E159" s="106">
        <v>1408</v>
      </c>
      <c r="F159" s="106">
        <v>0.66335227272727204</v>
      </c>
      <c r="G159" s="106">
        <v>0.63326179719058695</v>
      </c>
      <c r="H159" s="106">
        <v>3.51068757925364E-2</v>
      </c>
      <c r="I159" s="106">
        <v>0.85711060461500999</v>
      </c>
      <c r="J159" s="106">
        <v>4.54</v>
      </c>
      <c r="K159" s="106">
        <v>0.65708879882716498</v>
      </c>
      <c r="L159" s="106">
        <v>0.85969653560896397</v>
      </c>
      <c r="M159" s="106">
        <v>0.93807052388229994</v>
      </c>
      <c r="N159" s="106">
        <v>5.0777931537976703E-2</v>
      </c>
      <c r="P159" s="106">
        <v>0.6683686729831233</v>
      </c>
      <c r="Q159" s="106">
        <v>0.5981549213980506</v>
      </c>
      <c r="R159" s="106">
        <v>0.70347554877565976</v>
      </c>
      <c r="S159" s="106">
        <v>0.56304804560551414</v>
      </c>
      <c r="AA159" s="106">
        <v>1408</v>
      </c>
      <c r="AB159" s="106">
        <v>1639.6131386861314</v>
      </c>
    </row>
    <row r="160" spans="1:28" x14ac:dyDescent="0.2">
      <c r="A160" s="14">
        <v>43741</v>
      </c>
      <c r="B160" s="106">
        <v>930</v>
      </c>
      <c r="C160" s="106">
        <v>923</v>
      </c>
      <c r="D160" s="106">
        <v>1402</v>
      </c>
      <c r="E160" s="106">
        <v>1397</v>
      </c>
      <c r="F160" s="106">
        <v>0.66070150322118804</v>
      </c>
      <c r="G160" s="106">
        <v>0.63294104939000095</v>
      </c>
      <c r="H160" s="106">
        <v>3.4939989659923898E-2</v>
      </c>
      <c r="I160" s="106">
        <v>0.79451808948381297</v>
      </c>
      <c r="J160" s="106">
        <v>4.2</v>
      </c>
      <c r="K160" s="106">
        <v>0.66415518333338697</v>
      </c>
      <c r="L160" s="106">
        <v>0.80683505988450999</v>
      </c>
      <c r="M160" s="106">
        <v>0.93705417701557403</v>
      </c>
      <c r="N160" s="106">
        <v>8.5573238605398505E-2</v>
      </c>
      <c r="P160" s="106">
        <v>0.6678810390499248</v>
      </c>
      <c r="Q160" s="106">
        <v>0.59800105973007711</v>
      </c>
      <c r="R160" s="106">
        <v>0.70282102870984875</v>
      </c>
      <c r="S160" s="106">
        <v>0.56306107007015316</v>
      </c>
      <c r="AA160" s="106">
        <v>1397</v>
      </c>
      <c r="AB160" s="106">
        <v>1620.3029197080293</v>
      </c>
    </row>
    <row r="161" spans="1:28" x14ac:dyDescent="0.2">
      <c r="A161" s="14">
        <v>43740</v>
      </c>
      <c r="B161" s="106">
        <v>941</v>
      </c>
      <c r="C161" s="106">
        <v>952</v>
      </c>
      <c r="D161" s="106">
        <v>1427</v>
      </c>
      <c r="E161" s="106">
        <v>1448</v>
      </c>
      <c r="F161" s="106">
        <v>0.65745856353591103</v>
      </c>
      <c r="G161" s="106">
        <v>0.63256629215381799</v>
      </c>
      <c r="H161" s="106">
        <v>3.47906423697373E-2</v>
      </c>
      <c r="I161" s="106">
        <v>0.71548754741434095</v>
      </c>
      <c r="J161" s="106">
        <v>3.79</v>
      </c>
      <c r="K161" s="106">
        <v>0.66308014358970202</v>
      </c>
      <c r="L161" s="106">
        <v>0.68186812094268101</v>
      </c>
      <c r="M161" s="106">
        <v>0.93706340174914005</v>
      </c>
      <c r="N161" s="106">
        <v>7.6528825253818003E-2</v>
      </c>
      <c r="P161" s="106">
        <v>0.66735693452355527</v>
      </c>
      <c r="Q161" s="106">
        <v>0.59777564978408071</v>
      </c>
      <c r="R161" s="106">
        <v>0.70214757689329255</v>
      </c>
      <c r="S161" s="106">
        <v>0.56298500741434343</v>
      </c>
      <c r="AA161" s="106">
        <v>1448</v>
      </c>
      <c r="AB161" s="106">
        <v>1671.2116788321168</v>
      </c>
    </row>
    <row r="162" spans="1:28" x14ac:dyDescent="0.2">
      <c r="A162" s="14">
        <v>43739</v>
      </c>
      <c r="B162" s="106">
        <v>955</v>
      </c>
      <c r="C162" s="106">
        <v>956</v>
      </c>
      <c r="D162" s="106">
        <v>1447</v>
      </c>
      <c r="E162" s="106">
        <v>1445</v>
      </c>
      <c r="F162" s="106">
        <v>0.66159169550173003</v>
      </c>
      <c r="G162" s="106">
        <v>0.63216786335594999</v>
      </c>
      <c r="H162" s="106">
        <v>3.4674203213467501E-2</v>
      </c>
      <c r="I162" s="106">
        <v>0.84857990721907095</v>
      </c>
      <c r="J162" s="106">
        <v>4.45</v>
      </c>
      <c r="K162" s="106">
        <v>0.66207777788792799</v>
      </c>
      <c r="L162" s="106">
        <v>0.72707419810203999</v>
      </c>
      <c r="M162" s="106">
        <v>0.93718303834688899</v>
      </c>
      <c r="N162" s="106">
        <v>7.7098197181839995E-2</v>
      </c>
      <c r="P162" s="106">
        <v>0.66684206656941747</v>
      </c>
      <c r="Q162" s="106">
        <v>0.59749366014248251</v>
      </c>
      <c r="R162" s="106">
        <v>0.70151626978288495</v>
      </c>
      <c r="S162" s="106">
        <v>0.56281945692901503</v>
      </c>
      <c r="AA162" s="106">
        <v>1445</v>
      </c>
      <c r="AB162" s="106">
        <v>1678.2335766423357</v>
      </c>
    </row>
    <row r="163" spans="1:28" x14ac:dyDescent="0.2">
      <c r="A163" s="14">
        <v>43738</v>
      </c>
      <c r="B163" s="106">
        <v>954</v>
      </c>
      <c r="C163" s="106">
        <v>942</v>
      </c>
      <c r="D163" s="106">
        <v>1434</v>
      </c>
      <c r="E163" s="106">
        <v>1442</v>
      </c>
      <c r="F163" s="106">
        <v>0.65325936199722601</v>
      </c>
      <c r="G163" s="106">
        <v>0.63183063321630395</v>
      </c>
      <c r="H163" s="106">
        <v>3.4508995215831603E-2</v>
      </c>
      <c r="I163" s="106">
        <v>0.62096066972969899</v>
      </c>
      <c r="J163" s="106">
        <v>3.28</v>
      </c>
      <c r="K163" s="106">
        <v>0.66189718307247103</v>
      </c>
      <c r="L163" s="106">
        <v>0.48712684611102502</v>
      </c>
      <c r="M163" s="106">
        <v>0.938255310302199</v>
      </c>
      <c r="N163" s="106">
        <v>5.09368342482436E-2</v>
      </c>
      <c r="P163" s="106">
        <v>0.66633962843213557</v>
      </c>
      <c r="Q163" s="106">
        <v>0.59732163800047233</v>
      </c>
      <c r="R163" s="106">
        <v>0.70084862364796718</v>
      </c>
      <c r="S163" s="106">
        <v>0.56281264278464072</v>
      </c>
      <c r="AA163" s="106">
        <v>1442</v>
      </c>
      <c r="AB163" s="106">
        <v>1653.6569343065694</v>
      </c>
    </row>
    <row r="164" spans="1:28" x14ac:dyDescent="0.2">
      <c r="A164" s="14">
        <v>43735</v>
      </c>
      <c r="B164" s="106">
        <v>970</v>
      </c>
      <c r="C164" s="106">
        <v>967</v>
      </c>
      <c r="D164" s="106">
        <v>1440</v>
      </c>
      <c r="E164" s="106">
        <v>1434</v>
      </c>
      <c r="F164" s="106">
        <v>0.67433751743375103</v>
      </c>
      <c r="G164" s="106">
        <v>0.63167660822639005</v>
      </c>
      <c r="H164" s="106">
        <v>3.44387163662341E-2</v>
      </c>
      <c r="I164" s="106">
        <v>1.2387485280719901</v>
      </c>
      <c r="J164" s="106">
        <v>6.33</v>
      </c>
      <c r="K164" s="106">
        <v>0.65988865813082798</v>
      </c>
      <c r="L164" s="106">
        <v>0.69258310433801495</v>
      </c>
      <c r="M164" s="106">
        <v>0.93980505678765003</v>
      </c>
      <c r="N164" s="106">
        <v>0.13200455620203599</v>
      </c>
      <c r="P164" s="106">
        <v>0.66611532459262413</v>
      </c>
      <c r="Q164" s="106">
        <v>0.59723789186015597</v>
      </c>
      <c r="R164" s="106">
        <v>0.7005540409588582</v>
      </c>
      <c r="S164" s="106">
        <v>0.56279917549392189</v>
      </c>
      <c r="AA164" s="106">
        <v>1434</v>
      </c>
      <c r="AB164" s="106">
        <v>1697.543795620438</v>
      </c>
    </row>
    <row r="165" spans="1:28" x14ac:dyDescent="0.2">
      <c r="A165" s="14">
        <v>43734</v>
      </c>
      <c r="B165" s="106">
        <v>991</v>
      </c>
      <c r="C165" s="106">
        <v>973</v>
      </c>
      <c r="D165" s="106">
        <v>1475</v>
      </c>
      <c r="E165" s="106">
        <v>1468</v>
      </c>
      <c r="F165" s="106">
        <v>0.66280653950953605</v>
      </c>
      <c r="G165" s="106">
        <v>0.63133179143358098</v>
      </c>
      <c r="H165" s="106">
        <v>3.4138003560491799E-2</v>
      </c>
      <c r="I165" s="106">
        <v>0.92198561114399002</v>
      </c>
      <c r="J165" s="106">
        <v>4.75</v>
      </c>
      <c r="K165" s="106">
        <v>0.65383710620167601</v>
      </c>
      <c r="L165" s="106">
        <v>0.39152526016432698</v>
      </c>
      <c r="M165" s="106">
        <v>0.94122393797697101</v>
      </c>
      <c r="N165" s="106">
        <v>4.3018338215045401E-2</v>
      </c>
      <c r="P165" s="106">
        <v>0.66546979499407277</v>
      </c>
      <c r="Q165" s="106">
        <v>0.59719378787308919</v>
      </c>
      <c r="R165" s="106">
        <v>0.69960779855456456</v>
      </c>
      <c r="S165" s="106">
        <v>0.5630557843125974</v>
      </c>
      <c r="AA165" s="106">
        <v>1468</v>
      </c>
      <c r="AB165" s="106">
        <v>1708.0766423357663</v>
      </c>
    </row>
    <row r="166" spans="1:28" x14ac:dyDescent="0.2">
      <c r="A166" s="14">
        <v>43733</v>
      </c>
      <c r="B166" s="106">
        <v>949</v>
      </c>
      <c r="C166" s="106">
        <v>968</v>
      </c>
      <c r="D166" s="106">
        <v>1440</v>
      </c>
      <c r="E166" s="106">
        <v>1450</v>
      </c>
      <c r="F166" s="106">
        <v>0.66758620689655102</v>
      </c>
      <c r="G166" s="106">
        <v>0.63115485151587603</v>
      </c>
      <c r="H166" s="106">
        <v>3.4008554523513403E-2</v>
      </c>
      <c r="I166" s="106">
        <v>1.0712409242647101</v>
      </c>
      <c r="J166" s="106">
        <v>5.46</v>
      </c>
      <c r="K166" s="106">
        <v>0.650698578805186</v>
      </c>
      <c r="L166" s="106">
        <v>0.40745074404861198</v>
      </c>
      <c r="M166" s="106">
        <v>0.94302819543669003</v>
      </c>
      <c r="N166" s="106">
        <v>4.2743696912098797E-2</v>
      </c>
      <c r="P166" s="106">
        <v>0.66516340603938939</v>
      </c>
      <c r="Q166" s="106">
        <v>0.59714629699236266</v>
      </c>
      <c r="R166" s="106">
        <v>0.69917196056290287</v>
      </c>
      <c r="S166" s="106">
        <v>0.56313774246884918</v>
      </c>
      <c r="AA166" s="106">
        <v>1450</v>
      </c>
      <c r="AB166" s="106">
        <v>1699.2992700729926</v>
      </c>
    </row>
    <row r="167" spans="1:28" x14ac:dyDescent="0.2">
      <c r="A167" s="14">
        <v>43732</v>
      </c>
      <c r="B167" s="106">
        <v>941</v>
      </c>
      <c r="C167" s="106">
        <v>942</v>
      </c>
      <c r="D167" s="106">
        <v>1451</v>
      </c>
      <c r="E167" s="106">
        <v>1455</v>
      </c>
      <c r="F167" s="106">
        <v>0.64742268041237105</v>
      </c>
      <c r="G167" s="106">
        <v>0.63094392078801698</v>
      </c>
      <c r="H167" s="106">
        <v>3.3830536313939799E-2</v>
      </c>
      <c r="I167" s="106">
        <v>0.487097203290977</v>
      </c>
      <c r="J167" s="106">
        <v>2.5499999999999998</v>
      </c>
      <c r="K167" s="106">
        <v>0.642779963599309</v>
      </c>
      <c r="L167" s="106">
        <v>0.63695079086613504</v>
      </c>
      <c r="M167" s="106">
        <v>0.94466085882014705</v>
      </c>
      <c r="N167" s="106">
        <v>4.1759480678123399E-2</v>
      </c>
      <c r="P167" s="106">
        <v>0.66477445710195682</v>
      </c>
      <c r="Q167" s="106">
        <v>0.59711338447407714</v>
      </c>
      <c r="R167" s="106">
        <v>0.69860499341589655</v>
      </c>
      <c r="S167" s="106">
        <v>0.56328284816013741</v>
      </c>
      <c r="AA167" s="106">
        <v>1455</v>
      </c>
      <c r="AB167" s="106">
        <v>1653.6569343065694</v>
      </c>
    </row>
    <row r="168" spans="1:28" x14ac:dyDescent="0.2">
      <c r="A168" s="14">
        <v>43728</v>
      </c>
      <c r="B168" s="106">
        <v>954</v>
      </c>
      <c r="C168" s="106">
        <v>939</v>
      </c>
      <c r="D168" s="106">
        <v>1469</v>
      </c>
      <c r="E168" s="106">
        <v>1465</v>
      </c>
      <c r="F168" s="106">
        <v>0.64095563139931699</v>
      </c>
      <c r="G168" s="106">
        <v>0.63100150229628305</v>
      </c>
      <c r="H168" s="106">
        <v>3.3862195551718502E-2</v>
      </c>
      <c r="I168" s="106">
        <v>0.29395994385038499</v>
      </c>
      <c r="J168" s="106">
        <v>1.55</v>
      </c>
      <c r="K168" s="106">
        <v>0.62479122433838596</v>
      </c>
      <c r="L168" s="106">
        <v>0.467333883604369</v>
      </c>
      <c r="M168" s="106">
        <v>0.94602212167875799</v>
      </c>
      <c r="N168" s="106">
        <v>4.2309809773680498E-2</v>
      </c>
      <c r="P168" s="106">
        <v>0.66486369784800159</v>
      </c>
      <c r="Q168" s="106">
        <v>0.5971393067445645</v>
      </c>
      <c r="R168" s="106">
        <v>0.69872589339972002</v>
      </c>
      <c r="S168" s="106">
        <v>0.56327711119284607</v>
      </c>
      <c r="AA168" s="106">
        <v>1465</v>
      </c>
      <c r="AB168" s="106">
        <v>1648.3905109489051</v>
      </c>
    </row>
    <row r="169" spans="1:28" x14ac:dyDescent="0.2">
      <c r="A169" s="14">
        <v>43727</v>
      </c>
      <c r="B169" s="106">
        <v>938</v>
      </c>
      <c r="C169" s="106">
        <v>957</v>
      </c>
      <c r="D169" s="106">
        <v>1465</v>
      </c>
      <c r="E169" s="106">
        <v>1465</v>
      </c>
      <c r="F169" s="106">
        <v>0.65324232081911204</v>
      </c>
      <c r="G169" s="106">
        <v>0.63116525934525103</v>
      </c>
      <c r="H169" s="106">
        <v>3.3939546500464199E-2</v>
      </c>
      <c r="I169" s="106">
        <v>0.65048192301446195</v>
      </c>
      <c r="J169" s="106">
        <v>3.38</v>
      </c>
      <c r="K169" s="106">
        <v>0.61842378598165904</v>
      </c>
      <c r="L169" s="106">
        <v>0.572822595809789</v>
      </c>
      <c r="M169" s="106">
        <v>0.94727635511908503</v>
      </c>
      <c r="N169" s="106">
        <v>4.1038182298522498E-2</v>
      </c>
      <c r="P169" s="106">
        <v>0.66510480584571519</v>
      </c>
      <c r="Q169" s="106">
        <v>0.59722571284478687</v>
      </c>
      <c r="R169" s="106">
        <v>0.69904435234617945</v>
      </c>
      <c r="S169" s="106">
        <v>0.5632861663443226</v>
      </c>
      <c r="AA169" s="106">
        <v>1465</v>
      </c>
      <c r="AB169" s="106">
        <v>1679.9890510948906</v>
      </c>
    </row>
    <row r="170" spans="1:28" x14ac:dyDescent="0.2">
      <c r="A170" s="14">
        <v>43726</v>
      </c>
      <c r="B170" s="106">
        <v>935</v>
      </c>
      <c r="C170" s="106">
        <v>928</v>
      </c>
      <c r="D170" s="106">
        <v>1463</v>
      </c>
      <c r="E170" s="106">
        <v>1457</v>
      </c>
      <c r="F170" s="106">
        <v>0.63692518874399395</v>
      </c>
      <c r="G170" s="106">
        <v>0.63130806343677204</v>
      </c>
      <c r="H170" s="106">
        <v>3.4054475310959099E-2</v>
      </c>
      <c r="I170" s="106">
        <v>0.16494529003692801</v>
      </c>
      <c r="J170" s="106">
        <v>0.88</v>
      </c>
      <c r="K170" s="106">
        <v>0.61020926021765998</v>
      </c>
      <c r="L170" s="106">
        <v>0.39177990249333999</v>
      </c>
      <c r="M170" s="106">
        <v>0.94825371921117696</v>
      </c>
      <c r="N170" s="106">
        <v>0.117632456738698</v>
      </c>
      <c r="P170" s="106">
        <v>0.6653625387477311</v>
      </c>
      <c r="Q170" s="106">
        <v>0.59725358812581297</v>
      </c>
      <c r="R170" s="106">
        <v>0.69941701405869028</v>
      </c>
      <c r="S170" s="106">
        <v>0.5631991128148538</v>
      </c>
      <c r="AA170" s="106">
        <v>1457</v>
      </c>
      <c r="AB170" s="106">
        <v>1629.080291970803</v>
      </c>
    </row>
    <row r="171" spans="1:28" x14ac:dyDescent="0.2">
      <c r="A171" s="14">
        <v>43725</v>
      </c>
      <c r="B171" s="106">
        <v>940</v>
      </c>
      <c r="C171" s="106">
        <v>945</v>
      </c>
      <c r="D171" s="106">
        <v>1438</v>
      </c>
      <c r="E171" s="106">
        <v>1465</v>
      </c>
      <c r="F171" s="106">
        <v>0.64505119453924897</v>
      </c>
      <c r="G171" s="106">
        <v>0.63150453447492105</v>
      </c>
      <c r="H171" s="106">
        <v>3.4128740936039299E-2</v>
      </c>
      <c r="I171" s="106">
        <v>0.39692821044043303</v>
      </c>
      <c r="J171" s="106">
        <v>2.1</v>
      </c>
      <c r="K171" s="106">
        <v>0.60035344797174395</v>
      </c>
      <c r="L171" s="106">
        <v>0.29497959320721001</v>
      </c>
      <c r="M171" s="106">
        <v>0.94921586275996395</v>
      </c>
      <c r="N171" s="106">
        <v>0.115785536828111</v>
      </c>
      <c r="P171" s="106">
        <v>0.6656332754109604</v>
      </c>
      <c r="Q171" s="106">
        <v>0.59737579353888171</v>
      </c>
      <c r="R171" s="106">
        <v>0.69976201634699964</v>
      </c>
      <c r="S171" s="106">
        <v>0.56324705260284247</v>
      </c>
      <c r="AA171" s="106">
        <v>1465</v>
      </c>
      <c r="AB171" s="106">
        <v>1658.9233576642337</v>
      </c>
    </row>
    <row r="172" spans="1:28" x14ac:dyDescent="0.2">
      <c r="A172" s="14">
        <v>43721</v>
      </c>
      <c r="B172" s="106">
        <v>940</v>
      </c>
      <c r="C172" s="106">
        <v>943</v>
      </c>
      <c r="D172" s="106">
        <v>1449</v>
      </c>
      <c r="E172" s="106">
        <v>1449</v>
      </c>
      <c r="F172" s="106">
        <v>0.65079365079365004</v>
      </c>
      <c r="G172" s="106">
        <v>0.63162105304724603</v>
      </c>
      <c r="H172" s="106">
        <v>3.4189654862395599E-2</v>
      </c>
      <c r="I172" s="15">
        <v>0.56077190084455197</v>
      </c>
      <c r="J172" s="106">
        <v>2.95</v>
      </c>
      <c r="K172" s="106">
        <v>0.59605415135810802</v>
      </c>
      <c r="L172" s="106">
        <v>0.36684313736123397</v>
      </c>
      <c r="M172" s="106">
        <v>0.95002896143187299</v>
      </c>
      <c r="N172" s="106">
        <v>0.10922784567214699</v>
      </c>
      <c r="P172" s="106">
        <v>0.66581070790964159</v>
      </c>
      <c r="Q172" s="106">
        <v>0.59743139818485047</v>
      </c>
      <c r="R172" s="106">
        <v>0.70000036277203725</v>
      </c>
      <c r="S172" s="106">
        <v>0.5632417433224548</v>
      </c>
      <c r="AA172" s="106">
        <v>1449</v>
      </c>
      <c r="AB172" s="106">
        <v>1655.4124087591242</v>
      </c>
    </row>
    <row r="173" spans="1:28" x14ac:dyDescent="0.2">
      <c r="A173" s="14">
        <v>43720</v>
      </c>
      <c r="B173" s="106">
        <v>935</v>
      </c>
      <c r="C173" s="106">
        <v>930</v>
      </c>
      <c r="D173" s="106">
        <v>1432</v>
      </c>
      <c r="E173" s="106">
        <v>1437</v>
      </c>
      <c r="F173" s="106">
        <v>0.64718162839248405</v>
      </c>
      <c r="G173" s="106">
        <v>0.631579944202592</v>
      </c>
      <c r="H173" s="106">
        <v>3.4168424433547499E-2</v>
      </c>
      <c r="I173" s="15">
        <v>0.45661116801669299</v>
      </c>
      <c r="J173" s="106">
        <v>2.41</v>
      </c>
      <c r="K173" s="106">
        <v>0.59485493192245598</v>
      </c>
      <c r="L173" s="106">
        <v>0.398306100139801</v>
      </c>
      <c r="M173" s="106">
        <v>0.95060757416001596</v>
      </c>
      <c r="N173" s="106">
        <v>4.2941106680968302E-2</v>
      </c>
      <c r="P173" s="106">
        <v>0.66574836863613951</v>
      </c>
      <c r="Q173" s="106">
        <v>0.5974115197690445</v>
      </c>
      <c r="R173" s="106">
        <v>0.69991679306968702</v>
      </c>
      <c r="S173" s="106">
        <v>0.56324309533549699</v>
      </c>
      <c r="AA173" s="106">
        <v>1437</v>
      </c>
      <c r="AB173" s="106">
        <v>1632.5912408759125</v>
      </c>
    </row>
    <row r="174" spans="1:28" x14ac:dyDescent="0.2">
      <c r="A174" s="14">
        <v>43719</v>
      </c>
      <c r="B174" s="106">
        <v>898</v>
      </c>
      <c r="C174" s="106">
        <v>913</v>
      </c>
      <c r="D174" s="106">
        <v>1402</v>
      </c>
      <c r="E174" s="106">
        <v>1402</v>
      </c>
      <c r="F174" s="106">
        <v>0.65121255349500695</v>
      </c>
      <c r="G174" s="106">
        <v>0.63167368854685801</v>
      </c>
      <c r="H174" s="106">
        <v>3.4220705424242298E-2</v>
      </c>
      <c r="I174" s="106">
        <v>0.57096616524763799</v>
      </c>
      <c r="J174" s="106">
        <v>3</v>
      </c>
      <c r="K174" s="106">
        <v>0.59992645571912595</v>
      </c>
      <c r="L174" s="106">
        <v>0.635412177588491</v>
      </c>
      <c r="M174" s="106">
        <v>0.95107468293348796</v>
      </c>
      <c r="N174" s="106">
        <v>3.7552727078728802E-2</v>
      </c>
      <c r="P174" s="106">
        <v>0.66589439397110028</v>
      </c>
      <c r="Q174" s="106">
        <v>0.59745298312261574</v>
      </c>
      <c r="R174" s="106">
        <v>0.70011509939534267</v>
      </c>
      <c r="S174" s="106">
        <v>0.56323227769837336</v>
      </c>
      <c r="AA174" s="106">
        <v>1402</v>
      </c>
      <c r="AB174" s="106">
        <v>1602.7481751824819</v>
      </c>
    </row>
    <row r="175" spans="1:28" x14ac:dyDescent="0.2">
      <c r="A175" s="14">
        <v>43718</v>
      </c>
      <c r="B175" s="106">
        <v>881</v>
      </c>
      <c r="C175" s="106">
        <v>883</v>
      </c>
      <c r="D175" s="106">
        <v>1313</v>
      </c>
      <c r="E175" s="106">
        <v>1360</v>
      </c>
      <c r="F175" s="106">
        <v>0.64926470588235297</v>
      </c>
      <c r="G175" s="106">
        <v>0.63169208906815899</v>
      </c>
      <c r="H175" s="106">
        <v>3.42315758502841E-2</v>
      </c>
      <c r="I175" s="106">
        <v>0.51334524858129105</v>
      </c>
      <c r="J175" s="106">
        <v>2.71</v>
      </c>
      <c r="K175" s="106">
        <v>0.60685207076298397</v>
      </c>
      <c r="L175" s="106">
        <v>0.68757807576597796</v>
      </c>
      <c r="M175" s="106">
        <v>0.95152802724485097</v>
      </c>
      <c r="N175" s="106">
        <v>3.4669165594067297E-2</v>
      </c>
      <c r="P175" s="106">
        <v>0.66592366491844313</v>
      </c>
      <c r="Q175" s="106">
        <v>0.59746051321787486</v>
      </c>
      <c r="R175" s="106">
        <v>0.70015524076872715</v>
      </c>
      <c r="S175" s="106">
        <v>0.56322893736759083</v>
      </c>
      <c r="AA175" s="106">
        <v>1360</v>
      </c>
      <c r="AB175" s="106">
        <v>1550.0839416058395</v>
      </c>
    </row>
    <row r="176" spans="1:28" x14ac:dyDescent="0.2">
      <c r="A176" s="14">
        <v>43717</v>
      </c>
      <c r="B176" s="106">
        <v>865</v>
      </c>
      <c r="C176" s="106">
        <v>876</v>
      </c>
      <c r="D176" s="106">
        <v>1300</v>
      </c>
      <c r="E176" s="106">
        <v>1301</v>
      </c>
      <c r="F176" s="106">
        <v>0.67332820906994595</v>
      </c>
      <c r="G176" s="106">
        <v>0.63163354232108004</v>
      </c>
      <c r="H176" s="106">
        <v>3.4205215939786003E-2</v>
      </c>
      <c r="I176" s="106">
        <v>1.21895639607316</v>
      </c>
      <c r="J176" s="106">
        <v>6.19</v>
      </c>
      <c r="K176" s="106">
        <v>0.61707283335260199</v>
      </c>
      <c r="L176" s="106">
        <v>0.82862255846355504</v>
      </c>
      <c r="M176" s="106">
        <v>0.95190840928232001</v>
      </c>
      <c r="N176" s="106">
        <v>3.8634793152782503E-2</v>
      </c>
      <c r="P176" s="106">
        <v>0.66583875826086603</v>
      </c>
      <c r="Q176" s="106">
        <v>0.59742832638129406</v>
      </c>
      <c r="R176" s="106">
        <v>0.70004397420065201</v>
      </c>
      <c r="S176" s="106">
        <v>0.56322311044150808</v>
      </c>
      <c r="AA176" s="106">
        <v>1301</v>
      </c>
      <c r="AB176" s="106">
        <v>1537.7956204379561</v>
      </c>
    </row>
    <row r="177" spans="1:28" x14ac:dyDescent="0.2">
      <c r="A177" s="14">
        <v>43714</v>
      </c>
      <c r="B177" s="106">
        <v>862</v>
      </c>
      <c r="C177" s="106">
        <v>850</v>
      </c>
      <c r="D177" s="106">
        <v>1294</v>
      </c>
      <c r="E177" s="106">
        <v>1303</v>
      </c>
      <c r="F177" s="106">
        <v>0.65234075211051401</v>
      </c>
      <c r="G177" s="106">
        <v>0.63131552394803003</v>
      </c>
      <c r="H177" s="106">
        <v>3.3925823469046698E-2</v>
      </c>
      <c r="I177" s="106">
        <v>0.61974112969334705</v>
      </c>
      <c r="J177" s="106">
        <v>3.22</v>
      </c>
      <c r="K177" s="106">
        <v>0.61695987935550101</v>
      </c>
      <c r="L177" s="106">
        <v>0.80228540107908997</v>
      </c>
      <c r="M177" s="106">
        <v>0.952320055041184</v>
      </c>
      <c r="N177" s="106">
        <v>3.5410913565529903E-2</v>
      </c>
      <c r="P177" s="106">
        <v>0.66524134741707674</v>
      </c>
      <c r="Q177" s="106">
        <v>0.59738970047898332</v>
      </c>
      <c r="R177" s="106">
        <v>0.69916717088612346</v>
      </c>
      <c r="S177" s="106">
        <v>0.56346387700993661</v>
      </c>
      <c r="AA177" s="106">
        <v>1303</v>
      </c>
      <c r="AB177" s="106">
        <v>1492.1532846715329</v>
      </c>
    </row>
    <row r="178" spans="1:28" x14ac:dyDescent="0.2">
      <c r="A178" s="14">
        <v>43713</v>
      </c>
      <c r="B178" s="106">
        <v>840</v>
      </c>
      <c r="C178" s="106">
        <v>856</v>
      </c>
      <c r="D178" s="106">
        <v>1264</v>
      </c>
      <c r="E178" s="106">
        <v>1284</v>
      </c>
      <c r="F178" s="106">
        <v>0.66666666666666596</v>
      </c>
      <c r="G178" s="106">
        <v>0.63117659921828795</v>
      </c>
      <c r="H178" s="106">
        <v>3.3860712569760899E-2</v>
      </c>
      <c r="I178" s="106">
        <v>1.0481193322574001</v>
      </c>
      <c r="J178" s="106">
        <v>5.32</v>
      </c>
      <c r="K178" s="106">
        <v>0.61865678662414303</v>
      </c>
      <c r="L178" s="106">
        <v>0.83659505826666902</v>
      </c>
      <c r="M178" s="106">
        <v>0.95188257680205701</v>
      </c>
      <c r="N178" s="106">
        <v>0.13471008314366101</v>
      </c>
      <c r="P178" s="106">
        <v>0.66503731178804881</v>
      </c>
      <c r="Q178" s="106">
        <v>0.59731588664852708</v>
      </c>
      <c r="R178" s="106">
        <v>0.69889802435780979</v>
      </c>
      <c r="S178" s="106">
        <v>0.56345517407876611</v>
      </c>
      <c r="AA178" s="106">
        <v>1284</v>
      </c>
      <c r="AB178" s="106">
        <v>1502.6861313868612</v>
      </c>
    </row>
    <row r="179" spans="1:28" x14ac:dyDescent="0.2">
      <c r="A179" s="14">
        <v>43712</v>
      </c>
      <c r="B179" s="106">
        <v>843</v>
      </c>
      <c r="C179" s="106">
        <v>830</v>
      </c>
      <c r="D179" s="106">
        <v>1278</v>
      </c>
      <c r="E179" s="106">
        <v>1253</v>
      </c>
      <c r="F179" s="106">
        <v>0.66241021548284096</v>
      </c>
      <c r="G179" s="106">
        <v>0.63060539986008501</v>
      </c>
      <c r="H179" s="106">
        <v>3.3617672919728198E-2</v>
      </c>
      <c r="I179" s="106">
        <v>0.94607427761875096</v>
      </c>
      <c r="J179" s="106">
        <v>4.8</v>
      </c>
      <c r="K179" s="106">
        <v>0.61494931230143102</v>
      </c>
      <c r="L179" s="106">
        <v>0.87062351691119799</v>
      </c>
      <c r="M179" s="106">
        <v>0.95024257079083896</v>
      </c>
      <c r="N179" s="106">
        <v>0.12058891340245</v>
      </c>
      <c r="P179" s="106">
        <v>0.66422307277981318</v>
      </c>
      <c r="Q179" s="106">
        <v>0.59698772694035684</v>
      </c>
      <c r="R179" s="106">
        <v>0.69784074569954146</v>
      </c>
      <c r="S179" s="106">
        <v>0.56337005402062856</v>
      </c>
      <c r="AA179" s="106">
        <v>1253</v>
      </c>
      <c r="AB179" s="106">
        <v>1457.043795620438</v>
      </c>
    </row>
    <row r="180" spans="1:28" x14ac:dyDescent="0.2">
      <c r="A180" s="14">
        <v>43711</v>
      </c>
      <c r="B180" s="106">
        <v>839</v>
      </c>
      <c r="C180" s="106">
        <v>842</v>
      </c>
      <c r="D180" s="106">
        <v>1275</v>
      </c>
      <c r="E180" s="106">
        <v>1284</v>
      </c>
      <c r="F180" s="106">
        <v>0.65576323987538898</v>
      </c>
      <c r="G180" s="106">
        <v>0.63031902718848598</v>
      </c>
      <c r="H180" s="106">
        <v>3.34365153869162E-2</v>
      </c>
      <c r="I180" s="106">
        <v>0.76097082463500998</v>
      </c>
      <c r="J180" s="106">
        <v>3.88</v>
      </c>
      <c r="K180" s="106">
        <v>0.61191656387649696</v>
      </c>
      <c r="L180" s="106">
        <v>0.85804061142773003</v>
      </c>
      <c r="M180" s="106">
        <v>0.94825070956790003</v>
      </c>
      <c r="N180" s="106">
        <v>0.17170009530990099</v>
      </c>
      <c r="P180" s="106">
        <v>0.66375554257540215</v>
      </c>
      <c r="Q180" s="106">
        <v>0.59688251180156982</v>
      </c>
      <c r="R180" s="106">
        <v>0.69719205796231842</v>
      </c>
      <c r="S180" s="106">
        <v>0.56344599641465354</v>
      </c>
      <c r="AA180" s="106">
        <v>1284</v>
      </c>
      <c r="AB180" s="106">
        <v>1478.1094890510949</v>
      </c>
    </row>
    <row r="181" spans="1:28" x14ac:dyDescent="0.2">
      <c r="A181" s="14">
        <v>43710</v>
      </c>
      <c r="B181" s="106">
        <v>855</v>
      </c>
      <c r="C181" s="106">
        <v>838</v>
      </c>
      <c r="D181" s="106">
        <v>1300</v>
      </c>
      <c r="E181" s="106">
        <v>1281</v>
      </c>
      <c r="F181" s="106">
        <v>0.65417642466822701</v>
      </c>
      <c r="G181" s="106">
        <v>0.63005082154681702</v>
      </c>
      <c r="H181" s="106">
        <v>3.3311786714901398E-2</v>
      </c>
      <c r="I181" s="106">
        <v>0.72423623889914901</v>
      </c>
      <c r="J181" s="106">
        <v>3.69</v>
      </c>
      <c r="K181" s="106">
        <v>0.60310546961963296</v>
      </c>
      <c r="L181" s="106">
        <v>0.83847409921756699</v>
      </c>
      <c r="M181" s="106">
        <v>0.94670426137866004</v>
      </c>
      <c r="N181" s="106">
        <v>0.14927316328423701</v>
      </c>
      <c r="P181" s="106">
        <v>0.66336260826171844</v>
      </c>
      <c r="Q181" s="106">
        <v>0.59673903483191559</v>
      </c>
      <c r="R181" s="106">
        <v>0.69667439497661987</v>
      </c>
      <c r="S181" s="106">
        <v>0.56342724811701417</v>
      </c>
      <c r="AA181" s="106">
        <v>1281</v>
      </c>
      <c r="AB181" s="106">
        <v>1471.087591240876</v>
      </c>
    </row>
    <row r="182" spans="1:28" x14ac:dyDescent="0.2">
      <c r="A182" s="14">
        <v>43707</v>
      </c>
      <c r="B182" s="106">
        <v>853</v>
      </c>
      <c r="C182" s="106">
        <v>858</v>
      </c>
      <c r="D182" s="106">
        <v>1275</v>
      </c>
      <c r="E182" s="106">
        <v>1278</v>
      </c>
      <c r="F182" s="106">
        <v>0.67136150234741698</v>
      </c>
      <c r="G182" s="106">
        <v>0.63021409971644105</v>
      </c>
      <c r="H182" s="106">
        <v>3.34593234400603E-2</v>
      </c>
      <c r="I182" s="106">
        <v>1.2297738985873099</v>
      </c>
      <c r="J182" s="106">
        <v>6.13</v>
      </c>
      <c r="K182" s="106">
        <v>0.60517031652001096</v>
      </c>
      <c r="L182" s="106">
        <v>0.79923315267422701</v>
      </c>
      <c r="M182" s="106">
        <v>0.94551920962425895</v>
      </c>
      <c r="N182" s="106">
        <v>0.136102562802664</v>
      </c>
      <c r="P182" s="106">
        <v>0.66367342315650135</v>
      </c>
      <c r="Q182" s="106">
        <v>0.59675477627638074</v>
      </c>
      <c r="R182" s="106">
        <v>0.69713274659656166</v>
      </c>
      <c r="S182" s="106">
        <v>0.56329545283632043</v>
      </c>
      <c r="AA182" s="106">
        <v>1278</v>
      </c>
      <c r="AB182" s="106">
        <v>1506.1970802919709</v>
      </c>
    </row>
    <row r="183" spans="1:28" x14ac:dyDescent="0.2">
      <c r="A183" s="14">
        <v>43706</v>
      </c>
      <c r="B183" s="106">
        <v>827</v>
      </c>
      <c r="C183" s="106">
        <v>839</v>
      </c>
      <c r="D183" s="106">
        <v>1237</v>
      </c>
      <c r="E183" s="106">
        <v>1241</v>
      </c>
      <c r="F183" s="106">
        <v>0.67606768734891198</v>
      </c>
      <c r="G183" s="106">
        <v>0.63013242703850403</v>
      </c>
      <c r="H183" s="106">
        <v>3.3366131023663897E-2</v>
      </c>
      <c r="I183" s="106">
        <v>1.37670322872705</v>
      </c>
      <c r="J183" s="106">
        <v>6.79</v>
      </c>
      <c r="K183" s="106">
        <v>0.60250170016263704</v>
      </c>
      <c r="L183" s="106">
        <v>0.85298137341604396</v>
      </c>
      <c r="M183" s="106">
        <v>0.94403412088361105</v>
      </c>
      <c r="N183" s="106">
        <v>0.183525312417156</v>
      </c>
      <c r="P183" s="106">
        <v>0.66349855806216795</v>
      </c>
      <c r="Q183" s="106">
        <v>0.5967662960148401</v>
      </c>
      <c r="R183" s="106">
        <v>0.69686468908583188</v>
      </c>
      <c r="S183" s="106">
        <v>0.56340016499117618</v>
      </c>
      <c r="AA183" s="106">
        <v>1241</v>
      </c>
      <c r="AB183" s="106">
        <v>1472.8430656934306</v>
      </c>
    </row>
    <row r="184" spans="1:28" x14ac:dyDescent="0.2">
      <c r="A184" s="14">
        <v>43705</v>
      </c>
      <c r="B184" s="106">
        <v>826</v>
      </c>
      <c r="C184" s="106">
        <v>823</v>
      </c>
      <c r="D184" s="106">
        <v>1226</v>
      </c>
      <c r="E184" s="106">
        <v>1232</v>
      </c>
      <c r="F184" s="106">
        <v>0.66801948051948001</v>
      </c>
      <c r="G184" s="106">
        <v>0.63039969886325098</v>
      </c>
      <c r="H184" s="106">
        <v>3.38103421170146E-2</v>
      </c>
      <c r="I184" s="106">
        <v>1.11267083681172</v>
      </c>
      <c r="J184" s="106">
        <v>5.63</v>
      </c>
      <c r="K184" s="106">
        <v>0.59480476932974202</v>
      </c>
      <c r="L184" s="106">
        <v>0.79526635803464496</v>
      </c>
      <c r="M184" s="106">
        <v>0.94159918752699201</v>
      </c>
      <c r="N184" s="106">
        <v>0.29462844705048602</v>
      </c>
      <c r="P184" s="106">
        <v>0.66421004098026559</v>
      </c>
      <c r="Q184" s="106">
        <v>0.59658935674623637</v>
      </c>
      <c r="R184" s="106">
        <v>0.69802038309728021</v>
      </c>
      <c r="S184" s="106">
        <v>0.56277901462922175</v>
      </c>
      <c r="AA184" s="106">
        <v>1232</v>
      </c>
      <c r="AB184" s="106">
        <v>1444.7554744525548</v>
      </c>
    </row>
    <row r="185" spans="1:28" x14ac:dyDescent="0.2">
      <c r="A185" s="14">
        <v>43704</v>
      </c>
      <c r="B185" s="106">
        <v>812</v>
      </c>
      <c r="C185" s="106">
        <v>829</v>
      </c>
      <c r="D185" s="106">
        <v>1205</v>
      </c>
      <c r="E185" s="106">
        <v>1222</v>
      </c>
      <c r="F185" s="106">
        <v>0.67839607201309304</v>
      </c>
      <c r="G185" s="106">
        <v>0.63099382656735703</v>
      </c>
      <c r="H185" s="106">
        <v>3.4841960837596699E-2</v>
      </c>
      <c r="I185" s="106">
        <v>1.3604930464931</v>
      </c>
      <c r="J185" s="106">
        <v>6.99</v>
      </c>
      <c r="K185" s="106">
        <v>0.58790733927493199</v>
      </c>
      <c r="L185" s="106">
        <v>0.83977328500569504</v>
      </c>
      <c r="M185" s="106">
        <v>0.93887851341062001</v>
      </c>
      <c r="N185" s="106">
        <v>0.36482562412682701</v>
      </c>
      <c r="P185" s="106">
        <v>0.66583578740495375</v>
      </c>
      <c r="Q185" s="106">
        <v>0.59615186572976031</v>
      </c>
      <c r="R185" s="106">
        <v>0.70067774824255047</v>
      </c>
      <c r="S185" s="106">
        <v>0.56130990489216359</v>
      </c>
      <c r="AA185" s="106">
        <v>1222</v>
      </c>
      <c r="AB185" s="106">
        <v>1455.2883211678832</v>
      </c>
    </row>
    <row r="186" spans="1:28" x14ac:dyDescent="0.2">
      <c r="A186" s="14">
        <v>43703</v>
      </c>
      <c r="B186" s="106">
        <v>815</v>
      </c>
      <c r="C186" s="106">
        <v>814</v>
      </c>
      <c r="D186" s="106">
        <v>1187</v>
      </c>
      <c r="E186" s="106">
        <v>1187</v>
      </c>
      <c r="F186" s="106">
        <v>0.68576242628475104</v>
      </c>
      <c r="G186" s="106">
        <v>0.63120227695046605</v>
      </c>
      <c r="H186" s="106">
        <v>3.5170153298778199E-2</v>
      </c>
      <c r="I186" s="106">
        <v>1.5513196337469399</v>
      </c>
      <c r="J186" s="106">
        <v>7.96</v>
      </c>
      <c r="K186" s="106">
        <v>0.57439549729637096</v>
      </c>
      <c r="L186" s="106">
        <v>0.80680126310954903</v>
      </c>
      <c r="M186" s="106">
        <v>0.93630063058992496</v>
      </c>
      <c r="N186" s="106">
        <v>0.36181119324952599</v>
      </c>
      <c r="P186" s="106">
        <v>0.6663724302492442</v>
      </c>
      <c r="Q186" s="106">
        <v>0.5960321236516879</v>
      </c>
      <c r="R186" s="106">
        <v>0.70154258354802246</v>
      </c>
      <c r="S186" s="106">
        <v>0.56086197035290963</v>
      </c>
      <c r="AA186" s="106">
        <v>1187</v>
      </c>
      <c r="AB186" s="106">
        <v>1428.956204379562</v>
      </c>
    </row>
    <row r="187" spans="1:28" x14ac:dyDescent="0.2">
      <c r="A187" s="14">
        <v>43700</v>
      </c>
      <c r="B187" s="106">
        <v>831</v>
      </c>
      <c r="C187" s="106">
        <v>830</v>
      </c>
      <c r="D187" s="106">
        <v>1211</v>
      </c>
      <c r="E187" s="106">
        <v>1214</v>
      </c>
      <c r="F187" s="106">
        <v>0.68369028006589705</v>
      </c>
      <c r="G187" s="106">
        <v>0.63125324128709204</v>
      </c>
      <c r="H187" s="106">
        <v>3.52518528818066E-2</v>
      </c>
      <c r="I187" s="106">
        <v>1.4874973793467801</v>
      </c>
      <c r="J187" s="106">
        <v>7.67</v>
      </c>
      <c r="K187" s="106">
        <v>0.57043703542254298</v>
      </c>
      <c r="L187" s="106">
        <v>0.77601740974021005</v>
      </c>
      <c r="M187" s="106">
        <v>0.93421756344678697</v>
      </c>
      <c r="N187" s="106">
        <v>0.31650869559365402</v>
      </c>
      <c r="P187" s="106">
        <v>0.66650509416889858</v>
      </c>
      <c r="Q187" s="106">
        <v>0.59600138840528549</v>
      </c>
      <c r="R187" s="106">
        <v>0.70175694705070524</v>
      </c>
      <c r="S187" s="106">
        <v>0.56074953552347884</v>
      </c>
      <c r="AA187" s="106">
        <v>1214</v>
      </c>
      <c r="AB187" s="106">
        <v>1457.043795620438</v>
      </c>
    </row>
    <row r="188" spans="1:28" x14ac:dyDescent="0.2">
      <c r="A188" s="14">
        <v>43699</v>
      </c>
      <c r="B188" s="106">
        <v>838</v>
      </c>
      <c r="C188" s="106">
        <v>828</v>
      </c>
      <c r="D188" s="106">
        <v>1210</v>
      </c>
      <c r="E188" s="106">
        <v>1213</v>
      </c>
      <c r="F188" s="106">
        <v>0.68260511129431101</v>
      </c>
      <c r="G188" s="106">
        <v>0.63134562105254699</v>
      </c>
      <c r="H188" s="106">
        <v>3.53979221402402E-2</v>
      </c>
      <c r="I188" s="106">
        <v>1.44809319707194</v>
      </c>
      <c r="J188" s="106">
        <v>7.51</v>
      </c>
      <c r="K188" s="106">
        <v>0.56415366642069797</v>
      </c>
      <c r="L188" s="106">
        <v>0.762196890523126</v>
      </c>
      <c r="M188" s="106">
        <v>0.93187793268011798</v>
      </c>
      <c r="N188" s="106">
        <v>0.36127526613657301</v>
      </c>
      <c r="P188" s="106">
        <v>0.66674354319278717</v>
      </c>
      <c r="Q188" s="106">
        <v>0.59594769891230681</v>
      </c>
      <c r="R188" s="106">
        <v>0.70214146533302735</v>
      </c>
      <c r="S188" s="106">
        <v>0.56054977677206663</v>
      </c>
      <c r="AA188" s="106">
        <v>1213</v>
      </c>
      <c r="AB188" s="106">
        <v>1453.5328467153286</v>
      </c>
    </row>
    <row r="189" spans="1:28" x14ac:dyDescent="0.2">
      <c r="A189" s="14">
        <v>43698</v>
      </c>
      <c r="B189" s="106">
        <v>838</v>
      </c>
      <c r="C189" s="106">
        <v>835</v>
      </c>
      <c r="D189" s="106">
        <v>1202</v>
      </c>
      <c r="E189" s="106">
        <v>1205</v>
      </c>
      <c r="F189" s="106">
        <v>0.69294605809128595</v>
      </c>
      <c r="G189" s="106">
        <v>0.63137767940417</v>
      </c>
      <c r="H189" s="106">
        <v>3.5445388049450501E-2</v>
      </c>
      <c r="I189" s="106">
        <v>1.73699265476289</v>
      </c>
      <c r="J189" s="106">
        <v>8.89</v>
      </c>
      <c r="K189" s="106">
        <v>0.56492388205014299</v>
      </c>
      <c r="L189" s="106">
        <v>0.74125336460480795</v>
      </c>
      <c r="M189" s="106">
        <v>0.92996513054849705</v>
      </c>
      <c r="N189" s="106">
        <v>0.33090032382475298</v>
      </c>
      <c r="P189" s="106">
        <v>0.66682306745362052</v>
      </c>
      <c r="Q189" s="106">
        <v>0.59593229135471948</v>
      </c>
      <c r="R189" s="106">
        <v>0.70226845550307104</v>
      </c>
      <c r="S189" s="106">
        <v>0.56048690330526896</v>
      </c>
      <c r="AA189" s="106">
        <v>1205</v>
      </c>
      <c r="AB189" s="106">
        <v>1465.8211678832117</v>
      </c>
    </row>
    <row r="190" spans="1:28" x14ac:dyDescent="0.2">
      <c r="A190" s="14">
        <v>43697</v>
      </c>
      <c r="B190" s="106">
        <v>851</v>
      </c>
      <c r="C190" s="106">
        <v>851</v>
      </c>
      <c r="D190" s="106">
        <v>1231</v>
      </c>
      <c r="E190" s="106">
        <v>1239</v>
      </c>
      <c r="F190" s="106">
        <v>0.68684422921710997</v>
      </c>
      <c r="G190" s="106">
        <v>0.63098980425210904</v>
      </c>
      <c r="H190" s="106">
        <v>3.4924875567004098E-2</v>
      </c>
      <c r="I190" s="106">
        <v>1.5992734135256299</v>
      </c>
      <c r="J190" s="106">
        <v>8.1300000000000008</v>
      </c>
      <c r="K190" s="106">
        <v>0.57487475760597095</v>
      </c>
      <c r="L190" s="106">
        <v>0.72784412209373395</v>
      </c>
      <c r="M190" s="106">
        <v>0.92828930179228997</v>
      </c>
      <c r="N190" s="106">
        <v>0.31682901374142902</v>
      </c>
      <c r="P190" s="106">
        <v>0.66591467981911312</v>
      </c>
      <c r="Q190" s="106">
        <v>0.59606492868510497</v>
      </c>
      <c r="R190" s="106">
        <v>0.7008395553861172</v>
      </c>
      <c r="S190" s="106">
        <v>0.56114005311810089</v>
      </c>
      <c r="AA190" s="106">
        <v>1239</v>
      </c>
      <c r="AB190" s="106">
        <v>1493.9087591240875</v>
      </c>
    </row>
    <row r="191" spans="1:28" x14ac:dyDescent="0.2">
      <c r="A191" s="14">
        <v>43696</v>
      </c>
      <c r="B191" s="106">
        <v>837</v>
      </c>
      <c r="C191" s="106">
        <v>839</v>
      </c>
      <c r="D191" s="106">
        <v>1244</v>
      </c>
      <c r="E191" s="106">
        <v>1240</v>
      </c>
      <c r="F191" s="106">
        <v>0.67661290322580603</v>
      </c>
      <c r="G191" s="106">
        <v>0.63044413408294298</v>
      </c>
      <c r="H191" s="106">
        <v>3.4363129738316602E-2</v>
      </c>
      <c r="I191" s="106">
        <v>1.3435554181021501</v>
      </c>
      <c r="J191" s="106">
        <v>6.82</v>
      </c>
      <c r="K191" s="106">
        <v>0.57514309301331601</v>
      </c>
      <c r="L191" s="106">
        <v>0.77352836300257699</v>
      </c>
      <c r="M191" s="106">
        <v>0.92641141180598097</v>
      </c>
      <c r="N191" s="106">
        <v>0.34666708990127199</v>
      </c>
      <c r="P191" s="106">
        <v>0.66480726382125954</v>
      </c>
      <c r="Q191" s="106">
        <v>0.59608100434462641</v>
      </c>
      <c r="R191" s="106">
        <v>0.69917039355957622</v>
      </c>
      <c r="S191" s="106">
        <v>0.56171787460630973</v>
      </c>
      <c r="AA191" s="106">
        <v>1240</v>
      </c>
      <c r="AB191" s="106">
        <v>1472.8430656934306</v>
      </c>
    </row>
    <row r="192" spans="1:28" x14ac:dyDescent="0.2">
      <c r="A192" s="14">
        <v>43693</v>
      </c>
      <c r="B192" s="106">
        <v>814</v>
      </c>
      <c r="C192" s="106">
        <v>822</v>
      </c>
      <c r="D192" s="106">
        <v>1204</v>
      </c>
      <c r="E192" s="106">
        <v>1222</v>
      </c>
      <c r="F192" s="106">
        <v>0.67266775777414001</v>
      </c>
      <c r="G192" s="106">
        <v>0.63021124659277805</v>
      </c>
      <c r="H192" s="106">
        <v>3.4107681466504898E-2</v>
      </c>
      <c r="I192" s="106">
        <v>1.24477857643463</v>
      </c>
      <c r="J192" s="106">
        <v>6.31</v>
      </c>
      <c r="K192" s="106">
        <v>0.56794761855796905</v>
      </c>
      <c r="L192" s="106">
        <v>0.785533357182568</v>
      </c>
      <c r="M192" s="106">
        <v>0.92482985751748703</v>
      </c>
      <c r="N192" s="106">
        <v>0.31151814252708199</v>
      </c>
      <c r="P192" s="106">
        <v>0.66431892805928294</v>
      </c>
      <c r="Q192" s="106">
        <v>0.59610356512627316</v>
      </c>
      <c r="R192" s="106">
        <v>0.69842660952578783</v>
      </c>
      <c r="S192" s="106">
        <v>0.56199588365976827</v>
      </c>
      <c r="AA192" s="106">
        <v>1222</v>
      </c>
      <c r="AB192" s="106">
        <v>1443</v>
      </c>
    </row>
    <row r="193" spans="1:28" x14ac:dyDescent="0.2">
      <c r="A193" s="14">
        <v>43692</v>
      </c>
      <c r="B193" s="106">
        <v>795</v>
      </c>
      <c r="C193" s="106">
        <v>811</v>
      </c>
      <c r="D193" s="106">
        <v>1199</v>
      </c>
      <c r="E193" s="106">
        <v>1215</v>
      </c>
      <c r="F193" s="106">
        <v>0.66748971193415596</v>
      </c>
      <c r="G193" s="106">
        <v>0.63018842158716204</v>
      </c>
      <c r="H193" s="106">
        <v>3.4079823171393998E-2</v>
      </c>
      <c r="I193" s="106">
        <v>1.0945271094688001</v>
      </c>
      <c r="J193" s="106">
        <v>5.59</v>
      </c>
      <c r="K193" s="106">
        <v>0.53933523940946004</v>
      </c>
      <c r="L193" s="106">
        <v>0.87261189288476504</v>
      </c>
      <c r="M193" s="106">
        <v>0.92326641875715099</v>
      </c>
      <c r="N193" s="106">
        <v>0.30949045715234302</v>
      </c>
      <c r="P193" s="106">
        <v>0.66426824475855606</v>
      </c>
      <c r="Q193" s="106">
        <v>0.59610859841576802</v>
      </c>
      <c r="R193" s="106">
        <v>0.69834806792995008</v>
      </c>
      <c r="S193" s="106">
        <v>0.562028775244374</v>
      </c>
      <c r="AA193" s="106">
        <v>1215</v>
      </c>
      <c r="AB193" s="106">
        <v>1423.6897810218977</v>
      </c>
    </row>
    <row r="194" spans="1:28" x14ac:dyDescent="0.2">
      <c r="A194" s="14">
        <v>43691</v>
      </c>
      <c r="B194" s="106">
        <v>803</v>
      </c>
      <c r="C194" s="106">
        <v>810</v>
      </c>
      <c r="D194" s="106">
        <v>1233</v>
      </c>
      <c r="E194" s="106">
        <v>1235</v>
      </c>
      <c r="F194" s="106">
        <v>0.65587044534412897</v>
      </c>
      <c r="G194" s="106">
        <v>0.63019387812880001</v>
      </c>
      <c r="H194" s="106">
        <v>3.4085827300301602E-2</v>
      </c>
      <c r="I194" s="106">
        <v>0.75329159504078902</v>
      </c>
      <c r="J194" s="106">
        <v>3.91</v>
      </c>
      <c r="K194" s="106">
        <v>0.51163227067394601</v>
      </c>
      <c r="L194" s="106">
        <v>0.90353264512915599</v>
      </c>
      <c r="M194" s="106">
        <v>0.92118995111606505</v>
      </c>
      <c r="N194" s="106">
        <v>0.38154153052069401</v>
      </c>
      <c r="P194" s="106">
        <v>0.66427970542910164</v>
      </c>
      <c r="Q194" s="106">
        <v>0.59610805082849838</v>
      </c>
      <c r="R194" s="106">
        <v>0.69836553272940316</v>
      </c>
      <c r="S194" s="106">
        <v>0.56202222352819686</v>
      </c>
      <c r="AA194" s="106">
        <v>1235</v>
      </c>
      <c r="AB194" s="106">
        <v>1421.9343065693431</v>
      </c>
    </row>
    <row r="195" spans="1:28" x14ac:dyDescent="0.2">
      <c r="A195" s="14">
        <v>43690</v>
      </c>
      <c r="B195" s="106">
        <v>786</v>
      </c>
      <c r="C195" s="106">
        <v>788</v>
      </c>
      <c r="D195" s="106">
        <v>1204</v>
      </c>
      <c r="E195" s="106">
        <v>1204</v>
      </c>
      <c r="F195" s="106">
        <v>0.654485049833887</v>
      </c>
      <c r="G195" s="106">
        <v>0.63023718855154698</v>
      </c>
      <c r="H195" s="106">
        <v>3.4120471236030001E-2</v>
      </c>
      <c r="I195" s="106">
        <v>0.71065434924984805</v>
      </c>
      <c r="J195" s="106">
        <v>3.7</v>
      </c>
      <c r="K195" s="106">
        <v>0.45253334811807799</v>
      </c>
      <c r="L195" s="106">
        <v>0.93907602305425597</v>
      </c>
      <c r="M195" s="106">
        <v>0.91805721725486</v>
      </c>
      <c r="N195" s="106">
        <v>0.51462784860195698</v>
      </c>
      <c r="P195" s="106">
        <v>0.66435765978757699</v>
      </c>
      <c r="Q195" s="106">
        <v>0.59611671731551696</v>
      </c>
      <c r="R195" s="106">
        <v>0.69847813102360701</v>
      </c>
      <c r="S195" s="106">
        <v>0.56199624607948695</v>
      </c>
      <c r="AA195" s="106">
        <v>1204</v>
      </c>
      <c r="AB195" s="106">
        <v>1383.3138686131388</v>
      </c>
    </row>
    <row r="196" spans="1:28" x14ac:dyDescent="0.2">
      <c r="A196" s="14">
        <v>43686</v>
      </c>
      <c r="B196" s="106">
        <v>778</v>
      </c>
      <c r="C196" s="106">
        <v>794</v>
      </c>
      <c r="D196" s="106">
        <v>1220</v>
      </c>
      <c r="E196" s="106">
        <v>1218</v>
      </c>
      <c r="F196" s="106">
        <v>0.65188834154351305</v>
      </c>
      <c r="G196" s="106">
        <v>0.63032594528427199</v>
      </c>
      <c r="H196" s="106">
        <v>3.4192014174619603E-2</v>
      </c>
      <c r="I196" s="106">
        <v>0.63062667642572601</v>
      </c>
      <c r="J196" s="106">
        <v>3.31</v>
      </c>
      <c r="K196" s="106">
        <v>0.423559772390384</v>
      </c>
      <c r="L196" s="106">
        <v>0.920259860817077</v>
      </c>
      <c r="M196" s="106">
        <v>0.91207276622099298</v>
      </c>
      <c r="N196" s="106">
        <v>0.62755511697157995</v>
      </c>
      <c r="P196" s="106">
        <v>0.66451795945889158</v>
      </c>
      <c r="Q196" s="106">
        <v>0.5961339311096524</v>
      </c>
      <c r="R196" s="106">
        <v>0.69870997363351117</v>
      </c>
      <c r="S196" s="106">
        <v>0.56194191693503281</v>
      </c>
      <c r="AA196" s="106">
        <v>1218</v>
      </c>
      <c r="AB196" s="106">
        <v>1393.8467153284671</v>
      </c>
    </row>
    <row r="197" spans="1:28" x14ac:dyDescent="0.2">
      <c r="A197" s="14">
        <v>43685</v>
      </c>
      <c r="B197" s="106">
        <v>767</v>
      </c>
      <c r="C197" s="106">
        <v>789</v>
      </c>
      <c r="D197" s="106">
        <v>1220</v>
      </c>
      <c r="E197" s="106">
        <v>1214</v>
      </c>
      <c r="F197" s="106">
        <v>0.64991762767710004</v>
      </c>
      <c r="G197" s="106">
        <v>0.63049066638692397</v>
      </c>
      <c r="H197" s="106">
        <v>3.4324994417704403E-2</v>
      </c>
      <c r="I197" s="106">
        <v>0.56597128767938998</v>
      </c>
      <c r="J197" s="106">
        <v>2.99</v>
      </c>
      <c r="K197" s="106">
        <v>0.40121620810876502</v>
      </c>
      <c r="L197" s="106">
        <v>0.97526828287849698</v>
      </c>
      <c r="M197" s="106">
        <v>0.90535590137905397</v>
      </c>
      <c r="N197" s="106">
        <v>0.85871685473943404</v>
      </c>
      <c r="P197" s="106">
        <v>0.66481566080462839</v>
      </c>
      <c r="Q197" s="106">
        <v>0.59616567196921955</v>
      </c>
      <c r="R197" s="106">
        <v>0.69914065522233282</v>
      </c>
      <c r="S197" s="106">
        <v>0.56184067755151512</v>
      </c>
      <c r="AA197" s="106">
        <v>1214</v>
      </c>
      <c r="AB197" s="106">
        <v>1385.0693430656934</v>
      </c>
    </row>
    <row r="198" spans="1:28" x14ac:dyDescent="0.2">
      <c r="A198" s="14">
        <v>43684</v>
      </c>
      <c r="B198" s="106">
        <v>776</v>
      </c>
      <c r="C198" s="106">
        <v>776</v>
      </c>
      <c r="D198" s="106">
        <v>1265</v>
      </c>
      <c r="E198" s="106">
        <v>1232</v>
      </c>
      <c r="F198" s="106">
        <v>0.62987012987012903</v>
      </c>
      <c r="G198" s="106">
        <v>0.63069515451507097</v>
      </c>
      <c r="H198" s="106">
        <v>3.4485428036665003E-2</v>
      </c>
      <c r="I198" s="106">
        <v>-2.3923862683813801E-2</v>
      </c>
      <c r="J198" s="106">
        <v>-0.13</v>
      </c>
      <c r="K198" s="106">
        <v>0.39437999884647301</v>
      </c>
      <c r="L198" s="106">
        <v>0.97744267608454805</v>
      </c>
      <c r="M198" s="106">
        <v>0.89975730478532101</v>
      </c>
      <c r="N198" s="106">
        <v>0.77268637653835603</v>
      </c>
      <c r="P198" s="106">
        <v>0.66518058255173595</v>
      </c>
      <c r="Q198" s="106">
        <v>0.59620972647840598</v>
      </c>
      <c r="R198" s="106">
        <v>0.69966601058840094</v>
      </c>
      <c r="S198" s="106">
        <v>0.56172429844174099</v>
      </c>
      <c r="AA198" s="106">
        <v>1232</v>
      </c>
      <c r="AB198" s="106">
        <v>1362.2481751824819</v>
      </c>
    </row>
    <row r="199" spans="1:28" x14ac:dyDescent="0.2">
      <c r="A199" s="14">
        <v>43683</v>
      </c>
      <c r="B199" s="106">
        <v>766</v>
      </c>
      <c r="C199" s="106">
        <v>784</v>
      </c>
      <c r="D199" s="106">
        <v>1238</v>
      </c>
      <c r="E199" s="106">
        <v>1270</v>
      </c>
      <c r="F199" s="106">
        <v>0.61732283464566895</v>
      </c>
      <c r="G199" s="106">
        <v>0.63087448078033004</v>
      </c>
      <c r="H199" s="106">
        <v>3.4515627402552401E-2</v>
      </c>
      <c r="I199" s="106">
        <v>-0.392623491284397</v>
      </c>
      <c r="J199" s="106">
        <v>-2.2000000000000002</v>
      </c>
      <c r="K199" s="106">
        <v>0.46626360249193799</v>
      </c>
      <c r="L199" s="106">
        <v>0.96058741937449399</v>
      </c>
      <c r="M199" s="106">
        <v>0.89477070607060005</v>
      </c>
      <c r="N199" s="106">
        <v>0.73468959752055996</v>
      </c>
      <c r="P199" s="106">
        <v>0.66539010818288247</v>
      </c>
      <c r="Q199" s="106">
        <v>0.59635885337777761</v>
      </c>
      <c r="R199" s="106">
        <v>0.69990573558543479</v>
      </c>
      <c r="S199" s="106">
        <v>0.56184322597522529</v>
      </c>
      <c r="AA199" s="106">
        <v>1270</v>
      </c>
      <c r="AB199" s="106">
        <v>1376.2919708029196</v>
      </c>
    </row>
    <row r="200" spans="1:28" x14ac:dyDescent="0.2">
      <c r="A200" s="14">
        <v>43682</v>
      </c>
      <c r="B200" s="106">
        <v>787</v>
      </c>
      <c r="C200" s="106">
        <v>781</v>
      </c>
      <c r="D200" s="106">
        <v>1295</v>
      </c>
      <c r="E200" s="106">
        <v>1287</v>
      </c>
      <c r="F200" s="106">
        <v>0.60683760683760601</v>
      </c>
      <c r="G200" s="106">
        <v>0.63141029841851004</v>
      </c>
      <c r="H200" s="106">
        <v>3.4612881316117498E-2</v>
      </c>
      <c r="I200" s="106">
        <v>-0.70992909710355301</v>
      </c>
      <c r="J200" s="106">
        <v>-4.05</v>
      </c>
      <c r="K200" s="106">
        <v>0.42361071385003801</v>
      </c>
      <c r="L200" s="106">
        <v>0.96685102738148598</v>
      </c>
      <c r="M200" s="106">
        <v>0.88930278491161296</v>
      </c>
      <c r="N200" s="106">
        <v>0.78214738157360197</v>
      </c>
      <c r="P200" s="106">
        <v>0.66602317973462755</v>
      </c>
      <c r="Q200" s="106">
        <v>0.59679741710239254</v>
      </c>
      <c r="R200" s="106">
        <v>0.70063606105074505</v>
      </c>
      <c r="S200" s="106">
        <v>0.56218453578627503</v>
      </c>
      <c r="AA200" s="106">
        <v>1287</v>
      </c>
      <c r="AB200" s="106">
        <v>1371.0255474452556</v>
      </c>
    </row>
    <row r="201" spans="1:28" x14ac:dyDescent="0.2">
      <c r="A201" s="14">
        <v>43679</v>
      </c>
      <c r="B201" s="106">
        <v>811</v>
      </c>
      <c r="C201" s="106">
        <v>802</v>
      </c>
      <c r="D201" s="106">
        <v>1393</v>
      </c>
      <c r="E201" s="106">
        <v>1332</v>
      </c>
      <c r="F201" s="106">
        <v>0.60210210210210202</v>
      </c>
      <c r="G201" s="106">
        <v>0.632011266975816</v>
      </c>
      <c r="H201" s="106">
        <v>3.4572283700893103E-2</v>
      </c>
      <c r="I201" s="106">
        <v>-0.86511973384452701</v>
      </c>
      <c r="J201" s="106">
        <v>-4.97</v>
      </c>
      <c r="K201" s="106">
        <v>0.39601783133630403</v>
      </c>
      <c r="L201" s="106">
        <v>0.96147324025551895</v>
      </c>
      <c r="M201" s="106">
        <v>0.88644622922219896</v>
      </c>
      <c r="N201" s="106">
        <v>0.50815990064447303</v>
      </c>
      <c r="P201" s="106">
        <v>0.66658355067670905</v>
      </c>
      <c r="Q201" s="106">
        <v>0.59743898327492295</v>
      </c>
      <c r="R201" s="106">
        <v>0.70115583437760221</v>
      </c>
      <c r="S201" s="106">
        <v>0.56286669957402979</v>
      </c>
      <c r="AA201" s="106">
        <v>1332</v>
      </c>
      <c r="AB201" s="106">
        <v>1407.8905109489051</v>
      </c>
    </row>
    <row r="202" spans="1:28" x14ac:dyDescent="0.2">
      <c r="A202" s="14">
        <v>43678</v>
      </c>
      <c r="B202" s="106">
        <v>813</v>
      </c>
      <c r="C202" s="106">
        <v>826</v>
      </c>
      <c r="D202" s="106">
        <v>1443</v>
      </c>
      <c r="E202" s="106">
        <v>1423</v>
      </c>
      <c r="F202" s="106">
        <v>0.58046380885453197</v>
      </c>
      <c r="G202" s="106">
        <v>0.63268973663437</v>
      </c>
      <c r="H202" s="106">
        <v>3.4477842714950101E-2</v>
      </c>
      <c r="I202" s="106">
        <v>-1.51476785283877</v>
      </c>
      <c r="J202" s="106">
        <v>-9</v>
      </c>
      <c r="K202" s="106">
        <v>0.40254214194959598</v>
      </c>
      <c r="L202" s="106">
        <v>0.92619159097217096</v>
      </c>
      <c r="M202" s="106">
        <v>0.883337442731017</v>
      </c>
      <c r="N202" s="106">
        <v>0.555486112604337</v>
      </c>
      <c r="P202" s="106">
        <v>0.66716757934932014</v>
      </c>
      <c r="Q202" s="106">
        <v>0.59821189391941987</v>
      </c>
      <c r="R202" s="106">
        <v>0.70164542206427016</v>
      </c>
      <c r="S202" s="106">
        <v>0.56373405120446984</v>
      </c>
      <c r="AA202" s="106">
        <v>1423</v>
      </c>
      <c r="AB202" s="106">
        <v>1450.0218978102189</v>
      </c>
    </row>
    <row r="203" spans="1:28" x14ac:dyDescent="0.2">
      <c r="A203" s="14">
        <v>43677</v>
      </c>
      <c r="B203" s="106">
        <v>823</v>
      </c>
      <c r="C203" s="106">
        <v>820</v>
      </c>
      <c r="D203" s="106">
        <v>1449</v>
      </c>
      <c r="E203" s="106">
        <v>1458</v>
      </c>
      <c r="F203" s="106">
        <v>0.56241426611796896</v>
      </c>
      <c r="G203" s="106">
        <v>0.63364724264049699</v>
      </c>
      <c r="H203" s="106">
        <v>3.4008129511313101E-2</v>
      </c>
      <c r="I203" s="106">
        <v>-2.0945867222374202</v>
      </c>
      <c r="J203" s="106">
        <v>-12.67</v>
      </c>
      <c r="K203" s="106">
        <v>0.43034360290314999</v>
      </c>
      <c r="L203" s="106">
        <v>0.91939906178667796</v>
      </c>
      <c r="M203" s="106">
        <v>0.88043137985477804</v>
      </c>
      <c r="N203" s="106">
        <v>0.605350812285952</v>
      </c>
      <c r="P203" s="106">
        <v>0.66765537215181014</v>
      </c>
      <c r="Q203" s="106">
        <v>0.59963911312918383</v>
      </c>
      <c r="R203" s="106">
        <v>0.70166350166312319</v>
      </c>
      <c r="S203" s="106">
        <v>0.56563098361787079</v>
      </c>
      <c r="AA203" s="106">
        <v>1458</v>
      </c>
      <c r="AB203" s="106">
        <v>1439.4890510948906</v>
      </c>
    </row>
    <row r="204" spans="1:28" x14ac:dyDescent="0.2">
      <c r="A204" s="14">
        <v>43676</v>
      </c>
      <c r="B204" s="106">
        <v>815</v>
      </c>
      <c r="C204" s="106">
        <v>822</v>
      </c>
      <c r="D204" s="106">
        <v>1428</v>
      </c>
      <c r="E204" s="106">
        <v>1443</v>
      </c>
      <c r="F204" s="106">
        <v>0.56964656964656901</v>
      </c>
      <c r="G204" s="106">
        <v>0.63493769393502397</v>
      </c>
      <c r="H204" s="106">
        <v>3.3104940349556598E-2</v>
      </c>
      <c r="I204" s="106">
        <v>-1.97224715100051</v>
      </c>
      <c r="J204" s="106">
        <v>-11.46</v>
      </c>
      <c r="K204" s="106">
        <v>0.45013534959749002</v>
      </c>
      <c r="L204" s="106">
        <v>0.90561250983628505</v>
      </c>
      <c r="M204" s="106">
        <v>0.87916050748252905</v>
      </c>
      <c r="N204" s="106">
        <v>0.42150163318022399</v>
      </c>
      <c r="P204" s="106">
        <v>0.66804263428458055</v>
      </c>
      <c r="Q204" s="106">
        <v>0.60183275358546739</v>
      </c>
      <c r="R204" s="106">
        <v>0.70114757463413713</v>
      </c>
      <c r="S204" s="106">
        <v>0.56872781323591082</v>
      </c>
      <c r="AA204" s="106">
        <v>1443</v>
      </c>
      <c r="AB204" s="106">
        <v>1443</v>
      </c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  <c r="L303" s="15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</row>
    <row r="386" spans="1:12" x14ac:dyDescent="0.2">
      <c r="A386" s="14"/>
    </row>
    <row r="387" spans="1:12" x14ac:dyDescent="0.2">
      <c r="A387" s="14"/>
      <c r="L387" s="15"/>
    </row>
    <row r="388" spans="1:12" x14ac:dyDescent="0.2">
      <c r="A388" s="14"/>
      <c r="L388" s="15"/>
    </row>
    <row r="389" spans="1:12" x14ac:dyDescent="0.2">
      <c r="A389" s="14"/>
      <c r="L389" s="15"/>
    </row>
    <row r="390" spans="1:12" x14ac:dyDescent="0.2">
      <c r="A390" s="14"/>
      <c r="L390" s="15"/>
    </row>
    <row r="391" spans="1:12" x14ac:dyDescent="0.2">
      <c r="A391" s="14"/>
    </row>
    <row r="392" spans="1:12" x14ac:dyDescent="0.2">
      <c r="A392" s="14"/>
      <c r="L392" s="15"/>
    </row>
    <row r="393" spans="1:12" x14ac:dyDescent="0.2">
      <c r="A393" s="14"/>
      <c r="L393" s="15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</row>
    <row r="397" spans="1:12" x14ac:dyDescent="0.2">
      <c r="A397" s="14"/>
    </row>
    <row r="398" spans="1:12" x14ac:dyDescent="0.2">
      <c r="A398" s="14"/>
    </row>
    <row r="399" spans="1:12" x14ac:dyDescent="0.2">
      <c r="A399" s="14"/>
    </row>
    <row r="400" spans="1:12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  <c r="L501" s="15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  <c r="L504" s="15"/>
    </row>
    <row r="505" spans="1:12" x14ac:dyDescent="0.2">
      <c r="A505" s="14"/>
      <c r="L505" s="15"/>
    </row>
    <row r="506" spans="1:12" x14ac:dyDescent="0.2">
      <c r="A506" s="14"/>
      <c r="L506" s="15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  <c r="L509" s="15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  <c r="L514" s="15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2" x14ac:dyDescent="0.2">
      <c r="A545" s="14"/>
    </row>
    <row r="546" spans="1:12" x14ac:dyDescent="0.2">
      <c r="A546" s="14"/>
    </row>
    <row r="547" spans="1:12" x14ac:dyDescent="0.2">
      <c r="A547" s="14"/>
    </row>
    <row r="548" spans="1:12" x14ac:dyDescent="0.2">
      <c r="A548" s="14"/>
    </row>
    <row r="549" spans="1:12" x14ac:dyDescent="0.2">
      <c r="A549" s="14"/>
    </row>
    <row r="550" spans="1:12" x14ac:dyDescent="0.2">
      <c r="A550" s="14"/>
    </row>
    <row r="551" spans="1:12" x14ac:dyDescent="0.2">
      <c r="A551" s="14"/>
    </row>
    <row r="552" spans="1:12" x14ac:dyDescent="0.2">
      <c r="A552" s="14"/>
    </row>
    <row r="553" spans="1:12" x14ac:dyDescent="0.2">
      <c r="A553" s="14"/>
    </row>
    <row r="554" spans="1:12" x14ac:dyDescent="0.2">
      <c r="A554" s="14"/>
    </row>
    <row r="555" spans="1:12" x14ac:dyDescent="0.2">
      <c r="A555" s="14"/>
    </row>
    <row r="556" spans="1:12" x14ac:dyDescent="0.2">
      <c r="A556" s="14"/>
    </row>
    <row r="557" spans="1:12" x14ac:dyDescent="0.2">
      <c r="A557" s="14"/>
    </row>
    <row r="558" spans="1:12" x14ac:dyDescent="0.2">
      <c r="A558" s="14"/>
    </row>
    <row r="559" spans="1:12" x14ac:dyDescent="0.2">
      <c r="A559" s="14"/>
      <c r="L559" s="15"/>
    </row>
    <row r="560" spans="1:12" x14ac:dyDescent="0.2">
      <c r="A560" s="14"/>
      <c r="L560" s="15"/>
    </row>
    <row r="561" spans="1:12" x14ac:dyDescent="0.2">
      <c r="A561" s="14"/>
      <c r="L561" s="15"/>
    </row>
    <row r="562" spans="1:12" x14ac:dyDescent="0.2">
      <c r="A562" s="14"/>
      <c r="L562" s="15"/>
    </row>
    <row r="563" spans="1:12" x14ac:dyDescent="0.2">
      <c r="A563" s="14"/>
    </row>
    <row r="564" spans="1:12" x14ac:dyDescent="0.2">
      <c r="A564" s="14"/>
    </row>
    <row r="565" spans="1:12" x14ac:dyDescent="0.2">
      <c r="A565" s="14"/>
    </row>
    <row r="566" spans="1:12" x14ac:dyDescent="0.2">
      <c r="A566" s="14"/>
    </row>
    <row r="567" spans="1:12" x14ac:dyDescent="0.2">
      <c r="A567" s="14"/>
    </row>
    <row r="568" spans="1:12" x14ac:dyDescent="0.2">
      <c r="A568" s="14"/>
    </row>
    <row r="569" spans="1:12" x14ac:dyDescent="0.2">
      <c r="A569" s="14"/>
      <c r="L569" s="15"/>
    </row>
    <row r="570" spans="1:12" x14ac:dyDescent="0.2">
      <c r="A570" s="14"/>
      <c r="L570" s="15"/>
    </row>
    <row r="571" spans="1:12" x14ac:dyDescent="0.2">
      <c r="A571" s="14"/>
      <c r="L571" s="15"/>
    </row>
    <row r="572" spans="1:12" x14ac:dyDescent="0.2">
      <c r="A572" s="14"/>
      <c r="L572" s="15"/>
    </row>
    <row r="573" spans="1:12" x14ac:dyDescent="0.2">
      <c r="A573" s="14"/>
      <c r="L573" s="15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  <c r="L620" s="15"/>
    </row>
    <row r="621" spans="1:12" x14ac:dyDescent="0.2">
      <c r="A621" s="14"/>
      <c r="L621" s="15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  <c r="L661" s="15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  <c r="L745" s="15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  <c r="L749" s="15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  <row r="823" spans="1:1" x14ac:dyDescent="0.2">
      <c r="A823" s="14"/>
    </row>
    <row r="824" spans="1:1" x14ac:dyDescent="0.2">
      <c r="A824" s="14"/>
    </row>
    <row r="825" spans="1:1" x14ac:dyDescent="0.2">
      <c r="A825" s="14"/>
    </row>
    <row r="826" spans="1:1" x14ac:dyDescent="0.2">
      <c r="A826" s="14"/>
    </row>
    <row r="827" spans="1:1" x14ac:dyDescent="0.2">
      <c r="A827" s="14"/>
    </row>
    <row r="828" spans="1:1" x14ac:dyDescent="0.2">
      <c r="A828" s="14"/>
    </row>
    <row r="829" spans="1:1" x14ac:dyDescent="0.2">
      <c r="A829" s="14"/>
    </row>
    <row r="830" spans="1:1" x14ac:dyDescent="0.2">
      <c r="A830" s="14"/>
    </row>
    <row r="831" spans="1:1" x14ac:dyDescent="0.2">
      <c r="A831" s="14"/>
    </row>
    <row r="832" spans="1:1" x14ac:dyDescent="0.2">
      <c r="A832" s="14"/>
    </row>
    <row r="833" spans="1:1" x14ac:dyDescent="0.2">
      <c r="A833" s="14"/>
    </row>
    <row r="834" spans="1:1" x14ac:dyDescent="0.2">
      <c r="A834" s="14"/>
    </row>
    <row r="835" spans="1:1" x14ac:dyDescent="0.2">
      <c r="A835" s="14"/>
    </row>
    <row r="836" spans="1:1" x14ac:dyDescent="0.2">
      <c r="A836" s="14"/>
    </row>
    <row r="837" spans="1:1" x14ac:dyDescent="0.2">
      <c r="A837" s="14"/>
    </row>
    <row r="838" spans="1:1" x14ac:dyDescent="0.2">
      <c r="A838" s="14"/>
    </row>
    <row r="839" spans="1:1" x14ac:dyDescent="0.2">
      <c r="A839" s="311"/>
    </row>
    <row r="840" spans="1:1" x14ac:dyDescent="0.2">
      <c r="A840" s="311"/>
    </row>
    <row r="841" spans="1:1" x14ac:dyDescent="0.2">
      <c r="A841" s="311"/>
    </row>
    <row r="842" spans="1:1" x14ac:dyDescent="0.2">
      <c r="A842" s="311"/>
    </row>
    <row r="843" spans="1:1" x14ac:dyDescent="0.2">
      <c r="A843" s="311"/>
    </row>
    <row r="844" spans="1:1" x14ac:dyDescent="0.2">
      <c r="A844" s="311"/>
    </row>
    <row r="845" spans="1:1" x14ac:dyDescent="0.2">
      <c r="A845" s="311"/>
    </row>
    <row r="846" spans="1:1" x14ac:dyDescent="0.2">
      <c r="A846" s="311"/>
    </row>
    <row r="847" spans="1:1" x14ac:dyDescent="0.2">
      <c r="A847" s="311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E10" sqref="E10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42</v>
      </c>
      <c r="G8" s="150">
        <v>-2.5</v>
      </c>
    </row>
    <row r="9" spans="1:8" x14ac:dyDescent="0.2">
      <c r="B9" s="279" t="s">
        <v>1555</v>
      </c>
      <c r="C9" s="19">
        <v>0.9</v>
      </c>
      <c r="D9" s="18">
        <v>1</v>
      </c>
      <c r="E9" s="1"/>
      <c r="F9" s="4" t="s">
        <v>43</v>
      </c>
      <c r="G9" s="20">
        <v>15</v>
      </c>
      <c r="H9" s="1"/>
    </row>
    <row r="10" spans="1:8" x14ac:dyDescent="0.2">
      <c r="B10" s="279" t="s">
        <v>1558</v>
      </c>
      <c r="C10" s="19">
        <v>0.6</v>
      </c>
      <c r="D10" s="18">
        <v>1</v>
      </c>
      <c r="E10" s="12"/>
      <c r="F10" s="4" t="s">
        <v>1550</v>
      </c>
      <c r="G10" s="19">
        <v>2</v>
      </c>
      <c r="H10" s="1"/>
    </row>
    <row r="11" spans="1:8" x14ac:dyDescent="0.2">
      <c r="B11" s="278" t="s">
        <v>1556</v>
      </c>
      <c r="C11" s="18">
        <v>0</v>
      </c>
      <c r="D11" s="19">
        <v>0.1</v>
      </c>
      <c r="E11" s="1" t="s">
        <v>18</v>
      </c>
    </row>
    <row r="12" spans="1:8" x14ac:dyDescent="0.2">
      <c r="B12" s="278" t="s">
        <v>1557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7" t="s">
        <v>39</v>
      </c>
      <c r="C17" s="391" t="s">
        <v>982</v>
      </c>
      <c r="D17" s="392"/>
      <c r="E17" s="392"/>
      <c r="F17" s="392"/>
      <c r="G17" s="393"/>
    </row>
    <row r="18" spans="2:9" x14ac:dyDescent="0.2">
      <c r="B18" s="277" t="s">
        <v>38</v>
      </c>
      <c r="C18" s="396" t="str">
        <f>C17 &amp; "\master\" &amp; H18</f>
        <v>G:\Stock\pairs_trade\pair_trade\stock_data\master\master.csv</v>
      </c>
      <c r="D18" s="397"/>
      <c r="E18" s="397"/>
      <c r="F18" s="397"/>
      <c r="G18" s="397"/>
      <c r="H18" s="394" t="s">
        <v>498</v>
      </c>
      <c r="I18" s="395"/>
    </row>
    <row r="19" spans="2:9" x14ac:dyDescent="0.2">
      <c r="B19" s="277" t="s">
        <v>239</v>
      </c>
      <c r="C19" s="398" t="str">
        <f>C17 &amp; "\master\" &amp; H19</f>
        <v>G:\Stock\pairs_trade\pair_trade\stock_data\master\fiscal_data.csv</v>
      </c>
      <c r="D19" s="399"/>
      <c r="E19" s="399"/>
      <c r="F19" s="399"/>
      <c r="G19" s="399"/>
      <c r="H19" s="394" t="s">
        <v>497</v>
      </c>
      <c r="I19" s="395"/>
    </row>
    <row r="20" spans="2:9" x14ac:dyDescent="0.2">
      <c r="B20" s="277" t="s">
        <v>559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394" t="s">
        <v>560</v>
      </c>
      <c r="I20" s="395"/>
    </row>
    <row r="21" spans="2:9" x14ac:dyDescent="0.2">
      <c r="B21" s="277" t="s">
        <v>980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394" t="s">
        <v>981</v>
      </c>
      <c r="I21" s="395"/>
    </row>
    <row r="22" spans="2:9" x14ac:dyDescent="0.2">
      <c r="B22" s="277" t="s">
        <v>1072</v>
      </c>
      <c r="C22" s="256" t="str">
        <f>C17 &amp; "\" &amp; H22</f>
        <v>G:\Stock\pairs_trade\pair_trade\stock_data\result</v>
      </c>
      <c r="D22" s="257"/>
      <c r="E22" s="257"/>
      <c r="F22" s="257"/>
      <c r="G22" s="257"/>
      <c r="H22" s="394" t="s">
        <v>1071</v>
      </c>
      <c r="I22" s="395"/>
    </row>
    <row r="24" spans="2:9" x14ac:dyDescent="0.2">
      <c r="B24" s="4" t="s">
        <v>1551</v>
      </c>
      <c r="C24" s="276" t="s">
        <v>1553</v>
      </c>
      <c r="D24" t="s">
        <v>1552</v>
      </c>
    </row>
    <row r="26" spans="2:9" x14ac:dyDescent="0.2">
      <c r="B26" s="269" t="s">
        <v>1559</v>
      </c>
    </row>
    <row r="27" spans="2:9" x14ac:dyDescent="0.2">
      <c r="B27" s="4" t="s">
        <v>1560</v>
      </c>
      <c r="C27" s="276" t="s">
        <v>1553</v>
      </c>
      <c r="D27" s="106" t="s">
        <v>1552</v>
      </c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A6" sqref="A6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06" t="s">
        <v>546</v>
      </c>
      <c r="F2" s="404" t="s">
        <v>966</v>
      </c>
      <c r="G2" s="401"/>
      <c r="H2" s="401"/>
      <c r="I2" s="401"/>
      <c r="J2" s="401"/>
      <c r="K2" s="401"/>
      <c r="L2" s="178"/>
      <c r="M2" s="178"/>
      <c r="N2" s="177"/>
      <c r="O2" s="405" t="s">
        <v>202</v>
      </c>
      <c r="P2" s="401"/>
      <c r="Q2" s="401"/>
      <c r="R2" s="401"/>
      <c r="S2" s="401"/>
      <c r="T2" s="401"/>
      <c r="U2" s="401"/>
      <c r="V2" s="401"/>
      <c r="W2" s="402"/>
      <c r="X2" s="400" t="s">
        <v>535</v>
      </c>
      <c r="Y2" s="401"/>
      <c r="Z2" s="401"/>
      <c r="AA2" s="401"/>
      <c r="AB2" s="401"/>
      <c r="AC2" s="401"/>
      <c r="AD2" s="401"/>
      <c r="AE2" s="402"/>
      <c r="AF2" s="403" t="s">
        <v>203</v>
      </c>
      <c r="AG2" s="401"/>
      <c r="AH2" s="401"/>
      <c r="AI2" s="401"/>
      <c r="AJ2" s="401"/>
      <c r="AK2" s="401"/>
      <c r="AL2" s="401"/>
      <c r="AM2" s="401"/>
      <c r="AN2" s="401"/>
      <c r="AO2" s="402"/>
      <c r="AP2" s="111" t="s">
        <v>1047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07"/>
      <c r="F3" s="109" t="s">
        <v>204</v>
      </c>
      <c r="G3" s="125" t="s">
        <v>205</v>
      </c>
      <c r="H3" s="125" t="s">
        <v>206</v>
      </c>
      <c r="I3" s="125" t="s">
        <v>207</v>
      </c>
      <c r="J3" s="125" t="s">
        <v>208</v>
      </c>
      <c r="K3" s="176" t="s">
        <v>1975</v>
      </c>
      <c r="L3" s="176" t="s">
        <v>545</v>
      </c>
      <c r="M3" s="176"/>
      <c r="N3" s="126"/>
      <c r="O3" s="110" t="s">
        <v>204</v>
      </c>
      <c r="P3" s="114" t="s">
        <v>205</v>
      </c>
      <c r="Q3" s="114" t="s">
        <v>206</v>
      </c>
      <c r="R3" s="114" t="s">
        <v>207</v>
      </c>
      <c r="S3" s="114" t="s">
        <v>208</v>
      </c>
      <c r="T3" s="179" t="s">
        <v>971</v>
      </c>
      <c r="U3" s="179" t="s">
        <v>545</v>
      </c>
      <c r="V3" s="179"/>
      <c r="W3" s="115"/>
      <c r="X3" s="116" t="s">
        <v>536</v>
      </c>
      <c r="Y3" s="117" t="s">
        <v>537</v>
      </c>
      <c r="Z3" s="180" t="s">
        <v>972</v>
      </c>
      <c r="AA3" s="180" t="s">
        <v>973</v>
      </c>
      <c r="AB3" s="180" t="s">
        <v>962</v>
      </c>
      <c r="AC3" s="180" t="s">
        <v>1082</v>
      </c>
      <c r="AD3" s="117" t="s">
        <v>1083</v>
      </c>
      <c r="AE3" s="118"/>
      <c r="AF3" s="119" t="s">
        <v>963</v>
      </c>
      <c r="AG3" s="120" t="s">
        <v>209</v>
      </c>
      <c r="AH3" s="108" t="s">
        <v>210</v>
      </c>
      <c r="AI3" s="108" t="s">
        <v>211</v>
      </c>
      <c r="AJ3" s="108" t="s">
        <v>212</v>
      </c>
      <c r="AK3" s="120" t="s">
        <v>213</v>
      </c>
      <c r="AL3" s="120" t="s">
        <v>214</v>
      </c>
      <c r="AM3" s="108"/>
      <c r="AN3" s="120"/>
      <c r="AO3" s="121"/>
      <c r="AP3" s="122" t="s">
        <v>538</v>
      </c>
      <c r="AQ3" s="123" t="s">
        <v>1554</v>
      </c>
      <c r="AR3" s="123" t="s">
        <v>539</v>
      </c>
      <c r="AS3" s="149" t="s">
        <v>215</v>
      </c>
    </row>
    <row r="4" spans="1:52" s="280" customFormat="1" ht="15" customHeight="1" x14ac:dyDescent="0.2">
      <c r="A4" s="124" t="s">
        <v>1306</v>
      </c>
      <c r="B4" s="124" t="s">
        <v>1307</v>
      </c>
      <c r="C4" s="124" t="s">
        <v>1308</v>
      </c>
      <c r="D4"/>
      <c r="E4">
        <v>1</v>
      </c>
      <c r="F4">
        <v>3774</v>
      </c>
      <c r="G4" t="s">
        <v>662</v>
      </c>
      <c r="H4" t="s">
        <v>1260</v>
      </c>
      <c r="I4">
        <v>3340</v>
      </c>
      <c r="J4">
        <v>300</v>
      </c>
      <c r="K4"/>
      <c r="L4" s="184">
        <v>0.2</v>
      </c>
      <c r="M4"/>
      <c r="N4"/>
      <c r="O4">
        <v>8806</v>
      </c>
      <c r="P4" t="s">
        <v>1456</v>
      </c>
      <c r="Q4" t="s">
        <v>1279</v>
      </c>
      <c r="R4">
        <v>1382</v>
      </c>
      <c r="S4">
        <v>700</v>
      </c>
      <c r="T4" t="s">
        <v>1399</v>
      </c>
      <c r="U4"/>
      <c r="V4"/>
      <c r="W4"/>
      <c r="X4">
        <v>1.8163129641629501</v>
      </c>
      <c r="Y4">
        <v>6.38</v>
      </c>
      <c r="Z4">
        <v>1002000</v>
      </c>
      <c r="AA4">
        <v>967400</v>
      </c>
      <c r="AB4">
        <v>3.45</v>
      </c>
      <c r="AC4">
        <v>2.2841235616509401</v>
      </c>
      <c r="AD4" t="s">
        <v>1305</v>
      </c>
      <c r="AE4"/>
      <c r="AF4">
        <v>336553</v>
      </c>
      <c r="AG4">
        <v>17713</v>
      </c>
      <c r="AH4" s="274">
        <v>19</v>
      </c>
      <c r="AI4" s="274">
        <v>13</v>
      </c>
      <c r="AJ4" s="274" t="s">
        <v>2265</v>
      </c>
      <c r="AK4">
        <v>68.42</v>
      </c>
      <c r="AL4">
        <v>12</v>
      </c>
      <c r="AM4"/>
      <c r="AN4"/>
      <c r="AO4"/>
      <c r="AP4">
        <v>0.915854251147317</v>
      </c>
      <c r="AQ4">
        <v>0.93614163438995401</v>
      </c>
      <c r="AR4">
        <v>0.11386507006175001</v>
      </c>
      <c r="AS4">
        <v>3.9831186187575304E-3</v>
      </c>
      <c r="AT4"/>
      <c r="AU4"/>
      <c r="AV4"/>
      <c r="AW4"/>
      <c r="AX4"/>
      <c r="AY4"/>
      <c r="AZ4"/>
    </row>
    <row r="5" spans="1:52" s="133" customFormat="1" x14ac:dyDescent="0.2">
      <c r="A5" s="124" t="s">
        <v>1306</v>
      </c>
      <c r="B5" s="124" t="s">
        <v>1307</v>
      </c>
      <c r="C5" s="124" t="s">
        <v>1308</v>
      </c>
      <c r="D5"/>
      <c r="E5">
        <v>2</v>
      </c>
      <c r="F5">
        <v>9506</v>
      </c>
      <c r="G5" t="s">
        <v>1315</v>
      </c>
      <c r="H5" t="s">
        <v>1316</v>
      </c>
      <c r="I5">
        <v>1021</v>
      </c>
      <c r="J5">
        <v>1000</v>
      </c>
      <c r="K5"/>
      <c r="L5"/>
      <c r="M5"/>
      <c r="N5"/>
      <c r="O5">
        <v>4324</v>
      </c>
      <c r="P5" t="s">
        <v>1493</v>
      </c>
      <c r="Q5" t="s">
        <v>1272</v>
      </c>
      <c r="R5">
        <v>3380</v>
      </c>
      <c r="S5">
        <v>300</v>
      </c>
      <c r="T5"/>
      <c r="U5"/>
      <c r="V5"/>
      <c r="W5"/>
      <c r="X5">
        <v>-2.1100751041988102</v>
      </c>
      <c r="Y5">
        <v>-8.77</v>
      </c>
      <c r="Z5">
        <v>1021000</v>
      </c>
      <c r="AA5">
        <v>1014000</v>
      </c>
      <c r="AB5">
        <v>0.69</v>
      </c>
      <c r="AC5">
        <v>2.2323967328830499</v>
      </c>
      <c r="AD5" t="s">
        <v>1305</v>
      </c>
      <c r="AE5"/>
      <c r="AF5">
        <v>257640</v>
      </c>
      <c r="AG5">
        <v>21470</v>
      </c>
      <c r="AH5" s="274">
        <v>12</v>
      </c>
      <c r="AI5" s="274">
        <v>9</v>
      </c>
      <c r="AJ5" s="274" t="s">
        <v>2266</v>
      </c>
      <c r="AK5">
        <v>75</v>
      </c>
      <c r="AL5">
        <v>15</v>
      </c>
      <c r="AM5"/>
      <c r="AN5"/>
      <c r="AO5"/>
      <c r="AP5">
        <v>0.62402805139284201</v>
      </c>
      <c r="AQ5">
        <v>0.91197256136315297</v>
      </c>
      <c r="AR5">
        <v>0.30348501552722501</v>
      </c>
      <c r="AS5">
        <v>2.56494184121994E-2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1306</v>
      </c>
      <c r="B6" s="124" t="s">
        <v>1307</v>
      </c>
      <c r="C6" s="124" t="s">
        <v>1308</v>
      </c>
      <c r="D6"/>
      <c r="E6">
        <v>3</v>
      </c>
      <c r="F6">
        <v>5233</v>
      </c>
      <c r="G6" t="s">
        <v>1459</v>
      </c>
      <c r="H6" t="s">
        <v>1257</v>
      </c>
      <c r="I6">
        <v>2946</v>
      </c>
      <c r="J6">
        <v>300</v>
      </c>
      <c r="K6"/>
      <c r="L6"/>
      <c r="M6"/>
      <c r="N6"/>
      <c r="O6">
        <v>7189</v>
      </c>
      <c r="P6" t="s">
        <v>44</v>
      </c>
      <c r="Q6" t="s">
        <v>1314</v>
      </c>
      <c r="R6">
        <v>682</v>
      </c>
      <c r="S6">
        <v>1300</v>
      </c>
      <c r="T6"/>
      <c r="U6"/>
      <c r="V6"/>
      <c r="W6"/>
      <c r="X6">
        <v>2.1826299575110601</v>
      </c>
      <c r="Y6">
        <v>9.35</v>
      </c>
      <c r="Z6">
        <v>883800</v>
      </c>
      <c r="AA6">
        <v>886600</v>
      </c>
      <c r="AB6">
        <v>0.32</v>
      </c>
      <c r="AC6">
        <v>2.6062063257299801</v>
      </c>
      <c r="AD6" t="s">
        <v>1305</v>
      </c>
      <c r="AE6"/>
      <c r="AF6">
        <v>180704</v>
      </c>
      <c r="AG6">
        <v>9035</v>
      </c>
      <c r="AH6" s="274">
        <v>20</v>
      </c>
      <c r="AI6" s="274">
        <v>11</v>
      </c>
      <c r="AJ6" s="274" t="s">
        <v>2129</v>
      </c>
      <c r="AK6">
        <v>55</v>
      </c>
      <c r="AL6">
        <v>12</v>
      </c>
      <c r="AM6"/>
      <c r="AN6"/>
      <c r="AO6"/>
      <c r="AP6">
        <v>0.89129876426985399</v>
      </c>
      <c r="AQ6">
        <v>0.95207961094053895</v>
      </c>
      <c r="AR6">
        <v>0.33457135045755798</v>
      </c>
      <c r="AS6">
        <v>9.1499235825473306E-3</v>
      </c>
      <c r="AT6"/>
      <c r="AU6"/>
      <c r="AV6"/>
      <c r="AW6"/>
      <c r="AX6"/>
      <c r="AY6"/>
      <c r="AZ6"/>
    </row>
    <row r="7" spans="1:52" s="133" customFormat="1" x14ac:dyDescent="0.2">
      <c r="A7" s="286" t="s">
        <v>1306</v>
      </c>
      <c r="B7" s="286" t="s">
        <v>1307</v>
      </c>
      <c r="C7" s="286" t="s">
        <v>1308</v>
      </c>
      <c r="E7" s="133">
        <v>4</v>
      </c>
      <c r="F7" s="284">
        <v>8316</v>
      </c>
      <c r="G7" s="133" t="s">
        <v>1477</v>
      </c>
      <c r="H7" s="133" t="s">
        <v>1314</v>
      </c>
      <c r="I7" s="133">
        <v>3751</v>
      </c>
      <c r="J7" s="133">
        <v>200</v>
      </c>
      <c r="O7" s="284">
        <v>8385</v>
      </c>
      <c r="P7" s="133" t="s">
        <v>891</v>
      </c>
      <c r="Q7" s="133" t="s">
        <v>1314</v>
      </c>
      <c r="R7" s="133">
        <v>535</v>
      </c>
      <c r="S7" s="133">
        <v>1400</v>
      </c>
      <c r="X7" s="133">
        <v>2.2406937693392002</v>
      </c>
      <c r="Y7" s="133">
        <v>4.45</v>
      </c>
      <c r="Z7" s="133">
        <v>750200</v>
      </c>
      <c r="AA7" s="133">
        <v>749000</v>
      </c>
      <c r="AB7" s="133">
        <v>0.16</v>
      </c>
      <c r="AC7" s="133">
        <v>2.6455699022495001</v>
      </c>
      <c r="AD7" s="133" t="s">
        <v>1305</v>
      </c>
      <c r="AF7" s="133">
        <v>143183</v>
      </c>
      <c r="AG7" s="133">
        <v>8949</v>
      </c>
      <c r="AH7" s="285">
        <v>16</v>
      </c>
      <c r="AI7" s="285">
        <v>9</v>
      </c>
      <c r="AJ7" s="285" t="s">
        <v>2130</v>
      </c>
      <c r="AK7" s="133">
        <v>56.25</v>
      </c>
      <c r="AL7" s="133">
        <v>16</v>
      </c>
      <c r="AP7" s="133">
        <v>0.93356901261534697</v>
      </c>
      <c r="AQ7" s="133">
        <v>0.90140647557096998</v>
      </c>
      <c r="AR7" s="133">
        <v>1.9936002033129701E-3</v>
      </c>
      <c r="AS7" s="133">
        <v>1.8467862285440902E-2</v>
      </c>
    </row>
    <row r="8" spans="1:52" s="280" customFormat="1" x14ac:dyDescent="0.2">
      <c r="A8" s="124" t="s">
        <v>1306</v>
      </c>
      <c r="B8" s="124" t="s">
        <v>1307</v>
      </c>
      <c r="C8" s="124" t="s">
        <v>1308</v>
      </c>
      <c r="D8"/>
      <c r="E8">
        <v>5</v>
      </c>
      <c r="F8">
        <v>8086</v>
      </c>
      <c r="G8" t="s">
        <v>1545</v>
      </c>
      <c r="H8" t="s">
        <v>1267</v>
      </c>
      <c r="I8">
        <v>1240</v>
      </c>
      <c r="J8">
        <v>800</v>
      </c>
      <c r="K8"/>
      <c r="L8"/>
      <c r="M8"/>
      <c r="N8"/>
      <c r="O8">
        <v>7327</v>
      </c>
      <c r="P8" t="s">
        <v>1509</v>
      </c>
      <c r="Q8" t="s">
        <v>1314</v>
      </c>
      <c r="R8">
        <v>2546</v>
      </c>
      <c r="S8">
        <v>400</v>
      </c>
      <c r="T8"/>
      <c r="U8"/>
      <c r="V8"/>
      <c r="W8"/>
      <c r="X8">
        <v>-2.18057057968436</v>
      </c>
      <c r="Y8">
        <v>-9.39</v>
      </c>
      <c r="Z8">
        <v>992000</v>
      </c>
      <c r="AA8">
        <v>1018400</v>
      </c>
      <c r="AB8">
        <v>2.59</v>
      </c>
      <c r="AC8">
        <v>2.5968335167289101</v>
      </c>
      <c r="AD8" t="s">
        <v>1305</v>
      </c>
      <c r="AE8"/>
      <c r="AF8">
        <v>87941</v>
      </c>
      <c r="AG8">
        <v>21985</v>
      </c>
      <c r="AH8" s="274">
        <v>4</v>
      </c>
      <c r="AI8" s="274">
        <v>4</v>
      </c>
      <c r="AJ8" s="274" t="s">
        <v>2267</v>
      </c>
      <c r="AK8">
        <v>100</v>
      </c>
      <c r="AL8">
        <v>14</v>
      </c>
      <c r="AM8"/>
      <c r="AN8"/>
      <c r="AO8"/>
      <c r="AP8">
        <v>0.83084988190696596</v>
      </c>
      <c r="AQ8">
        <v>0.91136672272875896</v>
      </c>
      <c r="AR8">
        <v>6.1675417654460801E-2</v>
      </c>
      <c r="AS8">
        <v>1.2891266469750501E-2</v>
      </c>
      <c r="AT8"/>
      <c r="AU8"/>
      <c r="AV8"/>
      <c r="AW8"/>
      <c r="AX8"/>
      <c r="AY8"/>
      <c r="AZ8"/>
    </row>
    <row r="9" spans="1:52" s="280" customFormat="1" x14ac:dyDescent="0.2">
      <c r="A9" s="124" t="s">
        <v>1306</v>
      </c>
      <c r="B9" s="124" t="s">
        <v>1307</v>
      </c>
      <c r="C9" s="124" t="s">
        <v>1308</v>
      </c>
      <c r="D9"/>
      <c r="E9">
        <v>6</v>
      </c>
      <c r="F9">
        <v>1332</v>
      </c>
      <c r="G9" t="s">
        <v>1684</v>
      </c>
      <c r="H9" t="s">
        <v>1378</v>
      </c>
      <c r="I9">
        <v>610</v>
      </c>
      <c r="J9">
        <v>1800</v>
      </c>
      <c r="K9"/>
      <c r="L9"/>
      <c r="M9"/>
      <c r="N9"/>
      <c r="O9">
        <v>2267</v>
      </c>
      <c r="P9" t="s">
        <v>1503</v>
      </c>
      <c r="Q9" t="s">
        <v>1285</v>
      </c>
      <c r="R9">
        <v>5390</v>
      </c>
      <c r="S9">
        <v>200</v>
      </c>
      <c r="T9"/>
      <c r="U9"/>
      <c r="V9"/>
      <c r="W9"/>
      <c r="X9">
        <v>1.98558390087759</v>
      </c>
      <c r="Y9">
        <v>7.64</v>
      </c>
      <c r="Z9">
        <v>1098000</v>
      </c>
      <c r="AA9">
        <v>1078000</v>
      </c>
      <c r="AB9">
        <v>1.86</v>
      </c>
      <c r="AC9">
        <v>2.0629230199805599</v>
      </c>
      <c r="AD9" t="s">
        <v>1305</v>
      </c>
      <c r="AE9"/>
      <c r="AF9">
        <v>51871</v>
      </c>
      <c r="AG9">
        <v>3242</v>
      </c>
      <c r="AH9" s="274">
        <v>16</v>
      </c>
      <c r="AI9" s="274">
        <v>8</v>
      </c>
      <c r="AJ9" s="274" t="s">
        <v>2087</v>
      </c>
      <c r="AK9">
        <v>50</v>
      </c>
      <c r="AL9">
        <v>12</v>
      </c>
      <c r="AM9"/>
      <c r="AN9"/>
      <c r="AO9"/>
      <c r="AP9">
        <v>0.62127388524869498</v>
      </c>
      <c r="AQ9">
        <v>0.92675754778248198</v>
      </c>
      <c r="AR9">
        <v>0.27766852591497398</v>
      </c>
      <c r="AS9">
        <v>3.4656749776711598E-2</v>
      </c>
      <c r="AT9"/>
      <c r="AU9"/>
      <c r="AV9"/>
      <c r="AW9"/>
      <c r="AX9"/>
      <c r="AY9"/>
      <c r="AZ9"/>
    </row>
    <row r="10" spans="1:52" s="133" customFormat="1" x14ac:dyDescent="0.2">
      <c r="A10" s="124" t="s">
        <v>1306</v>
      </c>
      <c r="B10" s="124" t="s">
        <v>1307</v>
      </c>
      <c r="C10" s="124" t="s">
        <v>1308</v>
      </c>
      <c r="D10"/>
      <c r="E10">
        <v>7</v>
      </c>
      <c r="F10">
        <v>2001</v>
      </c>
      <c r="G10" t="s">
        <v>1176</v>
      </c>
      <c r="H10" t="s">
        <v>1285</v>
      </c>
      <c r="I10">
        <v>1649</v>
      </c>
      <c r="J10">
        <v>600</v>
      </c>
      <c r="K10"/>
      <c r="L10" s="184">
        <v>0.2</v>
      </c>
      <c r="M10"/>
      <c r="N10"/>
      <c r="O10">
        <v>5214</v>
      </c>
      <c r="P10" t="s">
        <v>1541</v>
      </c>
      <c r="Q10" t="s">
        <v>1257</v>
      </c>
      <c r="R10">
        <v>2059</v>
      </c>
      <c r="S10">
        <v>500</v>
      </c>
      <c r="T10"/>
      <c r="U10"/>
      <c r="V10"/>
      <c r="W10"/>
      <c r="X10">
        <v>2.2184347265586899</v>
      </c>
      <c r="Y10">
        <v>8.94</v>
      </c>
      <c r="Z10">
        <v>989400</v>
      </c>
      <c r="AA10">
        <v>1029500</v>
      </c>
      <c r="AB10">
        <v>3.9</v>
      </c>
      <c r="AC10">
        <v>2.49032686898272</v>
      </c>
      <c r="AD10" t="s">
        <v>1305</v>
      </c>
      <c r="AE10"/>
      <c r="AF10">
        <v>47263</v>
      </c>
      <c r="AG10">
        <v>2488</v>
      </c>
      <c r="AH10" s="274">
        <v>19</v>
      </c>
      <c r="AI10" s="274">
        <v>11</v>
      </c>
      <c r="AJ10" s="274" t="s">
        <v>2268</v>
      </c>
      <c r="AK10">
        <v>57.89</v>
      </c>
      <c r="AL10">
        <v>13</v>
      </c>
      <c r="AM10"/>
      <c r="AN10"/>
      <c r="AO10"/>
      <c r="AP10">
        <v>0.72144707477774195</v>
      </c>
      <c r="AQ10">
        <v>0.92065993438132099</v>
      </c>
      <c r="AR10">
        <v>0.25196734486077599</v>
      </c>
      <c r="AS10">
        <v>1.3622924523729599E-2</v>
      </c>
      <c r="AT10"/>
      <c r="AU10"/>
      <c r="AV10"/>
      <c r="AW10"/>
      <c r="AX10"/>
      <c r="AY10"/>
      <c r="AZ10"/>
    </row>
    <row r="11" spans="1:52" s="133" customFormat="1" x14ac:dyDescent="0.2">
      <c r="A11" s="124" t="s">
        <v>1306</v>
      </c>
      <c r="B11" s="124" t="s">
        <v>1307</v>
      </c>
      <c r="C11" s="124" t="s">
        <v>1308</v>
      </c>
      <c r="D11"/>
      <c r="E11">
        <v>8</v>
      </c>
      <c r="F11">
        <v>4902</v>
      </c>
      <c r="G11" t="s">
        <v>1698</v>
      </c>
      <c r="H11" t="s">
        <v>1263</v>
      </c>
      <c r="I11">
        <v>654</v>
      </c>
      <c r="J11">
        <v>1600</v>
      </c>
      <c r="K11"/>
      <c r="L11"/>
      <c r="M11"/>
      <c r="N11"/>
      <c r="O11">
        <v>6302</v>
      </c>
      <c r="P11" t="s">
        <v>1518</v>
      </c>
      <c r="Q11" t="s">
        <v>1270</v>
      </c>
      <c r="R11">
        <v>2666</v>
      </c>
      <c r="S11">
        <v>400</v>
      </c>
      <c r="T11"/>
      <c r="U11"/>
      <c r="V11"/>
      <c r="W11"/>
      <c r="X11">
        <v>1.96117735191553</v>
      </c>
      <c r="Y11">
        <v>5.84</v>
      </c>
      <c r="Z11">
        <v>1046400</v>
      </c>
      <c r="AA11">
        <v>1066400</v>
      </c>
      <c r="AB11">
        <v>1.88</v>
      </c>
      <c r="AC11">
        <v>2.2150397336232501</v>
      </c>
      <c r="AD11" t="s">
        <v>1305</v>
      </c>
      <c r="AE11"/>
      <c r="AF11">
        <v>-24313</v>
      </c>
      <c r="AG11">
        <v>-1430</v>
      </c>
      <c r="AH11" s="274">
        <v>17</v>
      </c>
      <c r="AI11" s="274">
        <v>9</v>
      </c>
      <c r="AJ11" s="274" t="s">
        <v>2269</v>
      </c>
      <c r="AK11">
        <v>52.94</v>
      </c>
      <c r="AL11">
        <v>13</v>
      </c>
      <c r="AM11"/>
      <c r="AN11"/>
      <c r="AO11"/>
      <c r="AP11">
        <v>0.92180378606000002</v>
      </c>
      <c r="AQ11">
        <v>0.92155748386727199</v>
      </c>
      <c r="AR11">
        <v>1.8415782548929099E-2</v>
      </c>
      <c r="AS11">
        <v>7.2651249901208706E-2</v>
      </c>
      <c r="AT11"/>
      <c r="AU11"/>
      <c r="AV11"/>
      <c r="AW11"/>
      <c r="AX11"/>
      <c r="AY11"/>
      <c r="AZ11"/>
    </row>
    <row r="12" spans="1:52" s="133" customFormat="1" ht="17.25" hidden="1" customHeight="1" x14ac:dyDescent="0.2">
      <c r="A12" s="124" t="s">
        <v>1306</v>
      </c>
      <c r="B12" s="124" t="s">
        <v>1307</v>
      </c>
      <c r="C12" s="124" t="s">
        <v>1308</v>
      </c>
      <c r="D12"/>
      <c r="E12">
        <v>9</v>
      </c>
      <c r="F12">
        <v>8002</v>
      </c>
      <c r="G12" t="s">
        <v>29</v>
      </c>
      <c r="H12" t="s">
        <v>1265</v>
      </c>
      <c r="I12">
        <v>789.5</v>
      </c>
      <c r="J12">
        <v>1300</v>
      </c>
      <c r="K12"/>
      <c r="L12"/>
      <c r="M12"/>
      <c r="N12"/>
      <c r="O12">
        <v>5802</v>
      </c>
      <c r="P12" t="s">
        <v>1482</v>
      </c>
      <c r="Q12" t="s">
        <v>1273</v>
      </c>
      <c r="R12">
        <v>1458.5</v>
      </c>
      <c r="S12">
        <v>700</v>
      </c>
      <c r="T12"/>
      <c r="U12"/>
      <c r="V12"/>
      <c r="W12"/>
      <c r="X12">
        <v>-1.85207199833971</v>
      </c>
      <c r="Y12">
        <v>-6.13</v>
      </c>
      <c r="Z12">
        <v>1026350</v>
      </c>
      <c r="AA12">
        <v>1020950</v>
      </c>
      <c r="AB12">
        <v>0.53</v>
      </c>
      <c r="AC12">
        <v>2.1252589284169598</v>
      </c>
      <c r="AD12" t="s">
        <v>1305</v>
      </c>
      <c r="AE12"/>
      <c r="AF12">
        <v>-25843</v>
      </c>
      <c r="AG12">
        <v>-1436</v>
      </c>
      <c r="AH12" s="274">
        <v>18</v>
      </c>
      <c r="AI12" s="274">
        <v>8</v>
      </c>
      <c r="AJ12" s="274" t="s">
        <v>2270</v>
      </c>
      <c r="AK12">
        <v>44.44</v>
      </c>
      <c r="AL12">
        <v>15</v>
      </c>
      <c r="AM12"/>
      <c r="AN12"/>
      <c r="AO12"/>
      <c r="AP12">
        <v>0.88726205150850201</v>
      </c>
      <c r="AQ12">
        <v>0.95549514485428799</v>
      </c>
      <c r="AR12">
        <v>0.32135889844105098</v>
      </c>
      <c r="AS12">
        <v>1.79265491167311E-2</v>
      </c>
      <c r="AT12"/>
      <c r="AU12"/>
      <c r="AV12"/>
      <c r="AW12"/>
      <c r="AX12"/>
      <c r="AY12"/>
      <c r="AZ12"/>
    </row>
    <row r="13" spans="1:52" s="133" customFormat="1" ht="17.25" hidden="1" customHeight="1" x14ac:dyDescent="0.2">
      <c r="A13" s="124" t="s">
        <v>1306</v>
      </c>
      <c r="B13" s="124" t="s">
        <v>1307</v>
      </c>
      <c r="C13" s="124" t="s">
        <v>1308</v>
      </c>
      <c r="D13"/>
      <c r="E13">
        <v>10</v>
      </c>
      <c r="F13">
        <v>8253</v>
      </c>
      <c r="G13" t="s">
        <v>531</v>
      </c>
      <c r="H13" t="s">
        <v>1264</v>
      </c>
      <c r="I13">
        <v>1834</v>
      </c>
      <c r="J13">
        <v>500</v>
      </c>
      <c r="K13"/>
      <c r="L13" s="184">
        <v>0.2</v>
      </c>
      <c r="M13"/>
      <c r="N13"/>
      <c r="O13">
        <v>7205</v>
      </c>
      <c r="P13" t="s">
        <v>59</v>
      </c>
      <c r="Q13" t="s">
        <v>1275</v>
      </c>
      <c r="R13">
        <v>1010</v>
      </c>
      <c r="S13">
        <v>900</v>
      </c>
      <c r="T13"/>
      <c r="U13" s="184">
        <v>0.2</v>
      </c>
      <c r="V13"/>
      <c r="W13"/>
      <c r="X13">
        <v>-1.90910581394177</v>
      </c>
      <c r="Y13">
        <v>-9.09</v>
      </c>
      <c r="Z13">
        <v>917000</v>
      </c>
      <c r="AA13">
        <v>909000</v>
      </c>
      <c r="AB13">
        <v>0.87</v>
      </c>
      <c r="AC13">
        <v>2.0641918498859901</v>
      </c>
      <c r="AD13" t="s">
        <v>1305</v>
      </c>
      <c r="AE13"/>
      <c r="AF13">
        <v>-29908</v>
      </c>
      <c r="AG13">
        <v>-1869</v>
      </c>
      <c r="AH13" s="274">
        <v>16</v>
      </c>
      <c r="AI13" s="274">
        <v>8</v>
      </c>
      <c r="AJ13" s="274" t="s">
        <v>2131</v>
      </c>
      <c r="AK13">
        <v>50</v>
      </c>
      <c r="AL13">
        <v>12</v>
      </c>
      <c r="AM13"/>
      <c r="AN13"/>
      <c r="AO13"/>
      <c r="AP13">
        <v>0.66233585230218295</v>
      </c>
      <c r="AQ13">
        <v>0.92114068099438096</v>
      </c>
      <c r="AR13">
        <v>0.46912028242991699</v>
      </c>
      <c r="AS13">
        <v>6.9891005012927498E-2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1306</v>
      </c>
      <c r="B14" s="124" t="s">
        <v>1307</v>
      </c>
      <c r="C14" s="124" t="s">
        <v>1308</v>
      </c>
      <c r="D14"/>
      <c r="E14">
        <v>11</v>
      </c>
      <c r="F14">
        <v>9706</v>
      </c>
      <c r="G14" t="s">
        <v>1384</v>
      </c>
      <c r="H14" t="s">
        <v>1279</v>
      </c>
      <c r="I14">
        <v>5170</v>
      </c>
      <c r="J14">
        <v>200</v>
      </c>
      <c r="K14"/>
      <c r="L14" s="184">
        <v>0.4</v>
      </c>
      <c r="M14"/>
      <c r="N14"/>
      <c r="O14">
        <v>6287</v>
      </c>
      <c r="P14" t="s">
        <v>1361</v>
      </c>
      <c r="Q14" t="s">
        <v>1270</v>
      </c>
      <c r="R14">
        <v>2744</v>
      </c>
      <c r="S14">
        <v>400</v>
      </c>
      <c r="T14"/>
      <c r="U14"/>
      <c r="V14"/>
      <c r="W14"/>
      <c r="X14">
        <v>-1.9530332102136001</v>
      </c>
      <c r="Y14">
        <v>-9.57</v>
      </c>
      <c r="Z14">
        <v>1034000</v>
      </c>
      <c r="AA14">
        <v>1097600</v>
      </c>
      <c r="AB14">
        <v>6.15</v>
      </c>
      <c r="AC14">
        <v>2.0989101743897698</v>
      </c>
      <c r="AD14" t="s">
        <v>1305</v>
      </c>
      <c r="AE14"/>
      <c r="AF14">
        <v>-41438</v>
      </c>
      <c r="AG14">
        <v>-2960</v>
      </c>
      <c r="AH14" s="274">
        <v>14</v>
      </c>
      <c r="AI14" s="274">
        <v>7</v>
      </c>
      <c r="AJ14" s="274" t="s">
        <v>2271</v>
      </c>
      <c r="AK14">
        <v>50</v>
      </c>
      <c r="AL14">
        <v>10</v>
      </c>
      <c r="AM14"/>
      <c r="AN14"/>
      <c r="AO14"/>
      <c r="AP14">
        <v>0.750020197166963</v>
      </c>
      <c r="AQ14">
        <v>0.90961632403194204</v>
      </c>
      <c r="AR14">
        <v>4.1762399848244397E-2</v>
      </c>
      <c r="AS14">
        <v>6.2954779170855998E-2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1306</v>
      </c>
      <c r="B15" s="124" t="s">
        <v>1307</v>
      </c>
      <c r="C15" s="124" t="s">
        <v>1308</v>
      </c>
      <c r="D15"/>
      <c r="E15">
        <v>12</v>
      </c>
      <c r="F15">
        <v>7182</v>
      </c>
      <c r="G15" t="s">
        <v>1375</v>
      </c>
      <c r="H15" t="s">
        <v>1314</v>
      </c>
      <c r="I15">
        <v>1008</v>
      </c>
      <c r="J15">
        <v>1000</v>
      </c>
      <c r="K15"/>
      <c r="L15"/>
      <c r="M15"/>
      <c r="N15"/>
      <c r="O15">
        <v>3865</v>
      </c>
      <c r="P15" t="s">
        <v>1207</v>
      </c>
      <c r="Q15" t="s">
        <v>1475</v>
      </c>
      <c r="R15">
        <v>491</v>
      </c>
      <c r="S15">
        <v>2100</v>
      </c>
      <c r="T15"/>
      <c r="U15"/>
      <c r="V15"/>
      <c r="W15"/>
      <c r="X15">
        <v>-2.3440523795425499</v>
      </c>
      <c r="Y15">
        <v>-7.91</v>
      </c>
      <c r="Z15">
        <v>1008000</v>
      </c>
      <c r="AA15">
        <v>1031100</v>
      </c>
      <c r="AB15">
        <v>2.29</v>
      </c>
      <c r="AC15">
        <v>2.5111671932227102</v>
      </c>
      <c r="AD15" t="s">
        <v>1305</v>
      </c>
      <c r="AE15"/>
      <c r="AF15">
        <v>-49859</v>
      </c>
      <c r="AG15">
        <v>-3116</v>
      </c>
      <c r="AH15" s="274">
        <v>16</v>
      </c>
      <c r="AI15" s="274">
        <v>7</v>
      </c>
      <c r="AJ15" s="274" t="s">
        <v>2272</v>
      </c>
      <c r="AK15">
        <v>43.75</v>
      </c>
      <c r="AL15">
        <v>12</v>
      </c>
      <c r="AM15"/>
      <c r="AN15"/>
      <c r="AO15"/>
      <c r="AP15">
        <v>0.85546640181074196</v>
      </c>
      <c r="AQ15">
        <v>0.90127234479764995</v>
      </c>
      <c r="AR15">
        <v>0.10223114434366599</v>
      </c>
      <c r="AS15">
        <v>1.55061374524919E-3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1306</v>
      </c>
      <c r="B16" s="124" t="s">
        <v>1307</v>
      </c>
      <c r="C16" s="124" t="s">
        <v>1308</v>
      </c>
      <c r="D16"/>
      <c r="E16">
        <v>13</v>
      </c>
      <c r="F16">
        <v>6302</v>
      </c>
      <c r="G16" t="s">
        <v>1518</v>
      </c>
      <c r="H16" t="s">
        <v>1270</v>
      </c>
      <c r="I16">
        <v>2666</v>
      </c>
      <c r="J16">
        <v>400</v>
      </c>
      <c r="K16"/>
      <c r="L16"/>
      <c r="M16"/>
      <c r="N16"/>
      <c r="O16">
        <v>7201</v>
      </c>
      <c r="P16" t="s">
        <v>1299</v>
      </c>
      <c r="Q16" t="s">
        <v>1275</v>
      </c>
      <c r="R16">
        <v>504.4</v>
      </c>
      <c r="S16">
        <v>2100</v>
      </c>
      <c r="T16"/>
      <c r="U16"/>
      <c r="V16"/>
      <c r="W16"/>
      <c r="X16">
        <v>2.3429539421427599</v>
      </c>
      <c r="Y16">
        <v>8.64</v>
      </c>
      <c r="Z16">
        <v>1066400</v>
      </c>
      <c r="AA16">
        <v>1059240</v>
      </c>
      <c r="AB16">
        <v>0.67</v>
      </c>
      <c r="AC16">
        <v>2.5354815358277798</v>
      </c>
      <c r="AD16" t="s">
        <v>1305</v>
      </c>
      <c r="AE16"/>
      <c r="AF16">
        <v>-67305</v>
      </c>
      <c r="AG16">
        <v>-3205</v>
      </c>
      <c r="AH16" s="274">
        <v>21</v>
      </c>
      <c r="AI16" s="274">
        <v>10</v>
      </c>
      <c r="AJ16" s="274" t="s">
        <v>2273</v>
      </c>
      <c r="AK16">
        <v>47.62</v>
      </c>
      <c r="AL16">
        <v>14</v>
      </c>
      <c r="AM16"/>
      <c r="AN16"/>
      <c r="AO16"/>
      <c r="AP16">
        <v>0.90703584913215296</v>
      </c>
      <c r="AQ16">
        <v>0.90953975388556196</v>
      </c>
      <c r="AR16">
        <v>0.34033215759244301</v>
      </c>
      <c r="AS16">
        <v>6.61295949246202E-2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1306</v>
      </c>
      <c r="B17" s="124" t="s">
        <v>1307</v>
      </c>
      <c r="C17" s="124" t="s">
        <v>1308</v>
      </c>
      <c r="D17"/>
      <c r="E17">
        <v>14</v>
      </c>
      <c r="F17">
        <v>5301</v>
      </c>
      <c r="G17" t="s">
        <v>706</v>
      </c>
      <c r="H17" t="s">
        <v>1257</v>
      </c>
      <c r="I17">
        <v>1016</v>
      </c>
      <c r="J17">
        <v>1000</v>
      </c>
      <c r="K17"/>
      <c r="L17" s="184">
        <v>0.2</v>
      </c>
      <c r="M17"/>
      <c r="N17"/>
      <c r="O17">
        <v>9507</v>
      </c>
      <c r="P17" t="s">
        <v>1386</v>
      </c>
      <c r="Q17" t="s">
        <v>1316</v>
      </c>
      <c r="R17">
        <v>876</v>
      </c>
      <c r="S17">
        <v>1200</v>
      </c>
      <c r="T17"/>
      <c r="U17"/>
      <c r="V17"/>
      <c r="W17"/>
      <c r="X17">
        <v>2.4098587805743001</v>
      </c>
      <c r="Y17">
        <v>10.24</v>
      </c>
      <c r="Z17">
        <v>1016000</v>
      </c>
      <c r="AA17">
        <v>1051200</v>
      </c>
      <c r="AB17">
        <v>3.46</v>
      </c>
      <c r="AC17">
        <v>2.4373043971055899</v>
      </c>
      <c r="AD17" t="s">
        <v>1305</v>
      </c>
      <c r="AE17"/>
      <c r="AF17">
        <v>-115099</v>
      </c>
      <c r="AG17">
        <v>-4427</v>
      </c>
      <c r="AH17" s="274">
        <v>26</v>
      </c>
      <c r="AI17" s="274">
        <v>13</v>
      </c>
      <c r="AJ17" s="274" t="s">
        <v>2132</v>
      </c>
      <c r="AK17">
        <v>50</v>
      </c>
      <c r="AL17">
        <v>7</v>
      </c>
      <c r="AM17"/>
      <c r="AN17"/>
      <c r="AO17"/>
      <c r="AP17">
        <v>0.88095281267593795</v>
      </c>
      <c r="AQ17">
        <v>0.922917411757887</v>
      </c>
      <c r="AR17">
        <v>0.123972526859536</v>
      </c>
      <c r="AS17">
        <v>8.2379292150576693E-3</v>
      </c>
      <c r="AT17"/>
      <c r="AU17"/>
      <c r="AV17"/>
      <c r="AW17"/>
      <c r="AX17"/>
      <c r="AY17"/>
      <c r="AZ17"/>
    </row>
    <row r="18" spans="1:52" s="133" customFormat="1" x14ac:dyDescent="0.2">
      <c r="A18" s="124" t="s">
        <v>1306</v>
      </c>
      <c r="B18" s="124" t="s">
        <v>1307</v>
      </c>
      <c r="C18" s="124" t="s">
        <v>1308</v>
      </c>
      <c r="D18"/>
      <c r="E18">
        <v>15</v>
      </c>
      <c r="F18">
        <v>7182</v>
      </c>
      <c r="G18" t="s">
        <v>1375</v>
      </c>
      <c r="H18" t="s">
        <v>1314</v>
      </c>
      <c r="I18">
        <v>1008</v>
      </c>
      <c r="J18">
        <v>1000</v>
      </c>
      <c r="K18"/>
      <c r="L18"/>
      <c r="M18"/>
      <c r="N18"/>
      <c r="O18">
        <v>5214</v>
      </c>
      <c r="P18" t="s">
        <v>1541</v>
      </c>
      <c r="Q18" t="s">
        <v>1257</v>
      </c>
      <c r="R18">
        <v>2059</v>
      </c>
      <c r="S18">
        <v>500</v>
      </c>
      <c r="T18"/>
      <c r="U18"/>
      <c r="V18"/>
      <c r="W18"/>
      <c r="X18">
        <v>-1.98367893308216</v>
      </c>
      <c r="Y18">
        <v>-9.24</v>
      </c>
      <c r="Z18">
        <v>1008000</v>
      </c>
      <c r="AA18">
        <v>1029500</v>
      </c>
      <c r="AB18">
        <v>2.09</v>
      </c>
      <c r="AC18">
        <v>2.08897052740233</v>
      </c>
      <c r="AD18" t="s">
        <v>1305</v>
      </c>
      <c r="AE18"/>
      <c r="AF18">
        <v>-221276</v>
      </c>
      <c r="AG18">
        <v>-11064</v>
      </c>
      <c r="AH18" s="274">
        <v>20</v>
      </c>
      <c r="AI18" s="274">
        <v>8</v>
      </c>
      <c r="AJ18" s="274" t="s">
        <v>2133</v>
      </c>
      <c r="AK18">
        <v>40</v>
      </c>
      <c r="AL18">
        <v>15</v>
      </c>
      <c r="AM18"/>
      <c r="AN18"/>
      <c r="AO18"/>
      <c r="AP18">
        <v>0.645233022249313</v>
      </c>
      <c r="AQ18">
        <v>0.92971008078876805</v>
      </c>
      <c r="AR18">
        <v>0.43356062780211002</v>
      </c>
      <c r="AS18">
        <v>8.4540120602707602E-2</v>
      </c>
      <c r="AT18"/>
      <c r="AU18"/>
      <c r="AV18"/>
      <c r="AW18"/>
      <c r="AX18"/>
      <c r="AY18"/>
      <c r="AZ18"/>
    </row>
    <row r="19" spans="1:52" s="133" customFormat="1" x14ac:dyDescent="0.2">
      <c r="A19" s="124" t="s">
        <v>1306</v>
      </c>
      <c r="B19" s="124" t="s">
        <v>1307</v>
      </c>
      <c r="C19" s="124" t="s">
        <v>1308</v>
      </c>
      <c r="D19"/>
      <c r="E19">
        <v>16</v>
      </c>
      <c r="F19">
        <v>5110</v>
      </c>
      <c r="G19" t="s">
        <v>1111</v>
      </c>
      <c r="H19" t="s">
        <v>1388</v>
      </c>
      <c r="I19">
        <v>1246</v>
      </c>
      <c r="J19">
        <v>800</v>
      </c>
      <c r="K19"/>
      <c r="L19"/>
      <c r="M19"/>
      <c r="N19"/>
      <c r="O19">
        <v>5803</v>
      </c>
      <c r="P19" t="s">
        <v>26</v>
      </c>
      <c r="Q19" t="s">
        <v>1273</v>
      </c>
      <c r="R19">
        <v>385</v>
      </c>
      <c r="S19">
        <v>2600</v>
      </c>
      <c r="T19"/>
      <c r="U19"/>
      <c r="V19"/>
      <c r="W19"/>
      <c r="X19">
        <v>2.4956751064564799</v>
      </c>
      <c r="Y19">
        <v>7.43</v>
      </c>
      <c r="Z19">
        <v>996800</v>
      </c>
      <c r="AA19">
        <v>1001000</v>
      </c>
      <c r="AB19">
        <v>0.42</v>
      </c>
      <c r="AC19">
        <v>2.6539511517532599</v>
      </c>
      <c r="AD19" t="s">
        <v>1305</v>
      </c>
      <c r="AE19"/>
      <c r="AF19">
        <v>-284351</v>
      </c>
      <c r="AG19">
        <v>-14966</v>
      </c>
      <c r="AH19" s="274">
        <v>19</v>
      </c>
      <c r="AI19" s="274">
        <v>7</v>
      </c>
      <c r="AJ19" s="274" t="s">
        <v>2268</v>
      </c>
      <c r="AK19">
        <v>36.840000000000003</v>
      </c>
      <c r="AL19">
        <v>12</v>
      </c>
      <c r="AM19"/>
      <c r="AN19"/>
      <c r="AO19"/>
      <c r="AP19">
        <v>0.91844852935287702</v>
      </c>
      <c r="AQ19">
        <v>0.91334144932459804</v>
      </c>
      <c r="AR19">
        <v>0.175744229118691</v>
      </c>
      <c r="AS19">
        <v>1.6061221423813801E-2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1306</v>
      </c>
      <c r="B20" s="124" t="s">
        <v>1307</v>
      </c>
      <c r="C20" s="124" t="s">
        <v>1308</v>
      </c>
      <c r="D20"/>
      <c r="E20">
        <v>17</v>
      </c>
      <c r="F20">
        <v>1332</v>
      </c>
      <c r="G20" t="s">
        <v>1684</v>
      </c>
      <c r="H20" t="s">
        <v>1378</v>
      </c>
      <c r="I20">
        <v>610</v>
      </c>
      <c r="J20">
        <v>1700</v>
      </c>
      <c r="K20"/>
      <c r="L20"/>
      <c r="M20"/>
      <c r="N20"/>
      <c r="O20">
        <v>5214</v>
      </c>
      <c r="P20" t="s">
        <v>1541</v>
      </c>
      <c r="Q20" t="s">
        <v>1257</v>
      </c>
      <c r="R20">
        <v>2059</v>
      </c>
      <c r="S20">
        <v>500</v>
      </c>
      <c r="T20"/>
      <c r="U20"/>
      <c r="V20"/>
      <c r="W20"/>
      <c r="X20">
        <v>2.17306451562661</v>
      </c>
      <c r="Y20">
        <v>9.02</v>
      </c>
      <c r="Z20">
        <v>1037000</v>
      </c>
      <c r="AA20">
        <v>1029500</v>
      </c>
      <c r="AB20">
        <v>0.73</v>
      </c>
      <c r="AC20">
        <v>2.6380506511752699</v>
      </c>
      <c r="AD20" t="s">
        <v>1305</v>
      </c>
      <c r="AE20"/>
      <c r="AF20">
        <v>-348008</v>
      </c>
      <c r="AG20">
        <v>-16572</v>
      </c>
      <c r="AH20" s="274">
        <v>21</v>
      </c>
      <c r="AI20" s="274">
        <v>9</v>
      </c>
      <c r="AJ20" s="274" t="s">
        <v>2274</v>
      </c>
      <c r="AK20">
        <v>42.86</v>
      </c>
      <c r="AL20">
        <v>9</v>
      </c>
      <c r="AM20"/>
      <c r="AN20"/>
      <c r="AO20"/>
      <c r="AP20">
        <v>0.655780034616535</v>
      </c>
      <c r="AQ20">
        <v>0.90006077726913702</v>
      </c>
      <c r="AR20">
        <v>0.162650823359099</v>
      </c>
      <c r="AS20">
        <v>2.1762987965975901E-2</v>
      </c>
      <c r="AT20"/>
      <c r="AU20"/>
      <c r="AV20"/>
      <c r="AW20"/>
      <c r="AX20"/>
      <c r="AY20"/>
      <c r="AZ20"/>
    </row>
    <row r="21" spans="1:52" s="133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s="133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s="133" customFormat="1" ht="13.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s="133" customForma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s="133" customForma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s="280" customForma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s="133" customForma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s="133" customForma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s="280" customForma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s="133" customForma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s="133" customForma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s="133" customForma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s="133" customForma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52" s="133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s="133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52" s="133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80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80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80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80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80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80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80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X38" sqref="X38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2277</v>
      </c>
      <c r="C1" s="185">
        <v>5233</v>
      </c>
      <c r="D1" s="186" t="s">
        <v>2278</v>
      </c>
      <c r="E1" s="184"/>
      <c r="F1" s="184"/>
      <c r="G1" s="184"/>
      <c r="H1" s="188" t="s">
        <v>2279</v>
      </c>
      <c r="I1" s="136">
        <v>7189</v>
      </c>
      <c r="J1" s="137" t="s">
        <v>2280</v>
      </c>
      <c r="N1" s="169"/>
      <c r="O1" s="189">
        <v>3</v>
      </c>
      <c r="P1" s="135" t="s">
        <v>2289</v>
      </c>
      <c r="Q1" s="190">
        <v>17</v>
      </c>
      <c r="R1" s="135"/>
      <c r="T1" s="169"/>
      <c r="U1" s="135" t="s">
        <v>1549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2281</v>
      </c>
      <c r="X2" s="170">
        <v>2.1826299575110601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2282</v>
      </c>
      <c r="X3" s="170">
        <v>9.35</v>
      </c>
    </row>
    <row r="4" spans="1:24" x14ac:dyDescent="0.2">
      <c r="A4" s="196" t="s">
        <v>1069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2283</v>
      </c>
      <c r="X4" s="170">
        <v>0.32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2284</v>
      </c>
      <c r="X5" s="170">
        <v>180704</v>
      </c>
    </row>
    <row r="6" spans="1:24" ht="15" customHeight="1" x14ac:dyDescent="0.2">
      <c r="A6" s="196" t="s">
        <v>964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2285</v>
      </c>
      <c r="X6" s="170">
        <v>0.89129876426985399</v>
      </c>
    </row>
    <row r="7" spans="1:24" x14ac:dyDescent="0.2">
      <c r="A7" s="197">
        <v>4.3117401568609193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2286</v>
      </c>
      <c r="X7" s="170">
        <v>0.95207961094053895</v>
      </c>
    </row>
    <row r="8" spans="1:24" x14ac:dyDescent="0.2">
      <c r="A8" s="196" t="s">
        <v>965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2287</v>
      </c>
      <c r="X8" s="170">
        <v>0.33457135045755798</v>
      </c>
    </row>
    <row r="9" spans="1:24" x14ac:dyDescent="0.2">
      <c r="A9" s="197">
        <v>2.7527108255079638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2288</v>
      </c>
      <c r="X9" s="170">
        <v>9.1499235825473306E-3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499</v>
      </c>
      <c r="B41" s="106" t="s">
        <v>2134</v>
      </c>
      <c r="C41" s="106" t="s">
        <v>2135</v>
      </c>
      <c r="D41" s="106" t="s">
        <v>2275</v>
      </c>
      <c r="E41" s="106" t="s">
        <v>2276</v>
      </c>
      <c r="F41" s="106" t="s">
        <v>500</v>
      </c>
      <c r="G41" s="106" t="s">
        <v>501</v>
      </c>
      <c r="H41" s="106" t="s">
        <v>502</v>
      </c>
      <c r="I41" s="106" t="s">
        <v>503</v>
      </c>
      <c r="J41" s="106" t="s">
        <v>504</v>
      </c>
      <c r="L41" s="106" t="s">
        <v>197</v>
      </c>
      <c r="M41" s="106" t="s">
        <v>198</v>
      </c>
      <c r="N41" s="106" t="s">
        <v>199</v>
      </c>
      <c r="O41" s="106" t="s">
        <v>200</v>
      </c>
    </row>
    <row r="42" spans="1:20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L42">
        <v>4.1009206424452458</v>
      </c>
      <c r="M42">
        <v>3.7310205735230739</v>
      </c>
      <c r="N42">
        <v>4.2858706769063319</v>
      </c>
      <c r="O42">
        <v>3.5460705390619882</v>
      </c>
    </row>
    <row r="43" spans="1:20" x14ac:dyDescent="0.2">
      <c r="A43" s="14">
        <v>43880</v>
      </c>
      <c r="B43">
        <v>2978</v>
      </c>
      <c r="C43">
        <v>2954</v>
      </c>
      <c r="D43">
        <v>683</v>
      </c>
      <c r="E43">
        <v>675</v>
      </c>
      <c r="F43">
        <v>4.3762962962962897</v>
      </c>
      <c r="G43">
        <v>3.9095628512538299</v>
      </c>
      <c r="H43">
        <v>0.17908537802038099</v>
      </c>
      <c r="I43">
        <v>2.6062063257299801</v>
      </c>
      <c r="J43">
        <v>10.67</v>
      </c>
      <c r="L43">
        <v>4.0886482292742112</v>
      </c>
      <c r="M43">
        <v>3.7304774732334489</v>
      </c>
      <c r="N43">
        <v>4.2677336072945922</v>
      </c>
      <c r="O43">
        <v>3.551392095213068</v>
      </c>
    </row>
    <row r="44" spans="1:20" x14ac:dyDescent="0.2">
      <c r="A44" s="14">
        <v>43879</v>
      </c>
      <c r="B44">
        <v>2983</v>
      </c>
      <c r="C44">
        <v>2990</v>
      </c>
      <c r="D44">
        <v>688</v>
      </c>
      <c r="E44">
        <v>685</v>
      </c>
      <c r="F44">
        <v>4.3649635036496299</v>
      </c>
      <c r="G44">
        <v>3.90288925260342</v>
      </c>
      <c r="H44">
        <v>0.170697748212709</v>
      </c>
      <c r="I44">
        <v>2.7069733249814898</v>
      </c>
      <c r="J44">
        <v>10.59</v>
      </c>
      <c r="L44">
        <v>4.0735870008161292</v>
      </c>
      <c r="M44">
        <v>3.7321915043907108</v>
      </c>
      <c r="N44">
        <v>4.2442847490288376</v>
      </c>
      <c r="O44">
        <v>3.561493756178002</v>
      </c>
    </row>
    <row r="45" spans="1:20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L45">
        <v>4.0588110218442663</v>
      </c>
      <c r="M45">
        <v>3.7347506512155539</v>
      </c>
      <c r="N45">
        <v>4.2208412071586219</v>
      </c>
      <c r="O45">
        <v>3.572720465901198</v>
      </c>
    </row>
    <row r="46" spans="1:20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L46">
        <v>4.0462042839071843</v>
      </c>
      <c r="M46">
        <v>3.737690795539176</v>
      </c>
      <c r="N46">
        <v>4.2004610280911878</v>
      </c>
      <c r="O46">
        <v>3.5834340513551721</v>
      </c>
    </row>
    <row r="47" spans="1:20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L47">
        <v>4.0357429712832662</v>
      </c>
      <c r="M47">
        <v>3.7401443304911739</v>
      </c>
      <c r="N47">
        <v>4.1835422916793119</v>
      </c>
      <c r="O47">
        <v>3.5923450100951282</v>
      </c>
    </row>
    <row r="48" spans="1:20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L48">
        <v>4.0248664705172077</v>
      </c>
      <c r="M48">
        <v>3.7421756065241918</v>
      </c>
      <c r="N48">
        <v>4.1662119025137159</v>
      </c>
      <c r="O48">
        <v>3.6008301745276841</v>
      </c>
    </row>
    <row r="49" spans="1:15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L49">
        <v>4.0144314975287845</v>
      </c>
      <c r="M49">
        <v>3.7460204534457548</v>
      </c>
      <c r="N49">
        <v>4.1486370195703</v>
      </c>
      <c r="O49">
        <v>3.6118149314042398</v>
      </c>
    </row>
    <row r="50" spans="1:15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L50">
        <v>4.0082533494453969</v>
      </c>
      <c r="M50">
        <v>3.7474988496681032</v>
      </c>
      <c r="N50">
        <v>4.1386305993340438</v>
      </c>
      <c r="O50">
        <v>3.6171215997794559</v>
      </c>
    </row>
    <row r="51" spans="1:15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L51">
        <v>4.0018834824878864</v>
      </c>
      <c r="M51">
        <v>3.7472371748448743</v>
      </c>
      <c r="N51">
        <v>4.1292066363093918</v>
      </c>
      <c r="O51">
        <v>3.619914021023368</v>
      </c>
    </row>
    <row r="52" spans="1:15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L52">
        <v>3.9976784263774019</v>
      </c>
      <c r="M52">
        <v>3.7434535667500577</v>
      </c>
      <c r="N52">
        <v>4.1247908561910736</v>
      </c>
      <c r="O52">
        <v>3.616341136936386</v>
      </c>
    </row>
    <row r="53" spans="1:15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L53">
        <v>3.9932507510073862</v>
      </c>
      <c r="M53">
        <v>3.7397769325781138</v>
      </c>
      <c r="N53">
        <v>4.119987660222022</v>
      </c>
      <c r="O53">
        <v>3.6130400233634781</v>
      </c>
    </row>
    <row r="54" spans="1:15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L54">
        <v>3.9896928182878488</v>
      </c>
      <c r="M54">
        <v>3.7384694640371112</v>
      </c>
      <c r="N54">
        <v>4.1153044954132181</v>
      </c>
      <c r="O54">
        <v>3.612857786911742</v>
      </c>
    </row>
    <row r="55" spans="1:15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L55">
        <v>3.9850125348089209</v>
      </c>
      <c r="M55">
        <v>3.7361162639181389</v>
      </c>
      <c r="N55">
        <v>4.1094606702543119</v>
      </c>
      <c r="O55">
        <v>3.6116681284727479</v>
      </c>
    </row>
    <row r="56" spans="1:15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L56">
        <v>3.9791664639139692</v>
      </c>
      <c r="M56">
        <v>3.7347875469592711</v>
      </c>
      <c r="N56">
        <v>4.1013559223913179</v>
      </c>
      <c r="O56">
        <v>3.612598088481922</v>
      </c>
    </row>
    <row r="57" spans="1:15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L57">
        <v>3.973254144884709</v>
      </c>
      <c r="M57">
        <v>3.7333625565519708</v>
      </c>
      <c r="N57">
        <v>4.093199939051078</v>
      </c>
      <c r="O57">
        <v>3.6134167623856017</v>
      </c>
    </row>
    <row r="58" spans="1:15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L58">
        <v>3.9671285645956567</v>
      </c>
      <c r="M58">
        <v>3.7325762233576829</v>
      </c>
      <c r="N58">
        <v>4.084404735214644</v>
      </c>
      <c r="O58">
        <v>3.6153000527386956</v>
      </c>
    </row>
    <row r="59" spans="1:15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L59">
        <v>3.9608392126089518</v>
      </c>
      <c r="M59">
        <v>3.7306472201971879</v>
      </c>
      <c r="N59">
        <v>4.0759352088148342</v>
      </c>
      <c r="O59">
        <v>3.6155512239913059</v>
      </c>
    </row>
    <row r="60" spans="1:15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L60">
        <v>3.9527114458476866</v>
      </c>
      <c r="M60">
        <v>3.7284298776353531</v>
      </c>
      <c r="N60">
        <v>4.0648522299538534</v>
      </c>
      <c r="O60">
        <v>3.6162890935291858</v>
      </c>
    </row>
    <row r="61" spans="1:15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L61">
        <v>3.9458271307374631</v>
      </c>
      <c r="M61">
        <v>3.7277995046186767</v>
      </c>
      <c r="N61">
        <v>4.0548409437968562</v>
      </c>
      <c r="O61">
        <v>3.618785691559284</v>
      </c>
    </row>
    <row r="62" spans="1:15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L62">
        <v>3.9410242304232099</v>
      </c>
      <c r="M62">
        <v>3.7272156713307503</v>
      </c>
      <c r="N62">
        <v>4.0479285099694398</v>
      </c>
      <c r="O62">
        <v>3.62031139178452</v>
      </c>
    </row>
    <row r="63" spans="1:15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L63">
        <v>3.935780170444974</v>
      </c>
      <c r="M63">
        <v>3.7283189738445062</v>
      </c>
      <c r="N63">
        <v>4.0395107687452079</v>
      </c>
      <c r="O63">
        <v>3.6245883755442723</v>
      </c>
    </row>
    <row r="64" spans="1:15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L64">
        <v>3.932850617376491</v>
      </c>
      <c r="M64">
        <v>3.728645633252849</v>
      </c>
      <c r="N64">
        <v>4.0349531094383124</v>
      </c>
      <c r="O64">
        <v>3.6265431411910281</v>
      </c>
    </row>
    <row r="65" spans="1:15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L65">
        <v>3.9284841333311813</v>
      </c>
      <c r="M65">
        <v>3.7286975082216389</v>
      </c>
      <c r="N65">
        <v>4.028377445885952</v>
      </c>
      <c r="O65">
        <v>3.6288041956668682</v>
      </c>
    </row>
    <row r="66" spans="1:15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L66">
        <v>3.9282188490625405</v>
      </c>
      <c r="M66">
        <v>3.7287448728772992</v>
      </c>
      <c r="N66">
        <v>4.0279558371551616</v>
      </c>
      <c r="O66">
        <v>3.6290078847846785</v>
      </c>
    </row>
    <row r="67" spans="1:15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L67">
        <v>3.924322453555189</v>
      </c>
      <c r="M67">
        <v>3.729469902541271</v>
      </c>
      <c r="N67">
        <v>4.0217487290621481</v>
      </c>
      <c r="O67">
        <v>3.6320436270343119</v>
      </c>
    </row>
    <row r="68" spans="1:15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L68">
        <v>3.9263877483122678</v>
      </c>
      <c r="M68">
        <v>3.7293177904161126</v>
      </c>
      <c r="N68">
        <v>4.0249227272603454</v>
      </c>
      <c r="O68">
        <v>3.6307828114680349</v>
      </c>
    </row>
    <row r="69" spans="1:15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L69">
        <v>3.9323652296256362</v>
      </c>
      <c r="M69">
        <v>3.729220793157904</v>
      </c>
      <c r="N69">
        <v>4.0339374478595023</v>
      </c>
      <c r="O69">
        <v>3.6276485749240379</v>
      </c>
    </row>
    <row r="70" spans="1:15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L70">
        <v>3.939147675881248</v>
      </c>
      <c r="M70">
        <v>3.7291554252944117</v>
      </c>
      <c r="N70">
        <v>4.0441438011746662</v>
      </c>
      <c r="O70">
        <v>3.624159300000994</v>
      </c>
    </row>
    <row r="71" spans="1:15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L71">
        <v>3.9470779898437138</v>
      </c>
      <c r="M71">
        <v>3.7302374120663258</v>
      </c>
      <c r="N71">
        <v>4.0554982787324079</v>
      </c>
      <c r="O71">
        <v>3.6218171231776317</v>
      </c>
    </row>
    <row r="72" spans="1:15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L72">
        <v>3.953015406199766</v>
      </c>
      <c r="M72">
        <v>3.7308818419318941</v>
      </c>
      <c r="N72">
        <v>4.0640821883337024</v>
      </c>
      <c r="O72">
        <v>3.6198150597979581</v>
      </c>
    </row>
    <row r="73" spans="1:15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L73">
        <v>3.9588760122917419</v>
      </c>
      <c r="M73">
        <v>3.731980060219338</v>
      </c>
      <c r="N73">
        <v>4.0723239883279438</v>
      </c>
      <c r="O73">
        <v>3.6185320841831361</v>
      </c>
    </row>
    <row r="74" spans="1:15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L74">
        <v>3.9659641988273431</v>
      </c>
      <c r="M74">
        <v>3.7331355222655573</v>
      </c>
      <c r="N74">
        <v>4.0823785371082364</v>
      </c>
      <c r="O74">
        <v>3.616721183984664</v>
      </c>
    </row>
    <row r="75" spans="1:15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L75">
        <v>3.9774732137670914</v>
      </c>
      <c r="M75">
        <v>3.733249243374289</v>
      </c>
      <c r="N75">
        <v>4.0995851989634922</v>
      </c>
      <c r="O75">
        <v>3.6111372581778882</v>
      </c>
    </row>
    <row r="76" spans="1:15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L76">
        <v>3.9912539556287672</v>
      </c>
      <c r="M76">
        <v>3.7330253543735528</v>
      </c>
      <c r="N76">
        <v>4.1203682562563744</v>
      </c>
      <c r="O76">
        <v>3.603911053745946</v>
      </c>
    </row>
    <row r="77" spans="1:15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L77">
        <v>4.0007181604970095</v>
      </c>
      <c r="M77">
        <v>3.7329042072175098</v>
      </c>
      <c r="N77">
        <v>4.1346251371367595</v>
      </c>
      <c r="O77">
        <v>3.5989972305777598</v>
      </c>
    </row>
    <row r="78" spans="1:15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L78">
        <v>4.0127827631474675</v>
      </c>
      <c r="M78">
        <v>3.7328262101461918</v>
      </c>
      <c r="N78">
        <v>4.1527610396481061</v>
      </c>
      <c r="O78">
        <v>3.5928479336455537</v>
      </c>
    </row>
    <row r="79" spans="1:15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L79">
        <v>4.02137641484157</v>
      </c>
      <c r="M79">
        <v>3.7334458978077096</v>
      </c>
      <c r="N79">
        <v>4.1653416733585003</v>
      </c>
      <c r="O79">
        <v>3.5894806392907799</v>
      </c>
    </row>
    <row r="80" spans="1:15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L80">
        <v>4.028704377190909</v>
      </c>
      <c r="M80">
        <v>3.7356247518577907</v>
      </c>
      <c r="N80">
        <v>4.1752441898574677</v>
      </c>
      <c r="O80">
        <v>3.5890849391912321</v>
      </c>
    </row>
    <row r="81" spans="1:15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L81">
        <v>4.0315922463684002</v>
      </c>
      <c r="M81">
        <v>3.7375491354098198</v>
      </c>
      <c r="N81">
        <v>4.1786138018476899</v>
      </c>
      <c r="O81">
        <v>3.5905275799305301</v>
      </c>
    </row>
    <row r="82" spans="1:15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L82">
        <v>4.0373077527399959</v>
      </c>
      <c r="M82">
        <v>3.7376129310065842</v>
      </c>
      <c r="N82">
        <v>4.1871551636067021</v>
      </c>
      <c r="O82">
        <v>3.5877655201398779</v>
      </c>
    </row>
    <row r="83" spans="1:15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L83">
        <v>4.04224824917564</v>
      </c>
      <c r="M83">
        <v>3.7385642064806204</v>
      </c>
      <c r="N83">
        <v>4.1940902705231498</v>
      </c>
      <c r="O83">
        <v>3.5867221851331101</v>
      </c>
    </row>
    <row r="84" spans="1:15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L84">
        <v>4.0450045520372866</v>
      </c>
      <c r="M84">
        <v>3.7423818106279927</v>
      </c>
      <c r="N84">
        <v>4.1963159227419338</v>
      </c>
      <c r="O84">
        <v>3.591070439923346</v>
      </c>
    </row>
    <row r="85" spans="1:15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L85">
        <v>4.0497827740801373</v>
      </c>
      <c r="M85">
        <v>3.7447197958953029</v>
      </c>
      <c r="N85">
        <v>4.2023142631725543</v>
      </c>
      <c r="O85">
        <v>3.5921883068028859</v>
      </c>
    </row>
    <row r="86" spans="1:15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L86">
        <v>4.0553418663104051</v>
      </c>
      <c r="M86">
        <v>3.746989827204275</v>
      </c>
      <c r="N86">
        <v>4.2095178858634696</v>
      </c>
      <c r="O86">
        <v>3.5928138076512099</v>
      </c>
    </row>
    <row r="87" spans="1:15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L87">
        <v>4.0584233993420691</v>
      </c>
      <c r="M87">
        <v>3.7470426529084113</v>
      </c>
      <c r="N87">
        <v>4.214113772558898</v>
      </c>
      <c r="O87">
        <v>3.5913522796915824</v>
      </c>
    </row>
    <row r="88" spans="1:15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L88">
        <v>4.0622056566366567</v>
      </c>
      <c r="M88">
        <v>3.7477544710369028</v>
      </c>
      <c r="N88">
        <v>4.2194312494365338</v>
      </c>
      <c r="O88">
        <v>3.5905288782370262</v>
      </c>
    </row>
    <row r="89" spans="1:15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L89">
        <v>4.0640025299703595</v>
      </c>
      <c r="M89">
        <v>3.7482341563935599</v>
      </c>
      <c r="N89">
        <v>4.2218867167587604</v>
      </c>
      <c r="O89">
        <v>3.59034996960516</v>
      </c>
    </row>
    <row r="90" spans="1:15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L90">
        <v>4.0626905485334452</v>
      </c>
      <c r="M90">
        <v>3.7472742623019748</v>
      </c>
      <c r="N90">
        <v>4.22039869164918</v>
      </c>
      <c r="O90">
        <v>3.58956611918624</v>
      </c>
    </row>
    <row r="91" spans="1:15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L91">
        <v>4.0602716287921057</v>
      </c>
      <c r="M91">
        <v>3.7459903487752739</v>
      </c>
      <c r="N91">
        <v>4.2174122688005218</v>
      </c>
      <c r="O91">
        <v>3.5888497087668583</v>
      </c>
    </row>
    <row r="92" spans="1:15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L92">
        <v>4.0564441148212547</v>
      </c>
      <c r="M92">
        <v>3.7430260214883648</v>
      </c>
      <c r="N92">
        <v>4.2131531614876998</v>
      </c>
      <c r="O92">
        <v>3.5863169748219201</v>
      </c>
    </row>
    <row r="93" spans="1:15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L93">
        <v>4.0554928648713613</v>
      </c>
      <c r="M93">
        <v>3.7416039343965992</v>
      </c>
      <c r="N93">
        <v>4.2124373301087417</v>
      </c>
      <c r="O93">
        <v>3.584659469159218</v>
      </c>
    </row>
    <row r="94" spans="1:15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L94">
        <v>4.0560416813980202</v>
      </c>
      <c r="M94">
        <v>3.74256244430094</v>
      </c>
      <c r="N94">
        <v>4.2127812999465597</v>
      </c>
      <c r="O94">
        <v>3.5858228257524001</v>
      </c>
    </row>
    <row r="95" spans="1:15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L95">
        <v>4.0573513853828693</v>
      </c>
      <c r="M95">
        <v>3.744954976797251</v>
      </c>
      <c r="N95">
        <v>4.2135495896756785</v>
      </c>
      <c r="O95">
        <v>3.5887567725044422</v>
      </c>
    </row>
    <row r="96" spans="1:15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L96">
        <v>4.0697076895460516</v>
      </c>
      <c r="M96">
        <v>3.7470759901883093</v>
      </c>
      <c r="N96">
        <v>4.231023539224922</v>
      </c>
      <c r="O96">
        <v>3.5857601405094384</v>
      </c>
    </row>
    <row r="97" spans="1:15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L97">
        <v>4.0752971692185529</v>
      </c>
      <c r="M97">
        <v>3.748453360629187</v>
      </c>
      <c r="N97">
        <v>4.2387190735132361</v>
      </c>
      <c r="O97">
        <v>3.5850314563345043</v>
      </c>
    </row>
    <row r="98" spans="1:15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L98">
        <v>4.082411225364746</v>
      </c>
      <c r="M98">
        <v>3.7489370898349943</v>
      </c>
      <c r="N98">
        <v>4.2491482931296218</v>
      </c>
      <c r="O98">
        <v>3.582200022070118</v>
      </c>
    </row>
    <row r="99" spans="1:15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L99">
        <v>4.0880995080128057</v>
      </c>
      <c r="M99">
        <v>3.752048435842354</v>
      </c>
      <c r="N99">
        <v>4.2561250440980318</v>
      </c>
      <c r="O99">
        <v>3.584022899757128</v>
      </c>
    </row>
    <row r="100" spans="1:15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L100">
        <v>4.0909827720100456</v>
      </c>
      <c r="M100">
        <v>3.7548720233396353</v>
      </c>
      <c r="N100">
        <v>4.25903814634525</v>
      </c>
      <c r="O100">
        <v>3.5868166490044304</v>
      </c>
    </row>
    <row r="101" spans="1:15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L101">
        <v>4.0925341272226667</v>
      </c>
      <c r="M101">
        <v>3.7576051194178528</v>
      </c>
      <c r="N101">
        <v>4.2599986311250744</v>
      </c>
      <c r="O101">
        <v>3.5901406155154461</v>
      </c>
    </row>
    <row r="102" spans="1:15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L102">
        <v>4.0942337044760633</v>
      </c>
      <c r="M102">
        <v>3.7645354345883568</v>
      </c>
      <c r="N102">
        <v>4.2590828394199161</v>
      </c>
      <c r="O102">
        <v>3.599686299644504</v>
      </c>
    </row>
    <row r="103" spans="1:15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L103">
        <v>4.0958213763276321</v>
      </c>
      <c r="M103">
        <v>3.768187914580948</v>
      </c>
      <c r="N103">
        <v>4.2596381072009741</v>
      </c>
      <c r="O103">
        <v>3.604371183707606</v>
      </c>
    </row>
    <row r="104" spans="1:15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L104">
        <v>4.0995653151005929</v>
      </c>
      <c r="M104">
        <v>3.7736063358424472</v>
      </c>
      <c r="N104">
        <v>4.2625448047296661</v>
      </c>
      <c r="O104">
        <v>3.6106268462133739</v>
      </c>
    </row>
    <row r="105" spans="1:15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L105">
        <v>4.1017612464693798</v>
      </c>
      <c r="M105">
        <v>3.78315846585406</v>
      </c>
      <c r="N105">
        <v>4.2610626367770399</v>
      </c>
      <c r="O105">
        <v>3.6238570755464004</v>
      </c>
    </row>
    <row r="106" spans="1:15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L106">
        <v>4.1037263255129455</v>
      </c>
      <c r="M106">
        <v>3.7915153751375938</v>
      </c>
      <c r="N106">
        <v>4.2598318007006215</v>
      </c>
      <c r="O106">
        <v>3.6354098999499178</v>
      </c>
    </row>
    <row r="107" spans="1:15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L107">
        <v>4.1074278979824808</v>
      </c>
      <c r="M107">
        <v>3.7963567669254989</v>
      </c>
      <c r="N107">
        <v>4.2629634635109719</v>
      </c>
      <c r="O107">
        <v>3.6408212013970083</v>
      </c>
    </row>
    <row r="108" spans="1:15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L108">
        <v>4.1098452363453699</v>
      </c>
      <c r="M108">
        <v>3.8050281809864099</v>
      </c>
      <c r="N108">
        <v>4.2622537640248499</v>
      </c>
      <c r="O108">
        <v>3.6526196533069299</v>
      </c>
    </row>
    <row r="109" spans="1:15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L109">
        <v>4.1107058670411485</v>
      </c>
      <c r="M109">
        <v>3.8157814898115308</v>
      </c>
      <c r="N109">
        <v>4.2581680556559576</v>
      </c>
      <c r="O109">
        <v>3.6683193011967217</v>
      </c>
    </row>
    <row r="110" spans="1:15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L110">
        <v>4.1129994286152405</v>
      </c>
      <c r="M110">
        <v>3.8227427573732187</v>
      </c>
      <c r="N110">
        <v>4.2581277642362521</v>
      </c>
      <c r="O110">
        <v>3.677614421752208</v>
      </c>
    </row>
    <row r="111" spans="1:15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L111">
        <v>4.1146056078251405</v>
      </c>
      <c r="M111">
        <v>3.8284618769405188</v>
      </c>
      <c r="N111">
        <v>4.2576774732674521</v>
      </c>
      <c r="O111">
        <v>3.6853900114982077</v>
      </c>
    </row>
    <row r="112" spans="1:15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L112">
        <v>4.1152699831855948</v>
      </c>
      <c r="M112">
        <v>3.8370429250233449</v>
      </c>
      <c r="N112">
        <v>4.2543835122667204</v>
      </c>
      <c r="O112">
        <v>3.6979293959422201</v>
      </c>
    </row>
    <row r="113" spans="1:15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L113">
        <v>4.1165842937605426</v>
      </c>
      <c r="M113">
        <v>3.8414351705766383</v>
      </c>
      <c r="N113">
        <v>4.2541588553524941</v>
      </c>
      <c r="O113">
        <v>3.7038606089846864</v>
      </c>
    </row>
    <row r="114" spans="1:15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L114">
        <v>4.1180787889237971</v>
      </c>
      <c r="M114">
        <v>3.845477680358643</v>
      </c>
      <c r="N114">
        <v>4.2543793432063737</v>
      </c>
      <c r="O114">
        <v>3.709177126076066</v>
      </c>
    </row>
    <row r="115" spans="1:15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L115">
        <v>4.1197612849151142</v>
      </c>
      <c r="M115">
        <v>3.8484941023864661</v>
      </c>
      <c r="N115">
        <v>4.2553948761794382</v>
      </c>
      <c r="O115">
        <v>3.712860511122142</v>
      </c>
    </row>
    <row r="116" spans="1:15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L116">
        <v>4.1210457251175203</v>
      </c>
      <c r="M116">
        <v>3.8529834810099199</v>
      </c>
      <c r="N116">
        <v>4.2550768471713205</v>
      </c>
      <c r="O116">
        <v>3.7189523589561202</v>
      </c>
    </row>
    <row r="117" spans="1:15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L117">
        <v>4.1217045715083307</v>
      </c>
      <c r="M117">
        <v>3.8564886493069888</v>
      </c>
      <c r="N117">
        <v>4.2543125326090019</v>
      </c>
      <c r="O117">
        <v>3.723880688206318</v>
      </c>
    </row>
    <row r="118" spans="1:15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L118">
        <v>4.1220524602507709</v>
      </c>
      <c r="M118">
        <v>3.8589066200468292</v>
      </c>
      <c r="N118">
        <v>4.2536253803527417</v>
      </c>
      <c r="O118">
        <v>3.7273336999448579</v>
      </c>
    </row>
    <row r="119" spans="1:15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L119">
        <v>4.1223390356753553</v>
      </c>
      <c r="M119">
        <v>3.860237482497785</v>
      </c>
      <c r="N119">
        <v>4.2533898122641398</v>
      </c>
      <c r="O119">
        <v>3.729186705909</v>
      </c>
    </row>
    <row r="120" spans="1:15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L120">
        <v>4.1235526250873011</v>
      </c>
      <c r="M120">
        <v>3.8620987710395989</v>
      </c>
      <c r="N120">
        <v>4.2542795521111518</v>
      </c>
      <c r="O120">
        <v>3.7313718440157482</v>
      </c>
    </row>
    <row r="121" spans="1:15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L121">
        <v>4.1264711492181432</v>
      </c>
      <c r="M121">
        <v>3.8633606276641972</v>
      </c>
      <c r="N121">
        <v>4.2580264099951162</v>
      </c>
      <c r="O121">
        <v>3.7318053668872242</v>
      </c>
    </row>
    <row r="122" spans="1:15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L122">
        <v>4.1290410904454218</v>
      </c>
      <c r="M122">
        <v>3.8644101728548579</v>
      </c>
      <c r="N122">
        <v>4.2613565492407037</v>
      </c>
      <c r="O122">
        <v>3.7320947140595759</v>
      </c>
    </row>
    <row r="123" spans="1:15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L123">
        <v>4.1317712371679498</v>
      </c>
      <c r="M123">
        <v>3.86638690395203</v>
      </c>
      <c r="N123">
        <v>4.2644634037759097</v>
      </c>
      <c r="O123">
        <v>3.7336947373440701</v>
      </c>
    </row>
    <row r="124" spans="1:15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L124">
        <v>4.1357293316245443</v>
      </c>
      <c r="M124">
        <v>3.8664182513003365</v>
      </c>
      <c r="N124">
        <v>4.2703848717866482</v>
      </c>
      <c r="O124">
        <v>3.7317627111382325</v>
      </c>
    </row>
    <row r="125" spans="1:15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L125">
        <v>4.1407934391872585</v>
      </c>
      <c r="M125">
        <v>3.8669672954209209</v>
      </c>
      <c r="N125">
        <v>4.277706511070428</v>
      </c>
      <c r="O125">
        <v>3.7300542235377518</v>
      </c>
    </row>
    <row r="126" spans="1:15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L126">
        <v>4.1501937542469189</v>
      </c>
      <c r="M126">
        <v>3.8692946190799806</v>
      </c>
      <c r="N126">
        <v>4.2906433218303874</v>
      </c>
      <c r="O126">
        <v>3.7288450514965117</v>
      </c>
    </row>
    <row r="127" spans="1:15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L127">
        <v>4.1582854621143008</v>
      </c>
      <c r="M127">
        <v>3.8766924484952385</v>
      </c>
      <c r="N127">
        <v>4.299081968923832</v>
      </c>
      <c r="O127">
        <v>3.7358959416857078</v>
      </c>
    </row>
    <row r="128" spans="1:15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L128">
        <v>4.1640939005495801</v>
      </c>
      <c r="M128">
        <v>3.8851197602354399</v>
      </c>
      <c r="N128">
        <v>4.3035809707066495</v>
      </c>
      <c r="O128">
        <v>3.7456326900783696</v>
      </c>
    </row>
    <row r="129" spans="1:15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L129">
        <v>4.1701563591126565</v>
      </c>
      <c r="M129">
        <v>3.8901488638227644</v>
      </c>
      <c r="N129">
        <v>4.3101601067576025</v>
      </c>
      <c r="O129">
        <v>3.7501451161778183</v>
      </c>
    </row>
    <row r="130" spans="1:15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L130">
        <v>4.1730107575856321</v>
      </c>
      <c r="M130">
        <v>3.8978239209799077</v>
      </c>
      <c r="N130">
        <v>4.3106041758884936</v>
      </c>
      <c r="O130">
        <v>3.7602305026770457</v>
      </c>
    </row>
    <row r="131" spans="1:15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L131">
        <v>4.17569857794809</v>
      </c>
      <c r="M131">
        <v>3.9045793922901502</v>
      </c>
      <c r="N131">
        <v>4.3112581707770605</v>
      </c>
      <c r="O131">
        <v>3.76901979946118</v>
      </c>
    </row>
    <row r="132" spans="1:15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 s="15">
        <v>-1.7379542687728</v>
      </c>
      <c r="J132">
        <v>-6.07</v>
      </c>
      <c r="L132">
        <v>4.1784761630112595</v>
      </c>
      <c r="M132">
        <v>3.9119481753119398</v>
      </c>
      <c r="N132">
        <v>4.3117401568609193</v>
      </c>
      <c r="O132">
        <v>3.7786841814622796</v>
      </c>
    </row>
    <row r="133" spans="1:15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 s="15">
        <v>-2.2478753693956999</v>
      </c>
      <c r="J133">
        <v>-7.82</v>
      </c>
      <c r="L133">
        <v>4.1799265956865002</v>
      </c>
      <c r="M133">
        <v>3.9184762912170799</v>
      </c>
      <c r="N133">
        <v>4.3106517479212103</v>
      </c>
      <c r="O133">
        <v>3.7877511389823701</v>
      </c>
    </row>
    <row r="134" spans="1:15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L134">
        <v>4.1799625179480211</v>
      </c>
      <c r="M134">
        <v>3.9274341869856793</v>
      </c>
      <c r="N134">
        <v>4.306226683429192</v>
      </c>
      <c r="O134">
        <v>3.8011700215045083</v>
      </c>
    </row>
    <row r="135" spans="1:15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L135">
        <v>4.1781553201875496</v>
      </c>
      <c r="M135">
        <v>3.9382845475480699</v>
      </c>
      <c r="N135">
        <v>4.2980907065072902</v>
      </c>
      <c r="O135">
        <v>3.8183491612283298</v>
      </c>
    </row>
    <row r="136" spans="1:15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L136">
        <v>4.1772923480632196</v>
      </c>
      <c r="M136">
        <v>3.9455703893857215</v>
      </c>
      <c r="N136">
        <v>4.293153327401968</v>
      </c>
      <c r="O136">
        <v>3.8297094100469722</v>
      </c>
    </row>
    <row r="137" spans="1:15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L137">
        <v>4.1763347814172977</v>
      </c>
      <c r="M137">
        <v>3.9503296140792816</v>
      </c>
      <c r="N137">
        <v>4.2893373650863058</v>
      </c>
      <c r="O137">
        <v>3.8373270304102736</v>
      </c>
    </row>
    <row r="138" spans="1:15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L138">
        <v>4.1762689561519721</v>
      </c>
      <c r="M138">
        <v>3.9514804850523482</v>
      </c>
      <c r="N138">
        <v>4.2886631917017848</v>
      </c>
      <c r="O138">
        <v>3.8390862495025364</v>
      </c>
    </row>
    <row r="139" spans="1:15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L139">
        <v>4.1762212733086983</v>
      </c>
      <c r="M139">
        <v>3.9518386068770419</v>
      </c>
      <c r="N139">
        <v>4.2884126065245258</v>
      </c>
      <c r="O139">
        <v>3.8396472736612139</v>
      </c>
    </row>
    <row r="140" spans="1:15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L140">
        <v>4.1756180227157049</v>
      </c>
      <c r="M140">
        <v>3.9555702607913545</v>
      </c>
      <c r="N140">
        <v>4.2856419036778801</v>
      </c>
      <c r="O140">
        <v>3.8455463798291798</v>
      </c>
    </row>
    <row r="141" spans="1:15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L141">
        <v>4.1758924968818638</v>
      </c>
      <c r="M141">
        <v>3.956808726821976</v>
      </c>
      <c r="N141">
        <v>4.2854343819118084</v>
      </c>
      <c r="O141">
        <v>3.8472668417920319</v>
      </c>
    </row>
    <row r="142" spans="1:15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L142">
        <v>4.1759350575199088</v>
      </c>
      <c r="M142">
        <v>3.9594182329194312</v>
      </c>
      <c r="N142">
        <v>4.2841934698201483</v>
      </c>
      <c r="O142">
        <v>3.8511598206191922</v>
      </c>
    </row>
    <row r="143" spans="1:15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L143">
        <v>4.1762715464459292</v>
      </c>
      <c r="M143">
        <v>3.9606538042065496</v>
      </c>
      <c r="N143">
        <v>4.2840804175656197</v>
      </c>
      <c r="O143">
        <v>3.8528449330868595</v>
      </c>
    </row>
    <row r="144" spans="1:15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L144">
        <v>4.1762202735725902</v>
      </c>
      <c r="M144">
        <v>3.9605663987057098</v>
      </c>
      <c r="N144">
        <v>4.2840472110060297</v>
      </c>
      <c r="O144">
        <v>3.8527394612722698</v>
      </c>
    </row>
    <row r="145" spans="1:15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L145">
        <v>4.1759101593244816</v>
      </c>
      <c r="M145">
        <v>3.9601275696009979</v>
      </c>
      <c r="N145">
        <v>4.2838014541862242</v>
      </c>
      <c r="O145">
        <v>3.8522362747392558</v>
      </c>
    </row>
    <row r="146" spans="1:15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L146">
        <v>4.1771694830651951</v>
      </c>
      <c r="M146">
        <v>3.9605874988623855</v>
      </c>
      <c r="N146">
        <v>4.2854604751665999</v>
      </c>
      <c r="O146">
        <v>3.8522965067609802</v>
      </c>
    </row>
    <row r="147" spans="1:15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L147">
        <v>4.1776642651433571</v>
      </c>
      <c r="M147">
        <v>3.9610714810136627</v>
      </c>
      <c r="N147">
        <v>4.2859606572082036</v>
      </c>
      <c r="O147">
        <v>3.8527750889488157</v>
      </c>
    </row>
    <row r="148" spans="1:15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L148">
        <v>4.1797047782267249</v>
      </c>
      <c r="M148">
        <v>3.9620606335030946</v>
      </c>
      <c r="N148">
        <v>4.2885268505885401</v>
      </c>
      <c r="O148">
        <v>3.8532385611412798</v>
      </c>
    </row>
    <row r="149" spans="1:15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L149">
        <v>4.1818716761897852</v>
      </c>
      <c r="M149">
        <v>3.9626209742026952</v>
      </c>
      <c r="N149">
        <v>4.2914970271833308</v>
      </c>
      <c r="O149">
        <v>3.8529956232091505</v>
      </c>
    </row>
    <row r="150" spans="1:15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L150">
        <v>4.1805818300386681</v>
      </c>
      <c r="M150">
        <v>3.9624866991713725</v>
      </c>
      <c r="N150">
        <v>4.2896293954723159</v>
      </c>
      <c r="O150">
        <v>3.8534391337377243</v>
      </c>
    </row>
    <row r="151" spans="1:15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L151">
        <v>4.1769316740023168</v>
      </c>
      <c r="M151">
        <v>3.9623705474647632</v>
      </c>
      <c r="N151">
        <v>4.2842122372710936</v>
      </c>
      <c r="O151">
        <v>3.855089984195986</v>
      </c>
    </row>
    <row r="152" spans="1:15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L152">
        <v>4.1761839759973611</v>
      </c>
      <c r="M152">
        <v>3.9623051735545793</v>
      </c>
      <c r="N152">
        <v>4.283123377218752</v>
      </c>
      <c r="O152">
        <v>3.8553657723331884</v>
      </c>
    </row>
    <row r="153" spans="1:15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L153">
        <v>4.1724164128196657</v>
      </c>
      <c r="M153">
        <v>3.9619485390155353</v>
      </c>
      <c r="N153">
        <v>4.2776503497217302</v>
      </c>
      <c r="O153">
        <v>3.8567146021134704</v>
      </c>
    </row>
    <row r="154" spans="1:15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L154">
        <v>4.1700136889741408</v>
      </c>
      <c r="M154">
        <v>3.9608365357429989</v>
      </c>
      <c r="N154">
        <v>4.2746022655897118</v>
      </c>
      <c r="O154">
        <v>3.8562479591274279</v>
      </c>
    </row>
    <row r="155" spans="1:15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L155">
        <v>4.1680333221325432</v>
      </c>
      <c r="M155">
        <v>3.9575893083575369</v>
      </c>
      <c r="N155">
        <v>4.2732553290200457</v>
      </c>
      <c r="O155">
        <v>3.8523673014700339</v>
      </c>
    </row>
    <row r="156" spans="1:15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L156">
        <v>4.1681776100824415</v>
      </c>
      <c r="M156">
        <v>3.9544024554546393</v>
      </c>
      <c r="N156">
        <v>4.2750651873963426</v>
      </c>
      <c r="O156">
        <v>3.8475148781407382</v>
      </c>
    </row>
    <row r="157" spans="1:15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L157">
        <v>4.1660917655808554</v>
      </c>
      <c r="M157">
        <v>3.9504958800309251</v>
      </c>
      <c r="N157">
        <v>4.2738897083558198</v>
      </c>
      <c r="O157">
        <v>3.8426979372559602</v>
      </c>
    </row>
    <row r="158" spans="1:15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L158">
        <v>4.1648894698895669</v>
      </c>
      <c r="M158">
        <v>3.9459410862927933</v>
      </c>
      <c r="N158">
        <v>4.2743636616879543</v>
      </c>
      <c r="O158">
        <v>3.8364668944944063</v>
      </c>
    </row>
    <row r="159" spans="1:15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L159">
        <v>4.1648182630467341</v>
      </c>
      <c r="M159">
        <v>3.9455930608357663</v>
      </c>
      <c r="N159">
        <v>4.274430864152218</v>
      </c>
      <c r="O159">
        <v>3.835980459730282</v>
      </c>
    </row>
    <row r="160" spans="1:15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L160">
        <v>4.1638225921884029</v>
      </c>
      <c r="M160">
        <v>3.9416201727925166</v>
      </c>
      <c r="N160">
        <v>4.274923801886346</v>
      </c>
      <c r="O160">
        <v>3.830518963094574</v>
      </c>
    </row>
    <row r="161" spans="1:15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L161">
        <v>4.1630364650398244</v>
      </c>
      <c r="M161">
        <v>3.9343892121066348</v>
      </c>
      <c r="N161">
        <v>4.27736009150642</v>
      </c>
      <c r="O161">
        <v>3.8200655856400396</v>
      </c>
    </row>
    <row r="162" spans="1:15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L162">
        <v>4.1612117880696564</v>
      </c>
      <c r="M162">
        <v>3.9311190478096827</v>
      </c>
      <c r="N162">
        <v>4.2762581581996439</v>
      </c>
      <c r="O162">
        <v>3.8160726776796956</v>
      </c>
    </row>
    <row r="163" spans="1:15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L163">
        <v>4.1596856335928303</v>
      </c>
      <c r="M163">
        <v>3.9273749179222301</v>
      </c>
      <c r="N163">
        <v>4.2758409914281303</v>
      </c>
      <c r="O163">
        <v>3.8112195600869301</v>
      </c>
    </row>
    <row r="164" spans="1:15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L164">
        <v>4.1590032948205291</v>
      </c>
      <c r="M164">
        <v>3.9242042958838308</v>
      </c>
      <c r="N164">
        <v>4.2764027942888783</v>
      </c>
      <c r="O164">
        <v>3.8068047964154821</v>
      </c>
    </row>
    <row r="165" spans="1:15" x14ac:dyDescent="0.2">
      <c r="A165" s="14">
        <v>43693</v>
      </c>
      <c r="B165">
        <v>2500</v>
      </c>
      <c r="C165">
        <v>2586</v>
      </c>
      <c r="D165">
        <v>665</v>
      </c>
      <c r="E165">
        <v>666</v>
      </c>
      <c r="F165">
        <v>3.8828828828828801</v>
      </c>
      <c r="G165">
        <v>4.04133588213152</v>
      </c>
      <c r="H165">
        <v>0.117773411735327</v>
      </c>
      <c r="I165">
        <v>-1.34540552841188</v>
      </c>
      <c r="J165">
        <v>-4.08</v>
      </c>
      <c r="L165">
        <v>4.1591092938668472</v>
      </c>
      <c r="M165">
        <v>3.9235624703961931</v>
      </c>
      <c r="N165">
        <v>4.2768827056021737</v>
      </c>
      <c r="O165">
        <v>3.8057890586608658</v>
      </c>
    </row>
    <row r="166" spans="1:15" x14ac:dyDescent="0.2">
      <c r="A166" s="14">
        <v>43692</v>
      </c>
      <c r="B166">
        <v>2540</v>
      </c>
      <c r="C166">
        <v>2542</v>
      </c>
      <c r="D166">
        <v>664</v>
      </c>
      <c r="E166">
        <v>670</v>
      </c>
      <c r="F166">
        <v>3.7940298507462602</v>
      </c>
      <c r="G166">
        <v>4.04121129420672</v>
      </c>
      <c r="H166">
        <v>0.117945783356858</v>
      </c>
      <c r="I166">
        <v>-2.0957209018026202</v>
      </c>
      <c r="J166">
        <v>-6.52</v>
      </c>
      <c r="L166">
        <v>4.1591570775635782</v>
      </c>
      <c r="M166">
        <v>3.9232655108498622</v>
      </c>
      <c r="N166">
        <v>4.2771028609204356</v>
      </c>
      <c r="O166">
        <v>3.805319727493004</v>
      </c>
    </row>
    <row r="167" spans="1:15" x14ac:dyDescent="0.2">
      <c r="A167" s="14">
        <v>43691</v>
      </c>
      <c r="B167">
        <v>2592</v>
      </c>
      <c r="C167">
        <v>2600</v>
      </c>
      <c r="D167">
        <v>675</v>
      </c>
      <c r="E167">
        <v>680</v>
      </c>
      <c r="F167">
        <v>3.8235294117646998</v>
      </c>
      <c r="G167">
        <v>4.0424760813819498</v>
      </c>
      <c r="H167">
        <v>0.11577703045368</v>
      </c>
      <c r="I167">
        <v>-1.89110628212946</v>
      </c>
      <c r="J167">
        <v>-5.73</v>
      </c>
      <c r="L167">
        <v>4.1582531118356298</v>
      </c>
      <c r="M167">
        <v>3.9266990509282698</v>
      </c>
      <c r="N167">
        <v>4.2740301422893099</v>
      </c>
      <c r="O167">
        <v>3.8109220204745897</v>
      </c>
    </row>
    <row r="168" spans="1:15" x14ac:dyDescent="0.2">
      <c r="A168" s="14">
        <v>43690</v>
      </c>
      <c r="B168">
        <v>2625</v>
      </c>
      <c r="C168">
        <v>2591</v>
      </c>
      <c r="D168">
        <v>658</v>
      </c>
      <c r="E168">
        <v>667</v>
      </c>
      <c r="F168">
        <v>3.88455772113943</v>
      </c>
      <c r="G168">
        <v>4.0436207331309504</v>
      </c>
      <c r="H168">
        <v>0.11401772778126</v>
      </c>
      <c r="I168">
        <v>-1.39507263551757</v>
      </c>
      <c r="J168">
        <v>-4.09</v>
      </c>
      <c r="L168">
        <v>4.1576384609122101</v>
      </c>
      <c r="M168">
        <v>3.9296030053496902</v>
      </c>
      <c r="N168">
        <v>4.2716561886934707</v>
      </c>
      <c r="O168">
        <v>3.8155852775684305</v>
      </c>
    </row>
    <row r="169" spans="1:15" x14ac:dyDescent="0.2">
      <c r="A169" s="14">
        <v>43686</v>
      </c>
      <c r="B169">
        <v>2638</v>
      </c>
      <c r="C169">
        <v>2629</v>
      </c>
      <c r="D169">
        <v>681</v>
      </c>
      <c r="E169">
        <v>670</v>
      </c>
      <c r="F169">
        <v>3.9238805970149202</v>
      </c>
      <c r="G169">
        <v>4.0447389108841802</v>
      </c>
      <c r="H169">
        <v>0.11285762976316201</v>
      </c>
      <c r="I169">
        <v>-1.0708918317963001</v>
      </c>
      <c r="J169">
        <v>-3.08</v>
      </c>
      <c r="L169">
        <v>4.1575965406473419</v>
      </c>
      <c r="M169">
        <v>3.9318812811210182</v>
      </c>
      <c r="N169">
        <v>4.2704541704105043</v>
      </c>
      <c r="O169">
        <v>3.8190236513578562</v>
      </c>
    </row>
    <row r="170" spans="1:15" x14ac:dyDescent="0.2">
      <c r="A170" s="14">
        <v>43685</v>
      </c>
      <c r="B170">
        <v>2910</v>
      </c>
      <c r="C170">
        <v>2899</v>
      </c>
      <c r="D170">
        <v>683</v>
      </c>
      <c r="E170">
        <v>676</v>
      </c>
      <c r="F170">
        <v>4.2884615384615303</v>
      </c>
      <c r="G170">
        <v>4.04495411202429</v>
      </c>
      <c r="H170">
        <v>0.112642149993499</v>
      </c>
      <c r="I170">
        <v>2.1617789295684799</v>
      </c>
      <c r="J170">
        <v>5.68</v>
      </c>
      <c r="L170">
        <v>4.1575962620177886</v>
      </c>
      <c r="M170">
        <v>3.9323119620307909</v>
      </c>
      <c r="N170">
        <v>4.2702384120112882</v>
      </c>
      <c r="O170">
        <v>3.8196698120372918</v>
      </c>
    </row>
    <row r="171" spans="1:15" x14ac:dyDescent="0.2">
      <c r="A171" s="14">
        <v>43684</v>
      </c>
      <c r="B171">
        <v>2867</v>
      </c>
      <c r="C171">
        <v>2860</v>
      </c>
      <c r="D171">
        <v>679</v>
      </c>
      <c r="E171">
        <v>691</v>
      </c>
      <c r="F171">
        <v>4.13892908827785</v>
      </c>
      <c r="G171">
        <v>4.0411635716644101</v>
      </c>
      <c r="H171">
        <v>0.10911210299388199</v>
      </c>
      <c r="I171">
        <v>0.89600982779081595</v>
      </c>
      <c r="J171">
        <v>2.36</v>
      </c>
      <c r="L171">
        <v>4.1502756746582925</v>
      </c>
      <c r="M171">
        <v>3.9320514686705281</v>
      </c>
      <c r="N171">
        <v>4.259387777652174</v>
      </c>
      <c r="O171">
        <v>3.8229393656766462</v>
      </c>
    </row>
    <row r="172" spans="1:15" x14ac:dyDescent="0.2">
      <c r="A172" s="14">
        <v>43683</v>
      </c>
      <c r="B172">
        <v>2765</v>
      </c>
      <c r="C172">
        <v>2873</v>
      </c>
      <c r="D172">
        <v>670</v>
      </c>
      <c r="E172">
        <v>684</v>
      </c>
      <c r="F172">
        <v>4.2002923976608102</v>
      </c>
      <c r="G172">
        <v>4.0384948572900896</v>
      </c>
      <c r="H172">
        <v>0.109135994223788</v>
      </c>
      <c r="I172">
        <v>1.48253141890976</v>
      </c>
      <c r="J172">
        <v>3.85</v>
      </c>
      <c r="L172">
        <v>4.1476308515138776</v>
      </c>
      <c r="M172">
        <v>3.9293588630663017</v>
      </c>
      <c r="N172">
        <v>4.2567668457376655</v>
      </c>
      <c r="O172">
        <v>3.8202228688425137</v>
      </c>
    </row>
    <row r="173" spans="1:15" x14ac:dyDescent="0.2">
      <c r="A173" s="14">
        <v>43682</v>
      </c>
      <c r="B173">
        <v>2900</v>
      </c>
      <c r="C173">
        <v>2851</v>
      </c>
      <c r="D173">
        <v>709</v>
      </c>
      <c r="E173">
        <v>690</v>
      </c>
      <c r="F173">
        <v>4.1318840579710097</v>
      </c>
      <c r="G173">
        <v>4.0354770697657303</v>
      </c>
      <c r="H173">
        <v>0.107740638162817</v>
      </c>
      <c r="I173">
        <v>0.89480617387462902</v>
      </c>
      <c r="J173">
        <v>2.33</v>
      </c>
      <c r="L173">
        <v>4.1432177079285477</v>
      </c>
      <c r="M173">
        <v>3.9277364316029133</v>
      </c>
      <c r="N173">
        <v>4.2509583460913642</v>
      </c>
      <c r="O173">
        <v>3.8199957934400963</v>
      </c>
    </row>
    <row r="174" spans="1:15" x14ac:dyDescent="0.2">
      <c r="A174" s="14">
        <v>43679</v>
      </c>
      <c r="B174">
        <v>2969</v>
      </c>
      <c r="C174">
        <v>2930</v>
      </c>
      <c r="D174">
        <v>748</v>
      </c>
      <c r="E174">
        <v>727</v>
      </c>
      <c r="F174">
        <v>4.0302613480055003</v>
      </c>
      <c r="G174">
        <v>4.0339122532804703</v>
      </c>
      <c r="H174">
        <v>0.107179880433145</v>
      </c>
      <c r="I174">
        <v>-3.4063345286618099E-2</v>
      </c>
      <c r="J174">
        <v>-0.09</v>
      </c>
      <c r="L174">
        <v>4.1410921337136157</v>
      </c>
      <c r="M174">
        <v>3.9267323728473253</v>
      </c>
      <c r="N174">
        <v>4.2482720141467603</v>
      </c>
      <c r="O174">
        <v>3.8195524924141804</v>
      </c>
    </row>
    <row r="175" spans="1:15" x14ac:dyDescent="0.2">
      <c r="A175" s="14">
        <v>43678</v>
      </c>
      <c r="B175">
        <v>3015</v>
      </c>
      <c r="C175">
        <v>3020</v>
      </c>
      <c r="D175">
        <v>765</v>
      </c>
      <c r="E175">
        <v>763</v>
      </c>
      <c r="F175">
        <v>3.9580602883355098</v>
      </c>
      <c r="G175">
        <v>4.0330209637623504</v>
      </c>
      <c r="H175">
        <v>0.107484046142896</v>
      </c>
      <c r="I175">
        <v>-0.69741211013936399</v>
      </c>
      <c r="J175">
        <v>-1.89</v>
      </c>
      <c r="L175">
        <v>4.1405050099052465</v>
      </c>
      <c r="M175">
        <v>3.9255369176194543</v>
      </c>
      <c r="N175">
        <v>4.2479890560481426</v>
      </c>
      <c r="O175">
        <v>3.8180528714765583</v>
      </c>
    </row>
    <row r="176" spans="1:15" x14ac:dyDescent="0.2">
      <c r="A176" s="14">
        <v>43677</v>
      </c>
      <c r="B176">
        <v>3095</v>
      </c>
      <c r="C176">
        <v>3075</v>
      </c>
      <c r="D176">
        <v>771</v>
      </c>
      <c r="E176">
        <v>771</v>
      </c>
      <c r="F176">
        <v>3.9883268482490202</v>
      </c>
      <c r="G176">
        <v>4.0328784055319096</v>
      </c>
      <c r="H176">
        <v>0.107590411229634</v>
      </c>
      <c r="I176">
        <v>-0.414084831294106</v>
      </c>
      <c r="J176">
        <v>-1.1200000000000001</v>
      </c>
      <c r="L176">
        <v>4.140468816761544</v>
      </c>
      <c r="M176">
        <v>3.9252879943022756</v>
      </c>
      <c r="N176">
        <v>4.2480592279911775</v>
      </c>
      <c r="O176">
        <v>3.8176975830726416</v>
      </c>
    </row>
    <row r="177" spans="1:15" x14ac:dyDescent="0.2">
      <c r="A177" s="14">
        <v>43676</v>
      </c>
      <c r="B177">
        <v>3155</v>
      </c>
      <c r="C177">
        <v>3100</v>
      </c>
      <c r="D177">
        <v>783</v>
      </c>
      <c r="E177">
        <v>782</v>
      </c>
      <c r="F177">
        <v>3.9641943734015301</v>
      </c>
      <c r="G177">
        <v>4.0322660899253302</v>
      </c>
      <c r="H177">
        <v>0.107972221732987</v>
      </c>
      <c r="I177">
        <v>-0.63045582864953198</v>
      </c>
      <c r="J177">
        <v>-1.72</v>
      </c>
      <c r="L177">
        <v>4.140238311658317</v>
      </c>
      <c r="M177">
        <v>3.9242938681923434</v>
      </c>
      <c r="N177">
        <v>4.2482105333913038</v>
      </c>
      <c r="O177">
        <v>3.8163216464593561</v>
      </c>
    </row>
    <row r="178" spans="1:15" x14ac:dyDescent="0.2">
      <c r="A178" s="14">
        <v>43675</v>
      </c>
      <c r="B178">
        <v>3160</v>
      </c>
      <c r="C178">
        <v>3155</v>
      </c>
      <c r="D178">
        <v>782</v>
      </c>
      <c r="E178">
        <v>774</v>
      </c>
      <c r="F178">
        <v>4.0762273901808701</v>
      </c>
      <c r="G178">
        <v>4.03106065038354</v>
      </c>
      <c r="H178">
        <v>0.109222898678293</v>
      </c>
      <c r="I178">
        <v>0.41352811858959199</v>
      </c>
      <c r="J178">
        <v>1.1100000000000001</v>
      </c>
      <c r="L178">
        <v>4.1402835490618326</v>
      </c>
      <c r="M178">
        <v>3.921837751705247</v>
      </c>
      <c r="N178">
        <v>4.2495064477401261</v>
      </c>
      <c r="O178">
        <v>3.8126148530269539</v>
      </c>
    </row>
    <row r="179" spans="1:15" x14ac:dyDescent="0.2">
      <c r="A179" s="14">
        <v>43672</v>
      </c>
      <c r="B179">
        <v>3150</v>
      </c>
      <c r="C179">
        <v>3170</v>
      </c>
      <c r="D179">
        <v>780</v>
      </c>
      <c r="E179">
        <v>781</v>
      </c>
      <c r="F179">
        <v>4.05889884763124</v>
      </c>
      <c r="G179">
        <v>4.0283365676113396</v>
      </c>
      <c r="H179">
        <v>0.110601501411402</v>
      </c>
      <c r="I179">
        <v>0.27632789455737</v>
      </c>
      <c r="J179">
        <v>0.75</v>
      </c>
      <c r="L179">
        <v>4.1389380690227418</v>
      </c>
      <c r="M179">
        <v>3.9177350661999375</v>
      </c>
      <c r="N179">
        <v>4.2495395704341439</v>
      </c>
      <c r="O179">
        <v>3.8071335647885358</v>
      </c>
    </row>
    <row r="180" spans="1:15" x14ac:dyDescent="0.2">
      <c r="A180" s="14">
        <v>43671</v>
      </c>
      <c r="B180">
        <v>3175</v>
      </c>
      <c r="C180">
        <v>3160</v>
      </c>
      <c r="D180">
        <v>776</v>
      </c>
      <c r="E180">
        <v>782</v>
      </c>
      <c r="F180">
        <v>4.04092071611253</v>
      </c>
      <c r="G180">
        <v>4.0255818550986797</v>
      </c>
      <c r="H180">
        <v>0.11236483506912801</v>
      </c>
      <c r="I180">
        <v>0.13650944269541901</v>
      </c>
      <c r="J180">
        <v>0.38</v>
      </c>
      <c r="L180">
        <v>4.1379466901678077</v>
      </c>
      <c r="M180">
        <v>3.9132170200295517</v>
      </c>
      <c r="N180">
        <v>4.2503115252369357</v>
      </c>
      <c r="O180">
        <v>3.8008521849604238</v>
      </c>
    </row>
    <row r="181" spans="1:15" x14ac:dyDescent="0.2">
      <c r="A181" s="14">
        <v>43670</v>
      </c>
      <c r="B181">
        <v>3190</v>
      </c>
      <c r="C181">
        <v>3165</v>
      </c>
      <c r="D181">
        <v>776</v>
      </c>
      <c r="E181">
        <v>774</v>
      </c>
      <c r="F181">
        <v>4.0891472868217003</v>
      </c>
      <c r="G181">
        <v>4.0229183634326304</v>
      </c>
      <c r="H181">
        <v>0.11432023532357</v>
      </c>
      <c r="I181">
        <v>0.57932808834427096</v>
      </c>
      <c r="J181">
        <v>1.62</v>
      </c>
      <c r="L181">
        <v>4.1372385987562001</v>
      </c>
      <c r="M181">
        <v>3.9085981281090603</v>
      </c>
      <c r="N181">
        <v>4.2515588340797708</v>
      </c>
      <c r="O181">
        <v>3.7942778927854905</v>
      </c>
    </row>
    <row r="182" spans="1:15" x14ac:dyDescent="0.2">
      <c r="A182" s="14">
        <v>43669</v>
      </c>
      <c r="B182">
        <v>3155</v>
      </c>
      <c r="C182">
        <v>3175</v>
      </c>
      <c r="D182">
        <v>779</v>
      </c>
      <c r="E182">
        <v>779</v>
      </c>
      <c r="F182">
        <v>4.0757381258023102</v>
      </c>
      <c r="G182">
        <v>4.0213315180429401</v>
      </c>
      <c r="H182">
        <v>0.11421586524851</v>
      </c>
      <c r="I182">
        <v>0.47634895240679098</v>
      </c>
      <c r="J182">
        <v>1.33</v>
      </c>
      <c r="L182">
        <v>4.13554738329145</v>
      </c>
      <c r="M182">
        <v>3.9071156527944302</v>
      </c>
      <c r="N182">
        <v>4.2497632485399599</v>
      </c>
      <c r="O182">
        <v>3.7928997875459203</v>
      </c>
    </row>
    <row r="183" spans="1:15" x14ac:dyDescent="0.2">
      <c r="A183" s="14">
        <v>43668</v>
      </c>
      <c r="B183">
        <v>3180</v>
      </c>
      <c r="C183">
        <v>3135</v>
      </c>
      <c r="D183">
        <v>780</v>
      </c>
      <c r="E183">
        <v>774</v>
      </c>
      <c r="F183">
        <v>4.0503875968992196</v>
      </c>
      <c r="G183">
        <v>4.0193287685641597</v>
      </c>
      <c r="H183">
        <v>0.11456069425825501</v>
      </c>
      <c r="I183">
        <v>0.27111243115412298</v>
      </c>
      <c r="J183">
        <v>0.77</v>
      </c>
      <c r="L183">
        <v>4.133889462822415</v>
      </c>
      <c r="M183">
        <v>3.9047680743059048</v>
      </c>
      <c r="N183">
        <v>4.2484501570806694</v>
      </c>
      <c r="O183">
        <v>3.7902073800476495</v>
      </c>
    </row>
    <row r="184" spans="1:15" x14ac:dyDescent="0.2">
      <c r="A184" s="14">
        <v>43665</v>
      </c>
      <c r="B184">
        <v>3105</v>
      </c>
      <c r="C184">
        <v>3175</v>
      </c>
      <c r="D184">
        <v>758</v>
      </c>
      <c r="E184">
        <v>781</v>
      </c>
      <c r="F184">
        <v>4.0653008962868098</v>
      </c>
      <c r="G184">
        <v>4.0163489742586203</v>
      </c>
      <c r="H184">
        <v>0.11660237438818601</v>
      </c>
      <c r="I184">
        <v>0.41981925569734302</v>
      </c>
      <c r="J184">
        <v>1.2</v>
      </c>
      <c r="L184">
        <v>4.1329513486468059</v>
      </c>
      <c r="M184">
        <v>3.8997465998704341</v>
      </c>
      <c r="N184">
        <v>4.2495537230349925</v>
      </c>
      <c r="O184">
        <v>3.783144225482248</v>
      </c>
    </row>
    <row r="185" spans="1:15" x14ac:dyDescent="0.2">
      <c r="A185" s="14">
        <v>43664</v>
      </c>
      <c r="B185">
        <v>3180</v>
      </c>
      <c r="C185">
        <v>3080</v>
      </c>
      <c r="D185">
        <v>792</v>
      </c>
      <c r="E185">
        <v>765</v>
      </c>
      <c r="F185">
        <v>4.0261437908496696</v>
      </c>
      <c r="G185">
        <v>4.0124671054074801</v>
      </c>
      <c r="H185">
        <v>0.119712834975379</v>
      </c>
      <c r="I185">
        <v>0.11424577360482099</v>
      </c>
      <c r="J185">
        <v>0.34</v>
      </c>
      <c r="L185">
        <v>4.1321799403828594</v>
      </c>
      <c r="M185">
        <v>3.8927542704321012</v>
      </c>
      <c r="N185">
        <v>4.2518927753582378</v>
      </c>
      <c r="O185">
        <v>3.7730414354567219</v>
      </c>
    </row>
    <row r="186" spans="1:15" x14ac:dyDescent="0.2">
      <c r="A186" s="14">
        <v>43663</v>
      </c>
      <c r="B186">
        <v>3205</v>
      </c>
      <c r="C186">
        <v>3205</v>
      </c>
      <c r="D186">
        <v>794</v>
      </c>
      <c r="E186">
        <v>796</v>
      </c>
      <c r="F186">
        <v>4.0263819095477302</v>
      </c>
      <c r="G186">
        <v>4.0085504464121096</v>
      </c>
      <c r="H186">
        <v>0.123932260289552</v>
      </c>
      <c r="I186">
        <v>0.143880722371725</v>
      </c>
      <c r="J186">
        <v>0.44</v>
      </c>
      <c r="L186">
        <v>4.1324827067016612</v>
      </c>
      <c r="M186">
        <v>3.8846181861225575</v>
      </c>
      <c r="N186">
        <v>4.2564149669912137</v>
      </c>
      <c r="O186">
        <v>3.7606859258330054</v>
      </c>
    </row>
    <row r="187" spans="1:15" x14ac:dyDescent="0.2">
      <c r="A187" s="14">
        <v>43662</v>
      </c>
      <c r="B187">
        <v>3215</v>
      </c>
      <c r="C187">
        <v>3220</v>
      </c>
      <c r="D187">
        <v>795</v>
      </c>
      <c r="E187">
        <v>803</v>
      </c>
      <c r="F187">
        <v>4.0099626400996202</v>
      </c>
      <c r="G187">
        <v>4.0059576728189903</v>
      </c>
      <c r="H187">
        <v>0.12555557490598601</v>
      </c>
      <c r="I187">
        <v>3.1897964575698302E-2</v>
      </c>
      <c r="J187">
        <v>0.1</v>
      </c>
      <c r="L187">
        <v>4.1315132477249765</v>
      </c>
      <c r="M187">
        <v>3.8804020979130041</v>
      </c>
      <c r="N187">
        <v>4.2570688226309628</v>
      </c>
      <c r="O187">
        <v>3.7548465230070183</v>
      </c>
    </row>
    <row r="188" spans="1:15" x14ac:dyDescent="0.2">
      <c r="A188" s="14">
        <v>43658</v>
      </c>
      <c r="B188">
        <v>3220</v>
      </c>
      <c r="C188">
        <v>3225</v>
      </c>
      <c r="D188">
        <v>802</v>
      </c>
      <c r="E188">
        <v>802</v>
      </c>
      <c r="F188">
        <v>4.0211970074812902</v>
      </c>
      <c r="G188">
        <v>4.0029782448012803</v>
      </c>
      <c r="H188">
        <v>0.128051687703293</v>
      </c>
      <c r="I188">
        <v>0.142276630685469</v>
      </c>
      <c r="J188">
        <v>0.45</v>
      </c>
      <c r="L188">
        <v>4.131029932504573</v>
      </c>
      <c r="M188">
        <v>3.8749265570979872</v>
      </c>
      <c r="N188">
        <v>4.2590816202078665</v>
      </c>
      <c r="O188">
        <v>3.7468748693946941</v>
      </c>
    </row>
    <row r="189" spans="1:15" x14ac:dyDescent="0.2">
      <c r="A189" s="14">
        <v>43657</v>
      </c>
      <c r="B189">
        <v>3175</v>
      </c>
      <c r="C189">
        <v>3230</v>
      </c>
      <c r="D189">
        <v>789</v>
      </c>
      <c r="E189">
        <v>801</v>
      </c>
      <c r="F189">
        <v>4.0324594257178497</v>
      </c>
      <c r="G189">
        <v>3.9999557062003399</v>
      </c>
      <c r="H189">
        <v>0.13024264135338301</v>
      </c>
      <c r="I189">
        <v>0.249562809689297</v>
      </c>
      <c r="J189">
        <v>0.81</v>
      </c>
      <c r="L189">
        <v>4.1301983475537227</v>
      </c>
      <c r="M189">
        <v>3.8697130648469571</v>
      </c>
      <c r="N189">
        <v>4.2604409889071055</v>
      </c>
      <c r="O189">
        <v>3.7394704234935738</v>
      </c>
    </row>
    <row r="190" spans="1:15" x14ac:dyDescent="0.2">
      <c r="A190" s="14">
        <v>43656</v>
      </c>
      <c r="B190">
        <v>3165</v>
      </c>
      <c r="C190">
        <v>3175</v>
      </c>
      <c r="D190">
        <v>787</v>
      </c>
      <c r="E190">
        <v>790</v>
      </c>
      <c r="F190">
        <v>4.0189873417721502</v>
      </c>
      <c r="G190">
        <v>3.99669463102915</v>
      </c>
      <c r="H190">
        <v>0.13243153973077701</v>
      </c>
      <c r="I190">
        <v>0.16833384847984001</v>
      </c>
      <c r="J190">
        <v>0.55000000000000004</v>
      </c>
      <c r="L190">
        <v>4.1291261707599274</v>
      </c>
      <c r="M190">
        <v>3.8642630912983731</v>
      </c>
      <c r="N190">
        <v>4.2615577104907043</v>
      </c>
      <c r="O190">
        <v>3.7318315515675962</v>
      </c>
    </row>
    <row r="191" spans="1:15" x14ac:dyDescent="0.2">
      <c r="A191" s="14">
        <v>43655</v>
      </c>
      <c r="B191">
        <v>3180</v>
      </c>
      <c r="C191">
        <v>3180</v>
      </c>
      <c r="D191">
        <v>807</v>
      </c>
      <c r="E191">
        <v>800</v>
      </c>
      <c r="F191">
        <v>3.9750000000000001</v>
      </c>
      <c r="G191">
        <v>3.9942169697134098</v>
      </c>
      <c r="H191">
        <v>0.13372328426819699</v>
      </c>
      <c r="I191">
        <v>-0.143706982808394</v>
      </c>
      <c r="J191">
        <v>-0.48</v>
      </c>
      <c r="L191">
        <v>4.127940253981607</v>
      </c>
      <c r="M191">
        <v>3.860493685445213</v>
      </c>
      <c r="N191">
        <v>4.2616635382498034</v>
      </c>
      <c r="O191">
        <v>3.7267704011770157</v>
      </c>
    </row>
    <row r="192" spans="1:15" x14ac:dyDescent="0.2">
      <c r="A192" s="14">
        <v>43654</v>
      </c>
      <c r="B192">
        <v>3190</v>
      </c>
      <c r="C192">
        <v>3170</v>
      </c>
      <c r="D192">
        <v>825</v>
      </c>
      <c r="E192">
        <v>804</v>
      </c>
      <c r="F192">
        <v>3.9427860696517398</v>
      </c>
      <c r="G192">
        <v>3.99254621306719</v>
      </c>
      <c r="H192">
        <v>0.134731941907832</v>
      </c>
      <c r="I192">
        <v>-0.36932699633687099</v>
      </c>
      <c r="J192">
        <v>-1.26</v>
      </c>
      <c r="L192">
        <v>4.1272781549750217</v>
      </c>
      <c r="M192">
        <v>3.8578142711593579</v>
      </c>
      <c r="N192">
        <v>4.2620100968828538</v>
      </c>
      <c r="O192">
        <v>3.7230823292515263</v>
      </c>
    </row>
    <row r="193" spans="1:15" x14ac:dyDescent="0.2">
      <c r="A193" s="14">
        <v>43651</v>
      </c>
      <c r="B193">
        <v>3270</v>
      </c>
      <c r="C193">
        <v>3220</v>
      </c>
      <c r="D193">
        <v>815</v>
      </c>
      <c r="E193">
        <v>818</v>
      </c>
      <c r="F193">
        <v>3.9364303178484099</v>
      </c>
      <c r="G193">
        <v>3.99232192609053</v>
      </c>
      <c r="H193">
        <v>0.134828557132565</v>
      </c>
      <c r="I193">
        <v>-0.41453835471349199</v>
      </c>
      <c r="J193">
        <v>-1.42</v>
      </c>
      <c r="L193">
        <v>4.1271504832230947</v>
      </c>
      <c r="M193">
        <v>3.8574933689579649</v>
      </c>
      <c r="N193">
        <v>4.2619790403556603</v>
      </c>
      <c r="O193">
        <v>3.7226648118254002</v>
      </c>
    </row>
    <row r="194" spans="1:15" x14ac:dyDescent="0.2">
      <c r="A194" s="14">
        <v>43650</v>
      </c>
      <c r="B194">
        <v>3325</v>
      </c>
      <c r="C194">
        <v>3270</v>
      </c>
      <c r="D194">
        <v>811</v>
      </c>
      <c r="E194">
        <v>813</v>
      </c>
      <c r="F194">
        <v>4.0221402214022097</v>
      </c>
      <c r="G194">
        <v>3.9924016335453998</v>
      </c>
      <c r="H194">
        <v>0.13479725518483399</v>
      </c>
      <c r="I194">
        <v>0.220617161796304</v>
      </c>
      <c r="J194">
        <v>0.74</v>
      </c>
      <c r="L194">
        <v>4.1271988887302342</v>
      </c>
      <c r="M194">
        <v>3.8576043783605658</v>
      </c>
      <c r="N194">
        <v>4.2619961439150682</v>
      </c>
      <c r="O194">
        <v>3.7228071231757318</v>
      </c>
    </row>
    <row r="195" spans="1:15" x14ac:dyDescent="0.2">
      <c r="A195" s="14">
        <v>43649</v>
      </c>
      <c r="B195">
        <v>3320</v>
      </c>
      <c r="C195">
        <v>3320</v>
      </c>
      <c r="D195">
        <v>796</v>
      </c>
      <c r="E195">
        <v>805</v>
      </c>
      <c r="F195">
        <v>4.1242236024844701</v>
      </c>
      <c r="G195">
        <v>3.99114423128065</v>
      </c>
      <c r="H195">
        <v>0.13495373927246601</v>
      </c>
      <c r="I195">
        <v>0.98611103272307299</v>
      </c>
      <c r="J195">
        <v>3.23</v>
      </c>
      <c r="L195">
        <v>4.1260979705531158</v>
      </c>
      <c r="M195">
        <v>3.8561904920081842</v>
      </c>
      <c r="N195">
        <v>4.2610517098255816</v>
      </c>
      <c r="O195">
        <v>3.721236752735718</v>
      </c>
    </row>
    <row r="196" spans="1:15" x14ac:dyDescent="0.2">
      <c r="A196" s="14">
        <v>43648</v>
      </c>
      <c r="B196">
        <v>3295</v>
      </c>
      <c r="C196">
        <v>3320</v>
      </c>
      <c r="D196">
        <v>805</v>
      </c>
      <c r="E196">
        <v>806</v>
      </c>
      <c r="F196">
        <v>4.1191066997518604</v>
      </c>
      <c r="G196">
        <v>3.9888268757932401</v>
      </c>
      <c r="H196">
        <v>0.134138426332848</v>
      </c>
      <c r="I196">
        <v>0.971234175920206</v>
      </c>
      <c r="J196">
        <v>3.16</v>
      </c>
      <c r="L196">
        <v>4.1229653021260884</v>
      </c>
      <c r="M196">
        <v>3.8546884494603919</v>
      </c>
      <c r="N196">
        <v>4.2571037284589366</v>
      </c>
      <c r="O196">
        <v>3.7205500231275441</v>
      </c>
    </row>
    <row r="197" spans="1:15" x14ac:dyDescent="0.2">
      <c r="A197" s="14">
        <v>43647</v>
      </c>
      <c r="B197">
        <v>3320</v>
      </c>
      <c r="C197">
        <v>3290</v>
      </c>
      <c r="D197">
        <v>796</v>
      </c>
      <c r="E197">
        <v>801</v>
      </c>
      <c r="F197">
        <v>4.1073657927590501</v>
      </c>
      <c r="G197">
        <v>3.9869421762937201</v>
      </c>
      <c r="H197">
        <v>0.13328501642752799</v>
      </c>
      <c r="I197">
        <v>0.90350453256537999</v>
      </c>
      <c r="J197">
        <v>2.93</v>
      </c>
      <c r="L197">
        <v>4.1202271927212477</v>
      </c>
      <c r="M197">
        <v>3.853657159866192</v>
      </c>
      <c r="N197">
        <v>4.2535122091487763</v>
      </c>
      <c r="O197">
        <v>3.7203721434386638</v>
      </c>
    </row>
    <row r="198" spans="1:15" x14ac:dyDescent="0.2">
      <c r="A198" s="14">
        <v>43644</v>
      </c>
      <c r="B198">
        <v>3255</v>
      </c>
      <c r="C198">
        <v>3260</v>
      </c>
      <c r="D198">
        <v>767</v>
      </c>
      <c r="E198">
        <v>775</v>
      </c>
      <c r="F198">
        <v>4.2064516129032201</v>
      </c>
      <c r="G198">
        <v>3.9845336802058902</v>
      </c>
      <c r="H198">
        <v>0.13271804375361301</v>
      </c>
      <c r="I198">
        <v>1.6721006912166101</v>
      </c>
      <c r="J198">
        <v>5.28</v>
      </c>
      <c r="L198">
        <v>4.1172517239595035</v>
      </c>
      <c r="M198">
        <v>3.8518156364522773</v>
      </c>
      <c r="N198">
        <v>4.2499697677131163</v>
      </c>
      <c r="O198">
        <v>3.719097592698664</v>
      </c>
    </row>
    <row r="199" spans="1:15" x14ac:dyDescent="0.2">
      <c r="A199" s="14">
        <v>43643</v>
      </c>
      <c r="B199">
        <v>3270</v>
      </c>
      <c r="C199">
        <v>3285</v>
      </c>
      <c r="D199">
        <v>760</v>
      </c>
      <c r="E199">
        <v>779</v>
      </c>
      <c r="F199">
        <v>4.2169448010269504</v>
      </c>
      <c r="G199">
        <v>3.9799287618670101</v>
      </c>
      <c r="H199">
        <v>0.130917689473008</v>
      </c>
      <c r="I199">
        <v>1.81042027333374</v>
      </c>
      <c r="J199">
        <v>5.62</v>
      </c>
      <c r="L199">
        <v>4.1108464513400182</v>
      </c>
      <c r="M199">
        <v>3.8490110723940019</v>
      </c>
      <c r="N199">
        <v>4.241764140813026</v>
      </c>
      <c r="O199">
        <v>3.7180933829209941</v>
      </c>
    </row>
    <row r="200" spans="1:15" x14ac:dyDescent="0.2">
      <c r="A200" s="14">
        <v>43642</v>
      </c>
      <c r="B200">
        <v>3230</v>
      </c>
      <c r="C200">
        <v>3250</v>
      </c>
      <c r="D200">
        <v>752</v>
      </c>
      <c r="E200">
        <v>754</v>
      </c>
      <c r="F200">
        <v>4.3103448275862002</v>
      </c>
      <c r="G200">
        <v>3.97447103425946</v>
      </c>
      <c r="H200">
        <v>0.12944700059664199</v>
      </c>
      <c r="I200">
        <v>2.5946819298913502</v>
      </c>
      <c r="J200">
        <v>7.79</v>
      </c>
      <c r="L200">
        <v>4.1039180348561022</v>
      </c>
      <c r="M200">
        <v>3.8450240336628179</v>
      </c>
      <c r="N200">
        <v>4.2333650354527439</v>
      </c>
      <c r="O200">
        <v>3.7155770330661761</v>
      </c>
    </row>
    <row r="201" spans="1:15" x14ac:dyDescent="0.2">
      <c r="A201" s="14">
        <v>43641</v>
      </c>
      <c r="B201">
        <v>3220</v>
      </c>
      <c r="C201">
        <v>3250</v>
      </c>
      <c r="D201">
        <v>759</v>
      </c>
      <c r="E201">
        <v>754</v>
      </c>
      <c r="F201">
        <v>4.3103448275862002</v>
      </c>
      <c r="G201">
        <v>3.9683283941768801</v>
      </c>
      <c r="H201">
        <v>0.124186924931485</v>
      </c>
      <c r="I201">
        <v>2.75404543270573</v>
      </c>
      <c r="J201">
        <v>7.93</v>
      </c>
      <c r="L201">
        <v>4.0925153191083652</v>
      </c>
      <c r="M201">
        <v>3.844141469245395</v>
      </c>
      <c r="N201">
        <v>4.2167022440398503</v>
      </c>
      <c r="O201">
        <v>3.7199545443139099</v>
      </c>
    </row>
    <row r="202" spans="1:15" x14ac:dyDescent="0.2">
      <c r="A202" s="14">
        <v>43640</v>
      </c>
      <c r="B202">
        <v>3215</v>
      </c>
      <c r="C202">
        <v>3235</v>
      </c>
      <c r="D202">
        <v>757</v>
      </c>
      <c r="E202">
        <v>759</v>
      </c>
      <c r="F202">
        <v>4.2621870882740396</v>
      </c>
      <c r="G202">
        <v>3.9619794078660102</v>
      </c>
      <c r="H202">
        <v>0.11858494604002399</v>
      </c>
      <c r="I202">
        <v>2.5315833959792999</v>
      </c>
      <c r="J202">
        <v>7.04</v>
      </c>
      <c r="L202">
        <v>4.0805643539060341</v>
      </c>
      <c r="M202">
        <v>3.8433944618259863</v>
      </c>
      <c r="N202">
        <v>4.1991492999460585</v>
      </c>
      <c r="O202">
        <v>3.7248095157859624</v>
      </c>
    </row>
    <row r="203" spans="1:15" x14ac:dyDescent="0.2">
      <c r="A203" s="14">
        <v>43637</v>
      </c>
      <c r="B203">
        <v>3280</v>
      </c>
      <c r="C203">
        <v>3250</v>
      </c>
      <c r="D203">
        <v>779</v>
      </c>
      <c r="E203">
        <v>765</v>
      </c>
      <c r="F203">
        <v>4.2483660130718901</v>
      </c>
      <c r="G203">
        <v>3.9564478536994701</v>
      </c>
      <c r="H203">
        <v>0.11404130000725</v>
      </c>
      <c r="I203">
        <v>2.5597582573493902</v>
      </c>
      <c r="J203">
        <v>6.87</v>
      </c>
      <c r="L203">
        <v>4.0704891537067205</v>
      </c>
      <c r="M203">
        <v>3.8424065536922201</v>
      </c>
      <c r="N203">
        <v>4.18453045371397</v>
      </c>
      <c r="O203">
        <v>3.7283652536849701</v>
      </c>
    </row>
    <row r="204" spans="1:15" x14ac:dyDescent="0.2">
      <c r="A204" s="14">
        <v>43636</v>
      </c>
      <c r="B204">
        <v>3265</v>
      </c>
      <c r="C204">
        <v>3275</v>
      </c>
      <c r="D204">
        <v>783</v>
      </c>
      <c r="E204">
        <v>786</v>
      </c>
      <c r="F204">
        <v>4.1666666666666599</v>
      </c>
      <c r="G204">
        <v>3.9519032445278901</v>
      </c>
      <c r="H204">
        <v>0.108997555867702</v>
      </c>
      <c r="I204">
        <v>1.9703508067597799</v>
      </c>
      <c r="J204">
        <v>5.15</v>
      </c>
      <c r="L204">
        <v>4.0609008003955918</v>
      </c>
      <c r="M204">
        <v>3.842905688660188</v>
      </c>
      <c r="N204">
        <v>4.1698983562632943</v>
      </c>
      <c r="O204">
        <v>3.7339081327924859</v>
      </c>
    </row>
    <row r="205" spans="1:15" x14ac:dyDescent="0.2">
      <c r="A205" s="14">
        <v>43635</v>
      </c>
      <c r="B205">
        <v>3245</v>
      </c>
      <c r="C205">
        <v>3250</v>
      </c>
      <c r="D205">
        <v>777</v>
      </c>
      <c r="E205">
        <v>782</v>
      </c>
      <c r="F205">
        <v>4.15601023017902</v>
      </c>
      <c r="G205">
        <v>3.9485573498150899</v>
      </c>
      <c r="H205">
        <v>0.10616848135683001</v>
      </c>
      <c r="I205">
        <v>1.95399687094222</v>
      </c>
      <c r="J205">
        <v>4.99</v>
      </c>
      <c r="L205">
        <v>4.0547258311719201</v>
      </c>
      <c r="M205">
        <v>3.8423888684582597</v>
      </c>
      <c r="N205">
        <v>4.1608943125287503</v>
      </c>
      <c r="O205">
        <v>3.7362203871014299</v>
      </c>
    </row>
    <row r="206" spans="1:15" x14ac:dyDescent="0.2">
      <c r="A206" s="14">
        <v>43634</v>
      </c>
      <c r="B206">
        <v>3240</v>
      </c>
      <c r="C206">
        <v>3200</v>
      </c>
      <c r="D206">
        <v>786</v>
      </c>
      <c r="E206">
        <v>767</v>
      </c>
      <c r="F206">
        <v>4.1720990873533204</v>
      </c>
      <c r="G206">
        <v>3.94399815143615</v>
      </c>
      <c r="H206">
        <v>0.104490641740887</v>
      </c>
      <c r="I206">
        <v>2.1829795675176902</v>
      </c>
      <c r="J206">
        <v>5.47</v>
      </c>
      <c r="L206">
        <v>4.0484887931770368</v>
      </c>
      <c r="M206">
        <v>3.8395075096952631</v>
      </c>
      <c r="N206">
        <v>4.1529794349179241</v>
      </c>
      <c r="O206">
        <v>3.7350168679543758</v>
      </c>
    </row>
    <row r="207" spans="1:15" x14ac:dyDescent="0.2">
      <c r="A207" s="14">
        <v>43633</v>
      </c>
      <c r="B207">
        <v>3255</v>
      </c>
      <c r="C207">
        <v>3245</v>
      </c>
      <c r="D207">
        <v>795</v>
      </c>
      <c r="E207">
        <v>789</v>
      </c>
      <c r="F207">
        <v>4.1128010139416897</v>
      </c>
      <c r="G207">
        <v>3.9390177437002101</v>
      </c>
      <c r="H207">
        <v>0.102380432748593</v>
      </c>
      <c r="I207">
        <v>1.6974266036580401</v>
      </c>
      <c r="J207">
        <v>4.2300000000000004</v>
      </c>
      <c r="L207">
        <v>4.0413981764488032</v>
      </c>
      <c r="M207">
        <v>3.836637310951617</v>
      </c>
      <c r="N207">
        <v>4.1437786091973958</v>
      </c>
      <c r="O207">
        <v>3.7342568782030239</v>
      </c>
    </row>
    <row r="208" spans="1:15" x14ac:dyDescent="0.2">
      <c r="A208" s="14">
        <v>43630</v>
      </c>
      <c r="B208">
        <v>3260</v>
      </c>
      <c r="C208">
        <v>3270</v>
      </c>
      <c r="D208">
        <v>796</v>
      </c>
      <c r="E208">
        <v>799</v>
      </c>
      <c r="F208">
        <v>4.0926157697121397</v>
      </c>
      <c r="G208">
        <v>3.9344668815123001</v>
      </c>
      <c r="H208">
        <v>0.102140056957449</v>
      </c>
      <c r="I208">
        <v>1.54835324074396</v>
      </c>
      <c r="J208">
        <v>3.86</v>
      </c>
      <c r="L208">
        <v>4.0366069384697489</v>
      </c>
      <c r="M208">
        <v>3.8323268245548512</v>
      </c>
      <c r="N208">
        <v>4.1387469954271978</v>
      </c>
      <c r="O208">
        <v>3.7301867675974019</v>
      </c>
    </row>
    <row r="209" spans="1:15" x14ac:dyDescent="0.2">
      <c r="A209" s="14">
        <v>43629</v>
      </c>
      <c r="B209">
        <v>3245</v>
      </c>
      <c r="C209">
        <v>3275</v>
      </c>
      <c r="D209">
        <v>809</v>
      </c>
      <c r="E209">
        <v>808</v>
      </c>
      <c r="F209">
        <v>4.0532178217821704</v>
      </c>
      <c r="G209">
        <v>3.9292813872988499</v>
      </c>
      <c r="H209">
        <v>0.10383757924572801</v>
      </c>
      <c r="I209">
        <v>1.1935605142530401</v>
      </c>
      <c r="J209">
        <v>3.06</v>
      </c>
      <c r="L209">
        <v>4.0331189665445777</v>
      </c>
      <c r="M209">
        <v>3.8254438080531221</v>
      </c>
      <c r="N209">
        <v>4.1369565457903059</v>
      </c>
      <c r="O209">
        <v>3.7216062288073939</v>
      </c>
    </row>
    <row r="210" spans="1:15" x14ac:dyDescent="0.2">
      <c r="A210" s="14">
        <v>43628</v>
      </c>
      <c r="B210">
        <v>3260</v>
      </c>
      <c r="C210">
        <v>3285</v>
      </c>
      <c r="D210">
        <v>827</v>
      </c>
      <c r="E210">
        <v>815</v>
      </c>
      <c r="F210">
        <v>4.03067484662576</v>
      </c>
      <c r="G210">
        <v>3.9244733466145401</v>
      </c>
      <c r="H210">
        <v>0.10630680557476101</v>
      </c>
      <c r="I210">
        <v>0.99900941841895996</v>
      </c>
      <c r="J210">
        <v>2.63</v>
      </c>
      <c r="L210">
        <v>4.0307801521893012</v>
      </c>
      <c r="M210">
        <v>3.8181665410397789</v>
      </c>
      <c r="N210">
        <v>4.1370869577640619</v>
      </c>
      <c r="O210">
        <v>3.7118597354650182</v>
      </c>
    </row>
    <row r="211" spans="1:15" x14ac:dyDescent="0.2">
      <c r="A211" s="14">
        <v>43627</v>
      </c>
      <c r="B211">
        <v>3250</v>
      </c>
      <c r="C211">
        <v>3300</v>
      </c>
      <c r="D211">
        <v>828</v>
      </c>
      <c r="E211">
        <v>833</v>
      </c>
      <c r="F211">
        <v>3.9615846338535401</v>
      </c>
      <c r="G211">
        <v>3.9197119489225201</v>
      </c>
      <c r="H211">
        <v>0.109395836063646</v>
      </c>
      <c r="I211">
        <v>0.38276305970784702</v>
      </c>
      <c r="J211">
        <v>1.06</v>
      </c>
      <c r="L211">
        <v>4.0291077849861665</v>
      </c>
      <c r="M211">
        <v>3.8103161128588741</v>
      </c>
      <c r="N211">
        <v>4.1385036210498125</v>
      </c>
      <c r="O211">
        <v>3.7009202767952281</v>
      </c>
    </row>
    <row r="212" spans="1:15" x14ac:dyDescent="0.2">
      <c r="A212" s="14">
        <v>43626</v>
      </c>
      <c r="B212">
        <v>3270</v>
      </c>
      <c r="C212">
        <v>3265</v>
      </c>
      <c r="D212">
        <v>834</v>
      </c>
      <c r="E212">
        <v>825</v>
      </c>
      <c r="F212">
        <v>3.95757575757575</v>
      </c>
      <c r="G212">
        <v>3.9173023431048799</v>
      </c>
      <c r="H212">
        <v>0.11043239756600901</v>
      </c>
      <c r="I212">
        <v>0.36468840085445198</v>
      </c>
      <c r="J212">
        <v>1.02</v>
      </c>
      <c r="L212">
        <v>4.0277347406708888</v>
      </c>
      <c r="M212">
        <v>3.806869945538871</v>
      </c>
      <c r="N212">
        <v>4.1381671382368976</v>
      </c>
      <c r="O212">
        <v>3.6964375479728617</v>
      </c>
    </row>
    <row r="213" spans="1:15" x14ac:dyDescent="0.2">
      <c r="A213" s="14">
        <v>43623</v>
      </c>
      <c r="B213">
        <v>3245</v>
      </c>
      <c r="C213">
        <v>3260</v>
      </c>
      <c r="D213">
        <v>831</v>
      </c>
      <c r="E213">
        <v>831</v>
      </c>
      <c r="F213">
        <v>3.9229843561973499</v>
      </c>
      <c r="G213">
        <v>3.9169604953075399</v>
      </c>
      <c r="H213">
        <v>0.110346850022757</v>
      </c>
      <c r="I213">
        <v>5.4590238765932601E-2</v>
      </c>
      <c r="J213">
        <v>0.15</v>
      </c>
      <c r="L213">
        <v>4.0273073453302972</v>
      </c>
      <c r="M213">
        <v>3.806613645284783</v>
      </c>
      <c r="N213">
        <v>4.1376541953530541</v>
      </c>
      <c r="O213">
        <v>3.6962667952620261</v>
      </c>
    </row>
    <row r="214" spans="1:15" x14ac:dyDescent="0.2">
      <c r="A214" s="14">
        <v>43622</v>
      </c>
      <c r="B214">
        <v>3260</v>
      </c>
      <c r="C214">
        <v>3255</v>
      </c>
      <c r="D214">
        <v>816</v>
      </c>
      <c r="E214">
        <v>820</v>
      </c>
      <c r="F214">
        <v>3.9695121951219501</v>
      </c>
      <c r="G214">
        <v>3.91550384645141</v>
      </c>
      <c r="H214">
        <v>0.110976993677341</v>
      </c>
      <c r="I214">
        <v>0.48666256744678399</v>
      </c>
      <c r="J214">
        <v>1.36</v>
      </c>
      <c r="L214">
        <v>4.0264808401287508</v>
      </c>
      <c r="M214">
        <v>3.8045268527740692</v>
      </c>
      <c r="N214">
        <v>4.1374578338060921</v>
      </c>
      <c r="O214">
        <v>3.6935498590967279</v>
      </c>
    </row>
    <row r="215" spans="1:15" x14ac:dyDescent="0.2">
      <c r="A215" s="14">
        <v>43621</v>
      </c>
      <c r="B215">
        <v>3265</v>
      </c>
      <c r="C215">
        <v>3300</v>
      </c>
      <c r="D215">
        <v>809</v>
      </c>
      <c r="E215">
        <v>820</v>
      </c>
      <c r="F215">
        <v>4.0243902439024302</v>
      </c>
      <c r="G215">
        <v>3.9130256024143102</v>
      </c>
      <c r="H215">
        <v>0.11181541355786601</v>
      </c>
      <c r="I215">
        <v>0.99596860526293796</v>
      </c>
      <c r="J215">
        <v>2.77</v>
      </c>
      <c r="L215">
        <v>4.0248410159721759</v>
      </c>
      <c r="M215">
        <v>3.801210188856444</v>
      </c>
      <c r="N215">
        <v>4.1366564295300421</v>
      </c>
      <c r="O215">
        <v>3.6893947752985783</v>
      </c>
    </row>
    <row r="216" spans="1:15" x14ac:dyDescent="0.2">
      <c r="A216" s="14">
        <v>43620</v>
      </c>
      <c r="B216">
        <v>3175</v>
      </c>
      <c r="C216">
        <v>3185</v>
      </c>
      <c r="D216">
        <v>786</v>
      </c>
      <c r="E216">
        <v>794</v>
      </c>
      <c r="F216">
        <v>4.0113350125944498</v>
      </c>
      <c r="G216">
        <v>3.9121837145551699</v>
      </c>
      <c r="H216">
        <v>0.111209815179639</v>
      </c>
      <c r="I216">
        <v>0.89156966837074503</v>
      </c>
      <c r="J216">
        <v>2.4700000000000002</v>
      </c>
      <c r="L216">
        <v>4.0233935297348085</v>
      </c>
      <c r="M216">
        <v>3.8009738993755309</v>
      </c>
      <c r="N216">
        <v>4.1346033449144475</v>
      </c>
      <c r="O216">
        <v>3.6897640841958919</v>
      </c>
    </row>
    <row r="217" spans="1:15" x14ac:dyDescent="0.2">
      <c r="A217" s="14">
        <v>43619</v>
      </c>
      <c r="B217">
        <v>3150</v>
      </c>
      <c r="C217">
        <v>3160</v>
      </c>
      <c r="D217">
        <v>781</v>
      </c>
      <c r="E217">
        <v>783</v>
      </c>
      <c r="F217">
        <v>4.0357598978288598</v>
      </c>
      <c r="G217">
        <v>3.91050480327613</v>
      </c>
      <c r="H217">
        <v>0.110649344847603</v>
      </c>
      <c r="I217" s="15">
        <v>1.13200032702623</v>
      </c>
      <c r="J217">
        <v>3.1</v>
      </c>
      <c r="L217">
        <v>4.021154148123733</v>
      </c>
      <c r="M217">
        <v>3.7998554584285271</v>
      </c>
      <c r="N217">
        <v>4.1318034929713363</v>
      </c>
      <c r="O217">
        <v>3.6892061135809242</v>
      </c>
    </row>
    <row r="218" spans="1:15" x14ac:dyDescent="0.2">
      <c r="A218" s="14">
        <v>43616</v>
      </c>
      <c r="B218">
        <v>3255</v>
      </c>
      <c r="C218">
        <v>3210</v>
      </c>
      <c r="D218">
        <v>804</v>
      </c>
      <c r="E218">
        <v>795</v>
      </c>
      <c r="F218">
        <v>4.0377358490565998</v>
      </c>
      <c r="G218">
        <v>3.9082900548760202</v>
      </c>
      <c r="H218">
        <v>0.109779044675564</v>
      </c>
      <c r="I218">
        <v>1.17914848469607</v>
      </c>
      <c r="J218">
        <v>3.21</v>
      </c>
      <c r="L218">
        <v>4.0180690995515844</v>
      </c>
      <c r="M218">
        <v>3.798511010200456</v>
      </c>
      <c r="N218">
        <v>4.1278481442271486</v>
      </c>
      <c r="O218">
        <v>3.6887319655248922</v>
      </c>
    </row>
    <row r="219" spans="1:15" x14ac:dyDescent="0.2">
      <c r="A219" s="14">
        <v>43615</v>
      </c>
      <c r="B219">
        <v>3255</v>
      </c>
      <c r="C219">
        <v>3285</v>
      </c>
      <c r="D219">
        <v>793</v>
      </c>
      <c r="E219">
        <v>814</v>
      </c>
      <c r="F219">
        <v>4.0356265356265304</v>
      </c>
      <c r="G219">
        <v>3.9055602167276402</v>
      </c>
      <c r="H219">
        <v>0.10906949950874199</v>
      </c>
      <c r="I219">
        <v>1.19250862509429</v>
      </c>
      <c r="J219">
        <v>3.22</v>
      </c>
      <c r="L219">
        <v>4.0146297162363824</v>
      </c>
      <c r="M219">
        <v>3.7964907172188984</v>
      </c>
      <c r="N219">
        <v>4.1236992157451242</v>
      </c>
      <c r="O219">
        <v>3.6874212177101562</v>
      </c>
    </row>
    <row r="220" spans="1:15" x14ac:dyDescent="0.2">
      <c r="A220" s="14">
        <v>43614</v>
      </c>
      <c r="B220">
        <v>3290</v>
      </c>
      <c r="C220">
        <v>3300</v>
      </c>
      <c r="D220">
        <v>797</v>
      </c>
      <c r="E220">
        <v>795</v>
      </c>
      <c r="F220">
        <v>4.1509433962264097</v>
      </c>
      <c r="G220">
        <v>3.9032639254405201</v>
      </c>
      <c r="H220">
        <v>0.10811574346684701</v>
      </c>
      <c r="I220">
        <v>2.2908733071038498</v>
      </c>
      <c r="J220">
        <v>5.97</v>
      </c>
      <c r="L220">
        <v>4.0113796689073675</v>
      </c>
      <c r="M220">
        <v>3.7951481819736732</v>
      </c>
      <c r="N220">
        <v>4.1194954123742145</v>
      </c>
      <c r="O220">
        <v>3.6870324385068263</v>
      </c>
    </row>
    <row r="221" spans="1:15" x14ac:dyDescent="0.2">
      <c r="A221" s="14">
        <v>43613</v>
      </c>
      <c r="B221">
        <v>3315</v>
      </c>
      <c r="C221">
        <v>3320</v>
      </c>
      <c r="D221">
        <v>807</v>
      </c>
      <c r="E221">
        <v>812</v>
      </c>
      <c r="F221">
        <v>4.0886699507389102</v>
      </c>
      <c r="G221">
        <v>3.90019871524522</v>
      </c>
      <c r="H221">
        <v>0.10423964077745</v>
      </c>
      <c r="I221">
        <v>1.8080572236053001</v>
      </c>
      <c r="J221">
        <v>4.6100000000000003</v>
      </c>
      <c r="L221">
        <v>4.0044383560226704</v>
      </c>
      <c r="M221">
        <v>3.79595907446777</v>
      </c>
      <c r="N221">
        <v>4.1086779968001199</v>
      </c>
      <c r="O221">
        <v>3.6917194336903201</v>
      </c>
    </row>
    <row r="222" spans="1:15" x14ac:dyDescent="0.2">
      <c r="A222" s="14">
        <v>43612</v>
      </c>
      <c r="B222">
        <v>3410</v>
      </c>
      <c r="C222">
        <v>3365</v>
      </c>
      <c r="D222">
        <v>816</v>
      </c>
      <c r="E222">
        <v>808</v>
      </c>
      <c r="F222">
        <v>4.1646039603960396</v>
      </c>
      <c r="G222">
        <v>3.8962437682975501</v>
      </c>
      <c r="H222">
        <v>0.102628427011674</v>
      </c>
      <c r="I222">
        <v>2.6148719210902001</v>
      </c>
      <c r="J222">
        <v>6.44</v>
      </c>
      <c r="L222">
        <v>3.9988721953092243</v>
      </c>
      <c r="M222">
        <v>3.793615341285876</v>
      </c>
      <c r="N222">
        <v>4.1015006223208985</v>
      </c>
      <c r="O222">
        <v>3.6909869142742022</v>
      </c>
    </row>
    <row r="223" spans="1:15" x14ac:dyDescent="0.2">
      <c r="A223" s="14">
        <v>43609</v>
      </c>
      <c r="B223">
        <v>3355</v>
      </c>
      <c r="C223">
        <v>3425</v>
      </c>
      <c r="D223">
        <v>803</v>
      </c>
      <c r="E223">
        <v>818</v>
      </c>
      <c r="F223">
        <v>4.1870415647921702</v>
      </c>
      <c r="G223">
        <v>3.8918704897080598</v>
      </c>
      <c r="H223">
        <v>9.7982948119124599E-2</v>
      </c>
      <c r="I223">
        <v>3.01247391255521</v>
      </c>
      <c r="J223">
        <v>7.05</v>
      </c>
      <c r="L223">
        <v>3.9898534378271844</v>
      </c>
      <c r="M223">
        <v>3.7938875415889353</v>
      </c>
      <c r="N223">
        <v>4.0878363859463089</v>
      </c>
      <c r="O223">
        <v>3.6959045934698107</v>
      </c>
    </row>
    <row r="224" spans="1:15" x14ac:dyDescent="0.2">
      <c r="A224" s="14">
        <v>43608</v>
      </c>
      <c r="B224">
        <v>3325</v>
      </c>
      <c r="C224">
        <v>3365</v>
      </c>
      <c r="D224">
        <v>811</v>
      </c>
      <c r="E224">
        <v>814</v>
      </c>
      <c r="F224">
        <v>4.1339066339066299</v>
      </c>
      <c r="G224">
        <v>3.8867590152654299</v>
      </c>
      <c r="H224">
        <v>9.2285155694019003E-2</v>
      </c>
      <c r="I224">
        <v>2.67808638109299</v>
      </c>
      <c r="J224">
        <v>5.98</v>
      </c>
      <c r="L224">
        <v>3.9790441709594488</v>
      </c>
      <c r="M224">
        <v>3.7944738595714109</v>
      </c>
      <c r="N224">
        <v>4.0713293266534683</v>
      </c>
      <c r="O224">
        <v>3.702188703877392</v>
      </c>
    </row>
    <row r="225" spans="1:15" x14ac:dyDescent="0.2">
      <c r="A225" s="14">
        <v>43607</v>
      </c>
      <c r="B225">
        <v>3380</v>
      </c>
      <c r="C225">
        <v>3355</v>
      </c>
      <c r="D225">
        <v>813</v>
      </c>
      <c r="E225">
        <v>818</v>
      </c>
      <c r="F225">
        <v>4.1014669926650296</v>
      </c>
      <c r="G225">
        <v>3.8805913090977202</v>
      </c>
      <c r="H225">
        <v>9.1010364966199006E-2</v>
      </c>
      <c r="I225">
        <v>2.4269288849609598</v>
      </c>
      <c r="J225">
        <v>5.39</v>
      </c>
      <c r="L225">
        <v>3.9716016740639191</v>
      </c>
      <c r="M225">
        <v>3.7895809441315214</v>
      </c>
      <c r="N225">
        <v>4.0626120390301184</v>
      </c>
      <c r="O225">
        <v>3.6985705791653221</v>
      </c>
    </row>
    <row r="226" spans="1:15" x14ac:dyDescent="0.2">
      <c r="A226" s="14">
        <v>43606</v>
      </c>
      <c r="B226">
        <v>3330</v>
      </c>
      <c r="C226">
        <v>3365</v>
      </c>
      <c r="D226">
        <v>808</v>
      </c>
      <c r="E226">
        <v>812</v>
      </c>
      <c r="F226">
        <v>4.1440886699507304</v>
      </c>
      <c r="G226">
        <v>3.8742921793030498</v>
      </c>
      <c r="H226">
        <v>9.1850345722353996E-2</v>
      </c>
      <c r="I226">
        <v>2.9373486678343799</v>
      </c>
      <c r="J226">
        <v>6.51</v>
      </c>
      <c r="L226">
        <v>3.9661425250254037</v>
      </c>
      <c r="M226">
        <v>3.782441833580696</v>
      </c>
      <c r="N226">
        <v>4.0579928707477579</v>
      </c>
      <c r="O226">
        <v>3.6905914878583417</v>
      </c>
    </row>
    <row r="227" spans="1:15" x14ac:dyDescent="0.2">
      <c r="A227" s="14">
        <v>43605</v>
      </c>
      <c r="B227">
        <v>3370</v>
      </c>
      <c r="C227">
        <v>3320</v>
      </c>
      <c r="D227">
        <v>837</v>
      </c>
      <c r="E227">
        <v>814</v>
      </c>
      <c r="F227">
        <v>4.0786240786240704</v>
      </c>
      <c r="G227">
        <v>3.8682862975834902</v>
      </c>
      <c r="H227">
        <v>8.86847219870667E-2</v>
      </c>
      <c r="I227">
        <v>2.3717476508666202</v>
      </c>
      <c r="J227">
        <v>5.16</v>
      </c>
      <c r="L227">
        <v>3.956971019570557</v>
      </c>
      <c r="M227">
        <v>3.7796015755964234</v>
      </c>
      <c r="N227">
        <v>4.0456557415576233</v>
      </c>
      <c r="O227">
        <v>3.6909168536093566</v>
      </c>
    </row>
    <row r="228" spans="1:15" x14ac:dyDescent="0.2">
      <c r="A228" s="14">
        <v>43602</v>
      </c>
      <c r="B228">
        <v>3270</v>
      </c>
      <c r="C228">
        <v>3320</v>
      </c>
      <c r="D228">
        <v>840</v>
      </c>
      <c r="E228">
        <v>822</v>
      </c>
      <c r="F228">
        <v>4.0389294403892899</v>
      </c>
      <c r="G228">
        <v>3.86297680815029</v>
      </c>
      <c r="H228">
        <v>8.7849403169865198E-2</v>
      </c>
      <c r="I228">
        <v>2.0028893298088901</v>
      </c>
      <c r="J228">
        <v>4.3600000000000003</v>
      </c>
      <c r="L228">
        <v>3.9508262113201553</v>
      </c>
      <c r="M228">
        <v>3.7751274049804247</v>
      </c>
      <c r="N228">
        <v>4.0386756144900202</v>
      </c>
      <c r="O228">
        <v>3.6872780018105598</v>
      </c>
    </row>
    <row r="229" spans="1:15" x14ac:dyDescent="0.2">
      <c r="A229" s="14">
        <v>43601</v>
      </c>
      <c r="B229">
        <v>3215</v>
      </c>
      <c r="C229">
        <v>3255</v>
      </c>
      <c r="D229">
        <v>822</v>
      </c>
      <c r="E229">
        <v>826</v>
      </c>
      <c r="F229">
        <v>3.9406779661016902</v>
      </c>
      <c r="G229">
        <v>3.8578318986049598</v>
      </c>
      <c r="H229">
        <v>8.8689254456375904E-2</v>
      </c>
      <c r="I229">
        <v>0.93411617906292599</v>
      </c>
      <c r="J229">
        <v>2.1</v>
      </c>
      <c r="L229">
        <v>3.9465211530613358</v>
      </c>
      <c r="M229">
        <v>3.7691426441485838</v>
      </c>
      <c r="N229">
        <v>4.0352104075177113</v>
      </c>
      <c r="O229">
        <v>3.6804533896922078</v>
      </c>
    </row>
    <row r="230" spans="1:15" x14ac:dyDescent="0.2">
      <c r="A230" s="14">
        <v>43600</v>
      </c>
      <c r="B230">
        <v>3310</v>
      </c>
      <c r="C230">
        <v>3220</v>
      </c>
      <c r="D230">
        <v>844</v>
      </c>
      <c r="E230">
        <v>828</v>
      </c>
      <c r="F230">
        <v>3.88888888888888</v>
      </c>
      <c r="G230">
        <v>3.8533857181083699</v>
      </c>
      <c r="H230">
        <v>9.2692811326395494E-2</v>
      </c>
      <c r="I230">
        <v>0.38301967835988499</v>
      </c>
      <c r="J230">
        <v>0.91</v>
      </c>
      <c r="L230">
        <v>3.9460785294347653</v>
      </c>
      <c r="M230">
        <v>3.7606929067819745</v>
      </c>
      <c r="N230">
        <v>4.0387713407611612</v>
      </c>
      <c r="O230">
        <v>3.6680000954555791</v>
      </c>
    </row>
    <row r="231" spans="1:15" x14ac:dyDescent="0.2">
      <c r="A231" s="14">
        <v>43599</v>
      </c>
      <c r="B231">
        <v>3280</v>
      </c>
      <c r="C231">
        <v>3355</v>
      </c>
      <c r="D231">
        <v>832</v>
      </c>
      <c r="E231">
        <v>857</v>
      </c>
      <c r="F231">
        <v>3.91481913652275</v>
      </c>
      <c r="G231">
        <v>3.8493161243210401</v>
      </c>
      <c r="H231">
        <v>9.7614282925516396E-2</v>
      </c>
      <c r="I231">
        <v>0.67103921924716003</v>
      </c>
      <c r="J231">
        <v>1.67</v>
      </c>
      <c r="L231">
        <v>3.9469304072465565</v>
      </c>
      <c r="M231">
        <v>3.7517018413955237</v>
      </c>
      <c r="N231">
        <v>4.0445446901720725</v>
      </c>
      <c r="O231">
        <v>3.6540875584700072</v>
      </c>
    </row>
    <row r="232" spans="1:15" x14ac:dyDescent="0.2">
      <c r="A232" s="14">
        <v>43598</v>
      </c>
      <c r="B232">
        <v>3365</v>
      </c>
      <c r="C232">
        <v>3330</v>
      </c>
      <c r="D232">
        <v>848</v>
      </c>
      <c r="E232">
        <v>857</v>
      </c>
      <c r="F232">
        <v>3.8856476079346498</v>
      </c>
      <c r="G232">
        <v>3.8443520041201702</v>
      </c>
      <c r="H232">
        <v>0.103449324754533</v>
      </c>
      <c r="I232">
        <v>0.39918678940117602</v>
      </c>
      <c r="J232">
        <v>1.06</v>
      </c>
      <c r="L232">
        <v>3.9478013288747031</v>
      </c>
      <c r="M232">
        <v>3.7409026793656373</v>
      </c>
      <c r="N232">
        <v>4.0512506536292365</v>
      </c>
      <c r="O232">
        <v>3.6374533546111043</v>
      </c>
    </row>
    <row r="233" spans="1:15" x14ac:dyDescent="0.2">
      <c r="A233" s="14">
        <v>43595</v>
      </c>
      <c r="B233">
        <v>3365</v>
      </c>
      <c r="C233">
        <v>3355</v>
      </c>
      <c r="D233">
        <v>863</v>
      </c>
      <c r="E233">
        <v>844</v>
      </c>
      <c r="F233">
        <v>3.9751184834123201</v>
      </c>
      <c r="G233">
        <v>3.8392710736542499</v>
      </c>
      <c r="H233">
        <v>0.110419635186284</v>
      </c>
      <c r="I233">
        <v>1.2302830880475499</v>
      </c>
      <c r="J233">
        <v>3.42</v>
      </c>
      <c r="L233">
        <v>3.9496907088405337</v>
      </c>
      <c r="M233">
        <v>3.7288514384679661</v>
      </c>
      <c r="N233">
        <v>4.0601103440268176</v>
      </c>
      <c r="O233">
        <v>3.6184318032816818</v>
      </c>
    </row>
    <row r="234" spans="1:15" x14ac:dyDescent="0.2">
      <c r="A234" s="14">
        <v>43594</v>
      </c>
      <c r="B234">
        <v>3400</v>
      </c>
      <c r="C234">
        <v>3365</v>
      </c>
      <c r="D234">
        <v>872</v>
      </c>
      <c r="E234">
        <v>864</v>
      </c>
      <c r="F234">
        <v>3.8946759259259198</v>
      </c>
      <c r="G234">
        <v>3.8335813218324102</v>
      </c>
      <c r="H234">
        <v>0.11420263634922</v>
      </c>
      <c r="I234">
        <v>0.53496667017991995</v>
      </c>
      <c r="J234">
        <v>1.57</v>
      </c>
      <c r="L234">
        <v>3.9477839581816303</v>
      </c>
      <c r="M234">
        <v>3.7193786854831901</v>
      </c>
      <c r="N234">
        <v>4.0619865945308504</v>
      </c>
      <c r="O234">
        <v>3.6051760491339704</v>
      </c>
    </row>
    <row r="235" spans="1:15" x14ac:dyDescent="0.2">
      <c r="A235" s="14">
        <v>43593</v>
      </c>
      <c r="B235">
        <v>3445</v>
      </c>
      <c r="C235">
        <v>3425</v>
      </c>
      <c r="D235">
        <v>882</v>
      </c>
      <c r="E235">
        <v>899</v>
      </c>
      <c r="F235">
        <v>3.8097886540600601</v>
      </c>
      <c r="G235">
        <v>3.8289662901340402</v>
      </c>
      <c r="H235">
        <v>0.118551361783923</v>
      </c>
      <c r="I235">
        <v>-0.16176647644872</v>
      </c>
      <c r="J235">
        <v>-0.5</v>
      </c>
      <c r="L235">
        <v>3.9475176519179631</v>
      </c>
      <c r="M235">
        <v>3.7104149283501173</v>
      </c>
      <c r="N235">
        <v>4.0660690137018864</v>
      </c>
      <c r="O235">
        <v>3.591863566566194</v>
      </c>
    </row>
    <row r="236" spans="1:15" x14ac:dyDescent="0.2">
      <c r="A236" s="14">
        <v>43592</v>
      </c>
      <c r="B236">
        <v>3670</v>
      </c>
      <c r="C236">
        <v>3500</v>
      </c>
      <c r="D236">
        <v>917</v>
      </c>
      <c r="E236">
        <v>893</v>
      </c>
      <c r="F236">
        <v>3.9193729003359401</v>
      </c>
      <c r="G236">
        <v>3.8256244501763002</v>
      </c>
      <c r="H236">
        <v>0.12251133310967501</v>
      </c>
      <c r="I236">
        <v>0.76522267597652105</v>
      </c>
      <c r="J236">
        <v>2.39</v>
      </c>
      <c r="L236">
        <v>3.9481357832859754</v>
      </c>
      <c r="M236">
        <v>3.7031131170666249</v>
      </c>
      <c r="N236">
        <v>4.0706471163956506</v>
      </c>
      <c r="O236">
        <v>3.5806017839569502</v>
      </c>
    </row>
    <row r="237" spans="1:15" x14ac:dyDescent="0.2">
      <c r="A237" s="14">
        <v>43581</v>
      </c>
      <c r="B237">
        <v>3555</v>
      </c>
      <c r="C237">
        <v>3570</v>
      </c>
      <c r="D237">
        <v>912</v>
      </c>
      <c r="E237">
        <v>916</v>
      </c>
      <c r="F237">
        <v>3.8973799126637498</v>
      </c>
      <c r="G237">
        <v>3.82031919179154</v>
      </c>
      <c r="H237">
        <v>0.126874323489541</v>
      </c>
      <c r="I237">
        <v>0.60737837848305498</v>
      </c>
      <c r="J237">
        <v>1.98</v>
      </c>
      <c r="L237">
        <v>3.9471935152810809</v>
      </c>
      <c r="M237">
        <v>3.6934448683019991</v>
      </c>
      <c r="N237">
        <v>4.0740678387706222</v>
      </c>
      <c r="O237">
        <v>3.5665705448124578</v>
      </c>
    </row>
    <row r="238" spans="1:15" x14ac:dyDescent="0.2">
      <c r="A238" s="14">
        <v>43580</v>
      </c>
      <c r="B238">
        <v>3610</v>
      </c>
      <c r="C238">
        <v>3595</v>
      </c>
      <c r="D238">
        <v>913</v>
      </c>
      <c r="E238">
        <v>923</v>
      </c>
      <c r="F238">
        <v>3.8949079089924101</v>
      </c>
      <c r="G238">
        <v>3.81555951349474</v>
      </c>
      <c r="H238">
        <v>0.130537202566059</v>
      </c>
      <c r="I238">
        <v>0.60786039487489596</v>
      </c>
      <c r="J238">
        <v>2.04</v>
      </c>
      <c r="L238">
        <v>3.9460967160607989</v>
      </c>
      <c r="M238">
        <v>3.685022310928681</v>
      </c>
      <c r="N238">
        <v>4.0766339186268583</v>
      </c>
      <c r="O238">
        <v>3.5544851083626221</v>
      </c>
    </row>
    <row r="239" spans="1:15" x14ac:dyDescent="0.2">
      <c r="A239" s="14">
        <v>43579</v>
      </c>
      <c r="B239">
        <v>3685</v>
      </c>
      <c r="C239">
        <v>3585</v>
      </c>
      <c r="D239">
        <v>949</v>
      </c>
      <c r="E239">
        <v>927</v>
      </c>
      <c r="F239">
        <v>3.8673139158576002</v>
      </c>
      <c r="G239">
        <v>3.8124232195598302</v>
      </c>
      <c r="H239">
        <v>0.13141586892190199</v>
      </c>
      <c r="I239">
        <v>0.41768697150559703</v>
      </c>
      <c r="J239">
        <v>1.42</v>
      </c>
      <c r="L239">
        <v>3.9438390884817323</v>
      </c>
      <c r="M239">
        <v>3.6810073506379282</v>
      </c>
      <c r="N239">
        <v>4.0752549574036339</v>
      </c>
      <c r="O239">
        <v>3.5495914817160261</v>
      </c>
    </row>
    <row r="240" spans="1:15" x14ac:dyDescent="0.2">
      <c r="A240" s="14">
        <v>43578</v>
      </c>
      <c r="B240">
        <v>3675</v>
      </c>
      <c r="C240">
        <v>3645</v>
      </c>
      <c r="D240">
        <v>943</v>
      </c>
      <c r="E240">
        <v>941</v>
      </c>
      <c r="F240">
        <v>3.8735387885228398</v>
      </c>
      <c r="G240">
        <v>3.80839830103077</v>
      </c>
      <c r="H240">
        <v>0.13426491411216701</v>
      </c>
      <c r="I240">
        <v>0.48516388605924698</v>
      </c>
      <c r="J240">
        <v>1.68</v>
      </c>
      <c r="L240">
        <v>3.9426632151429368</v>
      </c>
      <c r="M240">
        <v>3.6741333869186033</v>
      </c>
      <c r="N240">
        <v>4.0769281292551041</v>
      </c>
      <c r="O240">
        <v>3.539868472806436</v>
      </c>
    </row>
    <row r="241" spans="1:15" x14ac:dyDescent="0.2">
      <c r="A241" s="14">
        <v>43577</v>
      </c>
      <c r="B241">
        <v>3680</v>
      </c>
      <c r="C241">
        <v>3675</v>
      </c>
      <c r="D241">
        <v>941</v>
      </c>
      <c r="E241">
        <v>945</v>
      </c>
      <c r="F241">
        <v>3.88888888888888</v>
      </c>
      <c r="G241">
        <v>3.8040023349986898</v>
      </c>
      <c r="H241">
        <v>0.13742041589653101</v>
      </c>
      <c r="I241">
        <v>0.61771428456529098</v>
      </c>
      <c r="J241">
        <v>2.1800000000000002</v>
      </c>
      <c r="L241">
        <v>3.9414227508952209</v>
      </c>
      <c r="M241">
        <v>3.6665819191021587</v>
      </c>
      <c r="N241">
        <v>4.078843166791752</v>
      </c>
      <c r="O241">
        <v>3.5291615032056276</v>
      </c>
    </row>
    <row r="242" spans="1:15" x14ac:dyDescent="0.2">
      <c r="A242" s="14">
        <v>43574</v>
      </c>
      <c r="B242">
        <v>3765</v>
      </c>
      <c r="C242">
        <v>3710</v>
      </c>
      <c r="D242">
        <v>954</v>
      </c>
      <c r="E242">
        <v>949</v>
      </c>
      <c r="F242">
        <v>3.9093782929399299</v>
      </c>
      <c r="G242">
        <v>3.79917676253827</v>
      </c>
      <c r="H242">
        <v>0.140670868839255</v>
      </c>
      <c r="I242">
        <v>0.78339979919789604</v>
      </c>
      <c r="J242">
        <v>2.82</v>
      </c>
      <c r="L242">
        <v>3.9398476313775248</v>
      </c>
      <c r="M242">
        <v>3.6585058936990151</v>
      </c>
      <c r="N242">
        <v>4.0805185002167796</v>
      </c>
      <c r="O242">
        <v>3.5178350248597599</v>
      </c>
    </row>
    <row r="243" spans="1:15" x14ac:dyDescent="0.2">
      <c r="A243" s="14">
        <v>43573</v>
      </c>
      <c r="B243">
        <v>3805</v>
      </c>
      <c r="C243">
        <v>3770</v>
      </c>
      <c r="D243">
        <v>968</v>
      </c>
      <c r="E243">
        <v>950</v>
      </c>
      <c r="F243">
        <v>3.96842105263157</v>
      </c>
      <c r="G243">
        <v>3.7937540359229498</v>
      </c>
      <c r="H243">
        <v>0.144115055174551</v>
      </c>
      <c r="I243">
        <v>1.2119970151422801</v>
      </c>
      <c r="J243">
        <v>4.4000000000000004</v>
      </c>
      <c r="L243">
        <v>3.9378690910975007</v>
      </c>
      <c r="M243">
        <v>3.6496389807483989</v>
      </c>
      <c r="N243">
        <v>4.0819841462720516</v>
      </c>
      <c r="O243">
        <v>3.505523925573848</v>
      </c>
    </row>
    <row r="244" spans="1:15" x14ac:dyDescent="0.2">
      <c r="A244" s="14">
        <v>43572</v>
      </c>
      <c r="B244">
        <v>3830</v>
      </c>
      <c r="C244">
        <v>3810</v>
      </c>
      <c r="D244">
        <v>965</v>
      </c>
      <c r="E244">
        <v>967</v>
      </c>
      <c r="F244">
        <v>3.9400206825232602</v>
      </c>
      <c r="G244">
        <v>3.7866841268770202</v>
      </c>
      <c r="H244">
        <v>0.14831782332198001</v>
      </c>
      <c r="I244">
        <v>1.03383768863279</v>
      </c>
      <c r="J244">
        <v>3.89</v>
      </c>
      <c r="L244">
        <v>3.9350019501990001</v>
      </c>
      <c r="M244">
        <v>3.6383663035550402</v>
      </c>
      <c r="N244">
        <v>4.0833197735209801</v>
      </c>
      <c r="O244">
        <v>3.4900484802330602</v>
      </c>
    </row>
    <row r="245" spans="1:15" x14ac:dyDescent="0.2">
      <c r="A245" s="14">
        <v>43571</v>
      </c>
      <c r="B245">
        <v>3865</v>
      </c>
      <c r="C245">
        <v>3840</v>
      </c>
      <c r="D245">
        <v>965</v>
      </c>
      <c r="E245">
        <v>959</v>
      </c>
      <c r="F245">
        <v>4.0041710114702802</v>
      </c>
      <c r="G245">
        <v>3.78101450650116</v>
      </c>
      <c r="H245">
        <v>0.15045981735907801</v>
      </c>
      <c r="I245">
        <v>1.48316347105847</v>
      </c>
      <c r="J245">
        <v>5.57</v>
      </c>
      <c r="L245">
        <v>3.9314743238602379</v>
      </c>
      <c r="M245">
        <v>3.6305546891420821</v>
      </c>
      <c r="N245">
        <v>4.0819341412193157</v>
      </c>
      <c r="O245">
        <v>3.4800948717830038</v>
      </c>
    </row>
    <row r="246" spans="1:15" x14ac:dyDescent="0.2">
      <c r="A246" s="14">
        <v>43570</v>
      </c>
      <c r="B246">
        <v>3870</v>
      </c>
      <c r="C246">
        <v>3860</v>
      </c>
      <c r="D246">
        <v>990</v>
      </c>
      <c r="E246">
        <v>980</v>
      </c>
      <c r="F246">
        <v>3.93877551020408</v>
      </c>
      <c r="G246">
        <v>3.7741690230628002</v>
      </c>
      <c r="H246">
        <v>0.151824292987746</v>
      </c>
      <c r="I246">
        <v>1.0841907042804999</v>
      </c>
      <c r="J246">
        <v>4.18</v>
      </c>
      <c r="L246">
        <v>3.9259933160505462</v>
      </c>
      <c r="M246">
        <v>3.6223447300750542</v>
      </c>
      <c r="N246">
        <v>4.0778176090382923</v>
      </c>
      <c r="O246">
        <v>3.4705204370873082</v>
      </c>
    </row>
    <row r="247" spans="1:15" x14ac:dyDescent="0.2">
      <c r="A247" s="14">
        <v>43567</v>
      </c>
      <c r="B247">
        <v>3880</v>
      </c>
      <c r="C247">
        <v>3815</v>
      </c>
      <c r="D247">
        <v>977</v>
      </c>
      <c r="E247">
        <v>960</v>
      </c>
      <c r="F247">
        <v>3.9739583333333299</v>
      </c>
      <c r="G247">
        <v>3.7681804795703799</v>
      </c>
      <c r="H247">
        <v>0.15405500985152901</v>
      </c>
      <c r="I247">
        <v>1.3357426932189</v>
      </c>
      <c r="J247">
        <v>5.18</v>
      </c>
      <c r="L247">
        <v>3.9222354894219089</v>
      </c>
      <c r="M247">
        <v>3.614125469718851</v>
      </c>
      <c r="N247">
        <v>4.0762904992734379</v>
      </c>
      <c r="O247">
        <v>3.460070459867322</v>
      </c>
    </row>
    <row r="248" spans="1:15" x14ac:dyDescent="0.2">
      <c r="A248" s="14">
        <v>43566</v>
      </c>
      <c r="B248">
        <v>3860</v>
      </c>
      <c r="C248">
        <v>3870</v>
      </c>
      <c r="D248">
        <v>976</v>
      </c>
      <c r="E248">
        <v>964</v>
      </c>
      <c r="F248">
        <v>4.0145228215767599</v>
      </c>
      <c r="G248">
        <v>3.7613631366455</v>
      </c>
      <c r="H248">
        <v>0.15609761640256301</v>
      </c>
      <c r="I248">
        <v>1.6218036557225901</v>
      </c>
      <c r="J248">
        <v>6.31</v>
      </c>
      <c r="L248">
        <v>3.9174607530480632</v>
      </c>
      <c r="M248">
        <v>3.6052655202429369</v>
      </c>
      <c r="N248">
        <v>4.0735583694506259</v>
      </c>
      <c r="O248">
        <v>3.4491679038403742</v>
      </c>
    </row>
    <row r="249" spans="1:15" x14ac:dyDescent="0.2">
      <c r="A249" s="14">
        <v>43565</v>
      </c>
      <c r="B249">
        <v>3895</v>
      </c>
      <c r="C249">
        <v>3900</v>
      </c>
      <c r="D249">
        <v>983</v>
      </c>
      <c r="E249">
        <v>984</v>
      </c>
      <c r="F249">
        <v>3.9634146341463401</v>
      </c>
      <c r="G249">
        <v>3.75326223085405</v>
      </c>
      <c r="H249">
        <v>0.15849620264985201</v>
      </c>
      <c r="I249">
        <v>1.32591443693167</v>
      </c>
      <c r="J249">
        <v>5.3</v>
      </c>
      <c r="L249">
        <v>3.911758433503902</v>
      </c>
      <c r="M249">
        <v>3.594766028204198</v>
      </c>
      <c r="N249">
        <v>4.0702546361537539</v>
      </c>
      <c r="O249">
        <v>3.436269825554346</v>
      </c>
    </row>
    <row r="250" spans="1:15" x14ac:dyDescent="0.2">
      <c r="A250" s="14">
        <v>43564</v>
      </c>
      <c r="B250">
        <v>3955</v>
      </c>
      <c r="C250">
        <v>3900</v>
      </c>
      <c r="D250">
        <v>1007</v>
      </c>
      <c r="E250">
        <v>988</v>
      </c>
      <c r="F250">
        <v>3.9473684210526301</v>
      </c>
      <c r="G250">
        <v>3.74607023585718</v>
      </c>
      <c r="H250">
        <v>0.16101506388813</v>
      </c>
      <c r="I250">
        <v>1.2501823142169299</v>
      </c>
      <c r="J250">
        <v>5.0999999999999996</v>
      </c>
      <c r="L250">
        <v>3.9070852997453098</v>
      </c>
      <c r="M250">
        <v>3.5850551719690502</v>
      </c>
      <c r="N250">
        <v>4.0681003636334401</v>
      </c>
      <c r="O250">
        <v>3.42404010808092</v>
      </c>
    </row>
    <row r="251" spans="1:15" x14ac:dyDescent="0.2">
      <c r="A251" s="14">
        <v>43563</v>
      </c>
      <c r="B251">
        <v>3995</v>
      </c>
      <c r="C251">
        <v>3970</v>
      </c>
      <c r="D251">
        <v>1030</v>
      </c>
      <c r="E251">
        <v>1007</v>
      </c>
      <c r="F251">
        <v>3.9424031777557098</v>
      </c>
      <c r="G251">
        <v>3.7376810811522301</v>
      </c>
      <c r="H251">
        <v>0.166602441149997</v>
      </c>
      <c r="I251">
        <v>1.22880610386228</v>
      </c>
      <c r="J251">
        <v>5.19</v>
      </c>
      <c r="L251">
        <v>3.9042835223022272</v>
      </c>
      <c r="M251">
        <v>3.571078640002233</v>
      </c>
      <c r="N251">
        <v>4.0708859634522243</v>
      </c>
      <c r="O251">
        <v>3.4044761988522358</v>
      </c>
    </row>
    <row r="252" spans="1:15" x14ac:dyDescent="0.2">
      <c r="A252" s="14">
        <v>43560</v>
      </c>
      <c r="B252">
        <v>3970</v>
      </c>
      <c r="C252">
        <v>3990</v>
      </c>
      <c r="D252">
        <v>1023</v>
      </c>
      <c r="E252">
        <v>1030</v>
      </c>
      <c r="F252">
        <v>3.8737864077669899</v>
      </c>
      <c r="G252">
        <v>3.72984452933669</v>
      </c>
      <c r="H252">
        <v>0.170564348689762</v>
      </c>
      <c r="I252">
        <v>0.84391538757085005</v>
      </c>
      <c r="J252">
        <v>3.72</v>
      </c>
      <c r="L252">
        <v>3.9004088780264521</v>
      </c>
      <c r="M252">
        <v>3.5592801806469279</v>
      </c>
      <c r="N252">
        <v>4.0709732267162142</v>
      </c>
      <c r="O252">
        <v>3.3887158319571657</v>
      </c>
    </row>
    <row r="253" spans="1:15" x14ac:dyDescent="0.2">
      <c r="A253" s="14">
        <v>43559</v>
      </c>
      <c r="B253">
        <v>3865</v>
      </c>
      <c r="C253">
        <v>3930</v>
      </c>
      <c r="D253">
        <v>1005</v>
      </c>
      <c r="E253">
        <v>1015</v>
      </c>
      <c r="F253">
        <v>3.8719211822660098</v>
      </c>
      <c r="G253">
        <v>3.7222051859610801</v>
      </c>
      <c r="H253">
        <v>0.176667943177649</v>
      </c>
      <c r="I253">
        <v>0.84744291246077696</v>
      </c>
      <c r="J253">
        <v>3.87</v>
      </c>
      <c r="L253">
        <v>3.8988731291387291</v>
      </c>
      <c r="M253">
        <v>3.5455372427834311</v>
      </c>
      <c r="N253">
        <v>4.0755410723163781</v>
      </c>
      <c r="O253">
        <v>3.3688692996057821</v>
      </c>
    </row>
    <row r="254" spans="1:15" x14ac:dyDescent="0.2">
      <c r="A254" s="14">
        <v>43558</v>
      </c>
      <c r="B254">
        <v>3855</v>
      </c>
      <c r="C254">
        <v>3860</v>
      </c>
      <c r="D254">
        <v>996</v>
      </c>
      <c r="E254">
        <v>1002</v>
      </c>
      <c r="F254">
        <v>3.8522954091816302</v>
      </c>
      <c r="G254">
        <v>3.7137916914096598</v>
      </c>
      <c r="H254">
        <v>0.184202395777644</v>
      </c>
      <c r="I254">
        <v>0.751910512277844</v>
      </c>
      <c r="J254">
        <v>3.6</v>
      </c>
      <c r="L254">
        <v>3.8979940871873038</v>
      </c>
      <c r="M254">
        <v>3.5295892956320158</v>
      </c>
      <c r="N254">
        <v>4.0821964829649477</v>
      </c>
      <c r="O254">
        <v>3.3453868998543719</v>
      </c>
    </row>
    <row r="255" spans="1:15" x14ac:dyDescent="0.2">
      <c r="A255" s="14">
        <v>43557</v>
      </c>
      <c r="B255">
        <v>3910</v>
      </c>
      <c r="C255">
        <v>3845</v>
      </c>
      <c r="D255">
        <v>999</v>
      </c>
      <c r="E255">
        <v>1001</v>
      </c>
      <c r="F255">
        <v>3.84115884115884</v>
      </c>
      <c r="G255">
        <v>3.7065515879076099</v>
      </c>
      <c r="H255">
        <v>0.189219379058679</v>
      </c>
      <c r="I255">
        <v>0.71138196267666198</v>
      </c>
      <c r="J255">
        <v>3.5</v>
      </c>
      <c r="L255">
        <v>3.895770966966289</v>
      </c>
      <c r="M255">
        <v>3.5173322088489307</v>
      </c>
      <c r="N255">
        <v>4.0849903460249681</v>
      </c>
      <c r="O255">
        <v>3.328112829790252</v>
      </c>
    </row>
    <row r="256" spans="1:15" x14ac:dyDescent="0.2">
      <c r="A256" s="14">
        <v>43556</v>
      </c>
      <c r="B256">
        <v>3780</v>
      </c>
      <c r="C256">
        <v>3855</v>
      </c>
      <c r="D256">
        <v>954</v>
      </c>
      <c r="E256">
        <v>971</v>
      </c>
      <c r="F256">
        <v>3.9701338825952601</v>
      </c>
      <c r="G256">
        <v>3.6987401414035901</v>
      </c>
      <c r="H256">
        <v>0.195490158922667</v>
      </c>
      <c r="I256">
        <v>1.3882731626353999</v>
      </c>
      <c r="J256">
        <v>6.84</v>
      </c>
      <c r="L256">
        <v>3.8942303003262571</v>
      </c>
      <c r="M256">
        <v>3.5032499824809231</v>
      </c>
      <c r="N256">
        <v>4.089720459248924</v>
      </c>
      <c r="O256">
        <v>3.3077598235582562</v>
      </c>
    </row>
    <row r="257" spans="1:15" x14ac:dyDescent="0.2">
      <c r="A257" s="14">
        <v>43553</v>
      </c>
      <c r="B257">
        <v>3710</v>
      </c>
      <c r="C257">
        <v>3690</v>
      </c>
      <c r="D257">
        <v>959</v>
      </c>
      <c r="E257">
        <v>940</v>
      </c>
      <c r="F257">
        <v>3.9255319148936101</v>
      </c>
      <c r="G257">
        <v>3.6885580121786701</v>
      </c>
      <c r="H257">
        <v>0.20090215493925001</v>
      </c>
      <c r="I257">
        <v>1.17954883453889</v>
      </c>
      <c r="J257">
        <v>6.04</v>
      </c>
      <c r="L257">
        <v>3.8894601671179201</v>
      </c>
      <c r="M257">
        <v>3.4876558572394201</v>
      </c>
      <c r="N257">
        <v>4.0903623220571701</v>
      </c>
      <c r="O257">
        <v>3.2867537023001701</v>
      </c>
    </row>
    <row r="258" spans="1:15" x14ac:dyDescent="0.2">
      <c r="A258" s="14">
        <v>43552</v>
      </c>
      <c r="B258">
        <v>3675</v>
      </c>
      <c r="C258">
        <v>3670</v>
      </c>
      <c r="D258">
        <v>973</v>
      </c>
      <c r="E258">
        <v>959</v>
      </c>
      <c r="F258">
        <v>3.8269030239833102</v>
      </c>
      <c r="G258">
        <v>3.6779832912307899</v>
      </c>
      <c r="H258">
        <v>0.20886560172569399</v>
      </c>
      <c r="I258">
        <v>0.71299309949608802</v>
      </c>
      <c r="J258">
        <v>3.89</v>
      </c>
      <c r="L258">
        <v>3.8868488929564839</v>
      </c>
      <c r="M258">
        <v>3.4691176895050959</v>
      </c>
      <c r="N258">
        <v>4.095714494682178</v>
      </c>
      <c r="O258">
        <v>3.2602520877794019</v>
      </c>
    </row>
    <row r="259" spans="1:15" x14ac:dyDescent="0.2">
      <c r="A259" s="14">
        <v>43551</v>
      </c>
      <c r="B259">
        <v>3665</v>
      </c>
      <c r="C259">
        <v>3710</v>
      </c>
      <c r="D259">
        <v>983</v>
      </c>
      <c r="E259">
        <v>983</v>
      </c>
      <c r="F259">
        <v>3.7741607324516702</v>
      </c>
      <c r="G259">
        <v>3.6670005160867301</v>
      </c>
      <c r="H259">
        <v>0.221990350230757</v>
      </c>
      <c r="I259">
        <v>0.48272466011944698</v>
      </c>
      <c r="J259">
        <v>2.84</v>
      </c>
      <c r="L259">
        <v>3.8889908663174872</v>
      </c>
      <c r="M259">
        <v>3.4450101658559729</v>
      </c>
      <c r="N259">
        <v>4.110981216548244</v>
      </c>
      <c r="O259">
        <v>3.2230198156252161</v>
      </c>
    </row>
    <row r="260" spans="1:15" x14ac:dyDescent="0.2">
      <c r="A260" s="14">
        <v>43550</v>
      </c>
      <c r="B260">
        <v>3670</v>
      </c>
      <c r="C260">
        <v>3710</v>
      </c>
      <c r="D260">
        <v>961</v>
      </c>
      <c r="E260">
        <v>994</v>
      </c>
      <c r="F260">
        <v>3.7323943661971799</v>
      </c>
      <c r="G260">
        <v>3.6582368145458202</v>
      </c>
      <c r="H260">
        <v>0.230401514050317</v>
      </c>
      <c r="I260">
        <v>0.32186225840149002</v>
      </c>
      <c r="J260">
        <v>1.99</v>
      </c>
      <c r="L260">
        <v>3.8886383285961372</v>
      </c>
      <c r="M260">
        <v>3.4278353004955031</v>
      </c>
      <c r="N260">
        <v>4.1190398426464538</v>
      </c>
      <c r="O260">
        <v>3.1974337864451861</v>
      </c>
    </row>
    <row r="261" spans="1:15" x14ac:dyDescent="0.2">
      <c r="A261" s="14">
        <v>43549</v>
      </c>
      <c r="B261">
        <v>3665</v>
      </c>
      <c r="C261">
        <v>3625</v>
      </c>
      <c r="D261">
        <v>963</v>
      </c>
      <c r="E261">
        <v>946</v>
      </c>
      <c r="F261">
        <v>3.83192389006342</v>
      </c>
      <c r="G261">
        <v>3.6497542294637801</v>
      </c>
      <c r="H261">
        <v>0.239063541071902</v>
      </c>
      <c r="I261">
        <v>0.76201356251493702</v>
      </c>
      <c r="J261">
        <v>4.75</v>
      </c>
      <c r="L261">
        <v>3.8888177705356823</v>
      </c>
      <c r="M261">
        <v>3.4106906883918779</v>
      </c>
      <c r="N261">
        <v>4.1278813116075845</v>
      </c>
      <c r="O261">
        <v>3.1716271473199762</v>
      </c>
    </row>
    <row r="262" spans="1:15" x14ac:dyDescent="0.2">
      <c r="A262" s="14">
        <v>43546</v>
      </c>
      <c r="B262">
        <v>3800</v>
      </c>
      <c r="C262">
        <v>3760</v>
      </c>
      <c r="D262">
        <v>986</v>
      </c>
      <c r="E262">
        <v>993</v>
      </c>
      <c r="F262">
        <v>3.7865055387713999</v>
      </c>
      <c r="G262">
        <v>3.64186552063068</v>
      </c>
      <c r="H262">
        <v>0.24265687225052199</v>
      </c>
      <c r="I262">
        <v>0.59606808906442099</v>
      </c>
      <c r="J262">
        <v>3.82</v>
      </c>
      <c r="L262">
        <v>3.8845223928812018</v>
      </c>
      <c r="M262">
        <v>3.3992086483801582</v>
      </c>
      <c r="N262">
        <v>4.1271792651317236</v>
      </c>
      <c r="O262">
        <v>3.156551776129636</v>
      </c>
    </row>
    <row r="263" spans="1:15" x14ac:dyDescent="0.2">
      <c r="A263" s="14">
        <v>43544</v>
      </c>
      <c r="B263">
        <v>3735</v>
      </c>
      <c r="C263">
        <v>3730</v>
      </c>
      <c r="D263">
        <v>977</v>
      </c>
      <c r="E263">
        <v>983</v>
      </c>
      <c r="F263">
        <v>3.7945066124109799</v>
      </c>
      <c r="G263">
        <v>3.6361307985681601</v>
      </c>
      <c r="H263">
        <v>0.24424794327083699</v>
      </c>
      <c r="I263">
        <v>0.64842230285313196</v>
      </c>
      <c r="J263">
        <v>4.17</v>
      </c>
      <c r="L263">
        <v>3.8803787418389972</v>
      </c>
      <c r="M263">
        <v>3.391882855297323</v>
      </c>
      <c r="N263">
        <v>4.1246266851098339</v>
      </c>
      <c r="O263">
        <v>3.1476349120264864</v>
      </c>
    </row>
    <row r="264" spans="1:15" x14ac:dyDescent="0.2">
      <c r="A264" s="14">
        <v>43543</v>
      </c>
      <c r="B264">
        <v>3760</v>
      </c>
      <c r="C264">
        <v>3750</v>
      </c>
      <c r="D264">
        <v>987</v>
      </c>
      <c r="E264">
        <v>990</v>
      </c>
      <c r="F264">
        <v>3.7878787878787801</v>
      </c>
      <c r="G264">
        <v>3.6301558859176302</v>
      </c>
      <c r="H264">
        <v>0.24577685711257</v>
      </c>
      <c r="I264">
        <v>0.64173211348747095</v>
      </c>
      <c r="J264">
        <v>4.16</v>
      </c>
      <c r="L264">
        <v>3.8759327430302002</v>
      </c>
      <c r="M264">
        <v>3.3843790288050601</v>
      </c>
      <c r="N264">
        <v>4.1217096001427702</v>
      </c>
      <c r="O264">
        <v>3.1386021716924901</v>
      </c>
    </row>
    <row r="265" spans="1:15" x14ac:dyDescent="0.2">
      <c r="A265" s="14">
        <v>43542</v>
      </c>
      <c r="B265">
        <v>3800</v>
      </c>
      <c r="C265">
        <v>3745</v>
      </c>
      <c r="D265">
        <v>986</v>
      </c>
      <c r="E265">
        <v>977</v>
      </c>
      <c r="F265">
        <v>3.8331627430910902</v>
      </c>
      <c r="G265">
        <v>3.6248889306506702</v>
      </c>
      <c r="H265">
        <v>0.246571784820869</v>
      </c>
      <c r="I265">
        <v>0.84467820432790996</v>
      </c>
      <c r="J265">
        <v>5.43</v>
      </c>
      <c r="L265">
        <v>3.8714607154715392</v>
      </c>
      <c r="M265">
        <v>3.3783171458298011</v>
      </c>
      <c r="N265">
        <v>4.1180325002924079</v>
      </c>
      <c r="O265">
        <v>3.1317453610089321</v>
      </c>
    </row>
    <row r="266" spans="1:15" x14ac:dyDescent="0.2">
      <c r="A266" s="14">
        <v>43539</v>
      </c>
      <c r="B266">
        <v>3765</v>
      </c>
      <c r="C266">
        <v>3765</v>
      </c>
      <c r="D266">
        <v>960</v>
      </c>
      <c r="E266">
        <v>978</v>
      </c>
      <c r="F266">
        <v>3.8496932515337399</v>
      </c>
      <c r="G266">
        <v>3.6194613592829299</v>
      </c>
      <c r="H266">
        <v>0.24640765896799</v>
      </c>
      <c r="I266">
        <v>0.93435363663233895</v>
      </c>
      <c r="J266">
        <v>5.98</v>
      </c>
      <c r="L266">
        <v>3.8658690182509199</v>
      </c>
      <c r="M266">
        <v>3.3730537003149399</v>
      </c>
      <c r="N266">
        <v>4.1122766772189099</v>
      </c>
      <c r="O266">
        <v>3.1266460413469499</v>
      </c>
    </row>
    <row r="267" spans="1:15" x14ac:dyDescent="0.2">
      <c r="A267" s="14">
        <v>43538</v>
      </c>
      <c r="B267">
        <v>3810</v>
      </c>
      <c r="C267">
        <v>3765</v>
      </c>
      <c r="D267">
        <v>967</v>
      </c>
      <c r="E267">
        <v>959</v>
      </c>
      <c r="F267">
        <v>3.9259645464025001</v>
      </c>
      <c r="G267">
        <v>3.61373044478621</v>
      </c>
      <c r="H267">
        <v>0.24598428000983599</v>
      </c>
      <c r="I267">
        <v>1.2693254284533999</v>
      </c>
      <c r="J267">
        <v>7.95</v>
      </c>
      <c r="L267">
        <v>3.8597147247960462</v>
      </c>
      <c r="M267">
        <v>3.3677461647763738</v>
      </c>
      <c r="N267">
        <v>4.1056990048058823</v>
      </c>
      <c r="O267">
        <v>3.121761884766538</v>
      </c>
    </row>
    <row r="268" spans="1:15" x14ac:dyDescent="0.2">
      <c r="A268" s="14">
        <v>43537</v>
      </c>
      <c r="B268">
        <v>3775</v>
      </c>
      <c r="C268">
        <v>3765</v>
      </c>
      <c r="D268">
        <v>967</v>
      </c>
      <c r="E268">
        <v>955</v>
      </c>
      <c r="F268">
        <v>3.9424083769633498</v>
      </c>
      <c r="G268">
        <v>3.6061621266800099</v>
      </c>
      <c r="H268">
        <v>0.24499136818564701</v>
      </c>
      <c r="I268">
        <v>1.3724820297690401</v>
      </c>
      <c r="J268">
        <v>8.5299999999999994</v>
      </c>
      <c r="L268">
        <v>3.8511534948656569</v>
      </c>
      <c r="M268">
        <v>3.3611707584943629</v>
      </c>
      <c r="N268">
        <v>4.096144863051304</v>
      </c>
      <c r="O268">
        <v>3.1161793903087158</v>
      </c>
    </row>
    <row r="269" spans="1:15" x14ac:dyDescent="0.2">
      <c r="A269" s="14">
        <v>43536</v>
      </c>
      <c r="B269">
        <v>3785</v>
      </c>
      <c r="C269">
        <v>3810</v>
      </c>
      <c r="D269">
        <v>959</v>
      </c>
      <c r="E269">
        <v>970</v>
      </c>
      <c r="F269">
        <v>3.9278350515463898</v>
      </c>
      <c r="G269">
        <v>3.5958580866356402</v>
      </c>
      <c r="H269">
        <v>0.24687689377817501</v>
      </c>
      <c r="I269">
        <v>1.34470650464774</v>
      </c>
      <c r="J269">
        <v>8.4499999999999993</v>
      </c>
      <c r="L269">
        <v>3.8427349804138151</v>
      </c>
      <c r="M269">
        <v>3.3489811928574653</v>
      </c>
      <c r="N269">
        <v>4.0896118741919905</v>
      </c>
      <c r="O269">
        <v>3.10210429907929</v>
      </c>
    </row>
    <row r="270" spans="1:15" x14ac:dyDescent="0.2">
      <c r="A270" s="14">
        <v>43535</v>
      </c>
      <c r="B270">
        <v>3735</v>
      </c>
      <c r="C270">
        <v>3745</v>
      </c>
      <c r="D270">
        <v>946</v>
      </c>
      <c r="E270">
        <v>948</v>
      </c>
      <c r="F270">
        <v>3.9504219409282699</v>
      </c>
      <c r="G270">
        <v>3.5846358065227899</v>
      </c>
      <c r="H270">
        <v>0.25063250377394802</v>
      </c>
      <c r="I270">
        <v>1.4594521017728399</v>
      </c>
      <c r="J270">
        <v>9.26</v>
      </c>
      <c r="L270">
        <v>3.8352683102967378</v>
      </c>
      <c r="M270">
        <v>3.334003302748842</v>
      </c>
      <c r="N270">
        <v>4.0859008140706861</v>
      </c>
      <c r="O270">
        <v>3.0833707989748937</v>
      </c>
    </row>
    <row r="271" spans="1:15" x14ac:dyDescent="0.2">
      <c r="A271" s="14">
        <v>43532</v>
      </c>
      <c r="B271">
        <v>3770</v>
      </c>
      <c r="C271">
        <v>3755</v>
      </c>
      <c r="D271">
        <v>960</v>
      </c>
      <c r="E271">
        <v>944</v>
      </c>
      <c r="F271">
        <v>3.97775423728813</v>
      </c>
      <c r="G271">
        <v>3.5724317414018198</v>
      </c>
      <c r="H271">
        <v>0.25477440519803501</v>
      </c>
      <c r="I271">
        <v>1.59090743660553</v>
      </c>
      <c r="J271">
        <v>10.19</v>
      </c>
      <c r="L271">
        <v>3.8272061465998548</v>
      </c>
      <c r="M271">
        <v>3.3176573362037849</v>
      </c>
      <c r="N271">
        <v>4.0819805517978898</v>
      </c>
      <c r="O271">
        <v>3.0628829310057499</v>
      </c>
    </row>
    <row r="272" spans="1:15" x14ac:dyDescent="0.2">
      <c r="A272" s="14">
        <v>43531</v>
      </c>
      <c r="B272">
        <v>3745</v>
      </c>
      <c r="C272">
        <v>3805</v>
      </c>
      <c r="D272">
        <v>967</v>
      </c>
      <c r="E272">
        <v>969</v>
      </c>
      <c r="F272">
        <v>3.9267285861713099</v>
      </c>
      <c r="G272">
        <v>3.5592506940636799</v>
      </c>
      <c r="H272">
        <v>0.25900117411678703</v>
      </c>
      <c r="I272">
        <v>1.4188271283354099</v>
      </c>
      <c r="J272">
        <v>9.36</v>
      </c>
      <c r="L272">
        <v>3.8182518681804671</v>
      </c>
      <c r="M272">
        <v>3.3002495199468926</v>
      </c>
      <c r="N272">
        <v>4.0772530422972544</v>
      </c>
      <c r="O272">
        <v>3.0412483458301058</v>
      </c>
    </row>
    <row r="273" spans="1:15" x14ac:dyDescent="0.2">
      <c r="A273" s="14">
        <v>43530</v>
      </c>
      <c r="B273">
        <v>3800</v>
      </c>
      <c r="C273">
        <v>3780</v>
      </c>
      <c r="D273">
        <v>998</v>
      </c>
      <c r="E273">
        <v>979</v>
      </c>
      <c r="F273">
        <v>3.8610827374872301</v>
      </c>
      <c r="G273">
        <v>3.5471033338168199</v>
      </c>
      <c r="H273">
        <v>0.26281772053850599</v>
      </c>
      <c r="I273">
        <v>1.1946660332760899</v>
      </c>
      <c r="J273">
        <v>8.1300000000000008</v>
      </c>
      <c r="L273">
        <v>3.8099210543553257</v>
      </c>
      <c r="M273">
        <v>3.284285613278314</v>
      </c>
      <c r="N273">
        <v>4.072738774893832</v>
      </c>
      <c r="O273">
        <v>3.0214678927398078</v>
      </c>
    </row>
    <row r="274" spans="1:15" x14ac:dyDescent="0.2">
      <c r="A274" s="14">
        <v>43529</v>
      </c>
      <c r="B274">
        <v>3800</v>
      </c>
      <c r="C274">
        <v>3800</v>
      </c>
      <c r="D274">
        <v>989</v>
      </c>
      <c r="E274">
        <v>998</v>
      </c>
      <c r="F274">
        <v>3.8076152304609199</v>
      </c>
      <c r="G274">
        <v>3.5358717560096999</v>
      </c>
      <c r="H274">
        <v>0.26712387236545199</v>
      </c>
      <c r="I274">
        <v>1.01729385713399</v>
      </c>
      <c r="J274">
        <v>7.14</v>
      </c>
      <c r="L274">
        <v>3.802995628375152</v>
      </c>
      <c r="M274">
        <v>3.2687478836442478</v>
      </c>
      <c r="N274">
        <v>4.0701195007406037</v>
      </c>
      <c r="O274">
        <v>3.0016240112787962</v>
      </c>
    </row>
    <row r="275" spans="1:15" x14ac:dyDescent="0.2">
      <c r="A275" s="14">
        <v>43528</v>
      </c>
      <c r="B275">
        <v>3860</v>
      </c>
      <c r="C275">
        <v>3815</v>
      </c>
      <c r="D275">
        <v>1005</v>
      </c>
      <c r="E275">
        <v>991</v>
      </c>
      <c r="F275">
        <v>3.8496468213925299</v>
      </c>
      <c r="G275">
        <v>3.5239783771281701</v>
      </c>
      <c r="H275">
        <v>0.27451548065146703</v>
      </c>
      <c r="I275">
        <v>1.1863390854734299</v>
      </c>
      <c r="J275">
        <v>8.4600000000000009</v>
      </c>
      <c r="L275">
        <v>3.7984938577796372</v>
      </c>
      <c r="M275">
        <v>3.2494628964767029</v>
      </c>
      <c r="N275">
        <v>4.0730093384311044</v>
      </c>
      <c r="O275">
        <v>2.9749474158252358</v>
      </c>
    </row>
    <row r="276" spans="1:15" x14ac:dyDescent="0.2">
      <c r="A276" s="14">
        <v>43525</v>
      </c>
      <c r="B276">
        <v>3800</v>
      </c>
      <c r="C276">
        <v>3815</v>
      </c>
      <c r="D276">
        <v>992</v>
      </c>
      <c r="E276">
        <v>995</v>
      </c>
      <c r="F276">
        <v>3.83417085427135</v>
      </c>
      <c r="G276">
        <v>3.5123114617959801</v>
      </c>
      <c r="H276">
        <v>0.27898442317694599</v>
      </c>
      <c r="I276">
        <v>1.15368230530645</v>
      </c>
      <c r="J276">
        <v>8.39</v>
      </c>
      <c r="L276">
        <v>3.7912958849729259</v>
      </c>
      <c r="M276">
        <v>3.2333270386190343</v>
      </c>
      <c r="N276">
        <v>4.0702803081498722</v>
      </c>
      <c r="O276">
        <v>2.954342615442088</v>
      </c>
    </row>
    <row r="277" spans="1:15" x14ac:dyDescent="0.2">
      <c r="A277" s="14">
        <v>43524</v>
      </c>
      <c r="B277">
        <v>3820</v>
      </c>
      <c r="C277">
        <v>3805</v>
      </c>
      <c r="D277">
        <v>999</v>
      </c>
      <c r="E277">
        <v>989</v>
      </c>
      <c r="F277">
        <v>3.8473205257836098</v>
      </c>
      <c r="G277">
        <v>3.5001906521678099</v>
      </c>
      <c r="H277">
        <v>0.28443198388374302</v>
      </c>
      <c r="I277">
        <v>1.2204319249753799</v>
      </c>
      <c r="J277">
        <v>9.02</v>
      </c>
      <c r="L277">
        <v>3.7846226360515529</v>
      </c>
      <c r="M277">
        <v>3.2157586682840669</v>
      </c>
      <c r="N277">
        <v>4.0690546199352955</v>
      </c>
      <c r="O277">
        <v>2.9313266844003238</v>
      </c>
    </row>
    <row r="278" spans="1:15" x14ac:dyDescent="0.2">
      <c r="A278" s="14">
        <v>43523</v>
      </c>
      <c r="B278">
        <v>3850</v>
      </c>
      <c r="C278">
        <v>3845</v>
      </c>
      <c r="D278">
        <v>987</v>
      </c>
      <c r="E278">
        <v>984</v>
      </c>
      <c r="F278">
        <v>3.90752032520325</v>
      </c>
      <c r="G278">
        <v>3.4879115969227699</v>
      </c>
      <c r="H278">
        <v>0.28902260170438299</v>
      </c>
      <c r="I278">
        <v>1.45181977397621</v>
      </c>
      <c r="J278">
        <v>10.74</v>
      </c>
      <c r="L278">
        <v>3.7769341986271527</v>
      </c>
      <c r="M278">
        <v>3.198888995218387</v>
      </c>
      <c r="N278">
        <v>4.0659568003315361</v>
      </c>
      <c r="O278">
        <v>2.9098663935140037</v>
      </c>
    </row>
    <row r="279" spans="1:15" x14ac:dyDescent="0.2">
      <c r="A279" s="14">
        <v>43522</v>
      </c>
      <c r="B279">
        <v>3770</v>
      </c>
      <c r="C279">
        <v>3810</v>
      </c>
      <c r="D279">
        <v>1000</v>
      </c>
      <c r="E279">
        <v>973</v>
      </c>
      <c r="F279">
        <v>3.9157245632065698</v>
      </c>
      <c r="G279">
        <v>3.4759066491252999</v>
      </c>
      <c r="H279">
        <v>0.29004153433449198</v>
      </c>
      <c r="I279">
        <v>1.5163963157567799</v>
      </c>
      <c r="J279">
        <v>11.23</v>
      </c>
      <c r="L279">
        <v>3.7659481834597921</v>
      </c>
      <c r="M279">
        <v>3.1858651147908077</v>
      </c>
      <c r="N279">
        <v>4.0559897177942839</v>
      </c>
      <c r="O279">
        <v>2.8958235804563159</v>
      </c>
    </row>
    <row r="280" spans="1:15" x14ac:dyDescent="0.2">
      <c r="A280" s="14">
        <v>43521</v>
      </c>
      <c r="B280">
        <v>3765</v>
      </c>
      <c r="C280">
        <v>3795</v>
      </c>
      <c r="D280">
        <v>991</v>
      </c>
      <c r="E280">
        <v>995</v>
      </c>
      <c r="F280">
        <v>3.8140703517587902</v>
      </c>
      <c r="G280">
        <v>3.4628144599581598</v>
      </c>
      <c r="H280">
        <v>0.29204748560899602</v>
      </c>
      <c r="I280">
        <v>1.2027355451055</v>
      </c>
      <c r="J280">
        <v>9.2100000000000009</v>
      </c>
      <c r="L280">
        <v>3.7548619455671557</v>
      </c>
      <c r="M280">
        <v>3.170766974349164</v>
      </c>
      <c r="N280">
        <v>4.046909431176152</v>
      </c>
      <c r="O280">
        <v>2.8787194887401677</v>
      </c>
    </row>
    <row r="281" spans="1:15" x14ac:dyDescent="0.2">
      <c r="A281" s="14">
        <v>43518</v>
      </c>
      <c r="B281">
        <v>3730</v>
      </c>
      <c r="C281">
        <v>3715</v>
      </c>
      <c r="D281">
        <v>986</v>
      </c>
      <c r="E281">
        <v>978</v>
      </c>
      <c r="F281">
        <v>3.79856850715746</v>
      </c>
      <c r="G281">
        <v>3.4532860869904698</v>
      </c>
      <c r="H281">
        <v>0.29208969774134402</v>
      </c>
      <c r="I281">
        <v>1.1821109160540999</v>
      </c>
      <c r="J281">
        <v>9.09</v>
      </c>
      <c r="L281">
        <v>3.7453757847318139</v>
      </c>
      <c r="M281">
        <v>3.1611963892491257</v>
      </c>
      <c r="N281">
        <v>4.0374654824731575</v>
      </c>
      <c r="O281">
        <v>2.8691066915077816</v>
      </c>
    </row>
    <row r="282" spans="1:15" x14ac:dyDescent="0.2">
      <c r="A282" s="14">
        <v>43517</v>
      </c>
      <c r="B282">
        <v>3705</v>
      </c>
      <c r="C282">
        <v>3730</v>
      </c>
      <c r="D282">
        <v>1005</v>
      </c>
      <c r="E282">
        <v>989</v>
      </c>
      <c r="F282">
        <v>3.7714863498483302</v>
      </c>
      <c r="G282">
        <v>3.44407653906155</v>
      </c>
      <c r="H282">
        <v>0.29194685944127802</v>
      </c>
      <c r="I282">
        <v>1.1214705697241201</v>
      </c>
      <c r="J282">
        <v>8.68</v>
      </c>
      <c r="L282">
        <v>3.7360233985028279</v>
      </c>
      <c r="M282">
        <v>3.152129679620272</v>
      </c>
      <c r="N282">
        <v>4.0279702579441059</v>
      </c>
      <c r="O282">
        <v>2.8601828201789941</v>
      </c>
    </row>
    <row r="283" spans="1:15" x14ac:dyDescent="0.2">
      <c r="A283" s="14">
        <v>43516</v>
      </c>
      <c r="B283">
        <v>3700</v>
      </c>
      <c r="C283">
        <v>3700</v>
      </c>
      <c r="D283">
        <v>1009</v>
      </c>
      <c r="E283">
        <v>999</v>
      </c>
      <c r="F283">
        <v>3.7037037037037002</v>
      </c>
      <c r="G283">
        <v>3.4356670770506299</v>
      </c>
      <c r="H283">
        <v>0.29147812577133297</v>
      </c>
      <c r="I283">
        <v>0.91957715847037702</v>
      </c>
      <c r="J283">
        <v>7.24</v>
      </c>
      <c r="L283">
        <v>3.7271452028219629</v>
      </c>
      <c r="M283">
        <v>3.1441889512792969</v>
      </c>
      <c r="N283">
        <v>4.0186233285932955</v>
      </c>
      <c r="O283">
        <v>2.8527108255079638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1"/>
    </row>
    <row r="784" spans="1:1" x14ac:dyDescent="0.2">
      <c r="A784" s="31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J32" sqref="J32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8">
        <v>3</v>
      </c>
      <c r="F1" s="259" t="s">
        <v>1055</v>
      </c>
      <c r="G1" s="260">
        <v>17</v>
      </c>
      <c r="N1" s="243" t="s">
        <v>1054</v>
      </c>
      <c r="O1" s="244" t="s">
        <v>1052</v>
      </c>
      <c r="P1" s="245" t="s">
        <v>1053</v>
      </c>
    </row>
    <row r="2" spans="1:19" s="106" customFormat="1" x14ac:dyDescent="0.2">
      <c r="B2" s="202"/>
      <c r="C2" s="200" t="s">
        <v>967</v>
      </c>
      <c r="D2" s="200" t="s">
        <v>968</v>
      </c>
      <c r="E2" s="200" t="s">
        <v>969</v>
      </c>
      <c r="F2" s="200" t="s">
        <v>970</v>
      </c>
      <c r="G2" s="201" t="s">
        <v>974</v>
      </c>
      <c r="H2" s="201" t="s">
        <v>971</v>
      </c>
      <c r="I2" s="201" t="s">
        <v>545</v>
      </c>
      <c r="J2" s="246" t="s">
        <v>977</v>
      </c>
      <c r="K2" s="247"/>
      <c r="M2" s="239" t="s">
        <v>1044</v>
      </c>
      <c r="N2" s="241">
        <v>2.1826299575110601</v>
      </c>
      <c r="O2" s="237">
        <f>MAX(I42:I1000)</f>
        <v>2.9746715423880898</v>
      </c>
      <c r="P2" s="238">
        <f>MIN(I42:I1000)</f>
        <v>-2.68959236741886</v>
      </c>
    </row>
    <row r="3" spans="1:19" s="106" customFormat="1" x14ac:dyDescent="0.2">
      <c r="B3" s="203" t="s">
        <v>978</v>
      </c>
      <c r="C3" s="249">
        <v>5233</v>
      </c>
      <c r="D3" s="250" t="s">
        <v>2290</v>
      </c>
      <c r="E3" s="249" t="s">
        <v>2292</v>
      </c>
      <c r="F3" s="249">
        <v>2946</v>
      </c>
      <c r="G3" s="249">
        <v>300</v>
      </c>
      <c r="H3" s="249"/>
      <c r="I3" s="251"/>
      <c r="J3" s="252">
        <v>883800</v>
      </c>
      <c r="K3" s="248"/>
      <c r="M3" s="239" t="s">
        <v>1045</v>
      </c>
      <c r="N3" s="241">
        <v>9.35</v>
      </c>
      <c r="O3" s="238">
        <f>MAX(J42:J1000)</f>
        <v>10.67</v>
      </c>
      <c r="P3" s="238">
        <f>MIN(J42:J1000)</f>
        <v>-9.48</v>
      </c>
    </row>
    <row r="4" spans="1:19" s="106" customFormat="1" x14ac:dyDescent="0.2">
      <c r="B4" s="204" t="s">
        <v>979</v>
      </c>
      <c r="C4" s="253">
        <v>7189</v>
      </c>
      <c r="D4" s="253" t="s">
        <v>2291</v>
      </c>
      <c r="E4" s="253" t="s">
        <v>2293</v>
      </c>
      <c r="F4" s="253">
        <v>682</v>
      </c>
      <c r="G4" s="253">
        <v>1300</v>
      </c>
      <c r="H4" s="253"/>
      <c r="I4" s="254"/>
      <c r="J4" s="255">
        <v>886600</v>
      </c>
      <c r="K4" s="248"/>
      <c r="M4" s="240" t="s">
        <v>1046</v>
      </c>
      <c r="N4" s="241">
        <v>0.32</v>
      </c>
      <c r="O4" s="261"/>
      <c r="P4" s="262"/>
    </row>
    <row r="5" spans="1:19" s="106" customFormat="1" x14ac:dyDescent="0.2">
      <c r="M5" s="240" t="s">
        <v>1048</v>
      </c>
      <c r="N5" s="241">
        <v>0.89129876426985399</v>
      </c>
      <c r="O5" s="261"/>
      <c r="P5" s="262"/>
    </row>
    <row r="6" spans="1:19" s="106" customFormat="1" ht="15" thickBot="1" x14ac:dyDescent="0.25">
      <c r="M6" s="240" t="s">
        <v>1049</v>
      </c>
      <c r="N6" s="241">
        <v>0.95207961094053895</v>
      </c>
      <c r="O6" s="261"/>
      <c r="P6" s="262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40" t="s">
        <v>1050</v>
      </c>
      <c r="N7" s="241">
        <v>0.33457135045755798</v>
      </c>
      <c r="O7" s="261"/>
      <c r="P7" s="262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40" t="s">
        <v>1051</v>
      </c>
      <c r="N8" s="242">
        <v>9.1499235825473306E-3</v>
      </c>
      <c r="O8" s="263"/>
      <c r="P8" s="264"/>
    </row>
    <row r="9" spans="1:19" s="106" customFormat="1" x14ac:dyDescent="0.2">
      <c r="A9" s="195" t="s">
        <v>976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6" t="s">
        <v>1948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964</v>
      </c>
      <c r="B11" s="192"/>
      <c r="C11" s="408"/>
      <c r="D11" s="409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5">
        <v>3515</v>
      </c>
      <c r="B12" s="192"/>
      <c r="C12" s="408"/>
      <c r="D12" s="409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965</v>
      </c>
      <c r="B13" s="192"/>
      <c r="C13" s="408"/>
      <c r="D13" s="409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5">
        <v>2495.7155555555555</v>
      </c>
      <c r="B14" s="192"/>
      <c r="C14" s="408"/>
      <c r="D14" s="409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975</v>
      </c>
      <c r="B15" s="192"/>
      <c r="C15" s="408"/>
      <c r="D15" s="409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5">
        <v>3.8874074074074074</v>
      </c>
      <c r="B16" s="192"/>
      <c r="C16" s="408"/>
      <c r="D16" s="409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7"/>
      <c r="B17" s="192"/>
      <c r="C17" s="408"/>
      <c r="D17" s="409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8"/>
      <c r="B18" s="192"/>
      <c r="C18" s="408"/>
      <c r="D18" s="409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08"/>
      <c r="D19" s="409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499</v>
      </c>
      <c r="B41" s="106" t="s">
        <v>2134</v>
      </c>
      <c r="C41" s="106" t="s">
        <v>2135</v>
      </c>
      <c r="D41" s="106" t="s">
        <v>2275</v>
      </c>
      <c r="E41" s="106" t="s">
        <v>2276</v>
      </c>
      <c r="F41" s="106" t="s">
        <v>500</v>
      </c>
      <c r="G41" s="106" t="s">
        <v>501</v>
      </c>
      <c r="H41" s="106" t="s">
        <v>502</v>
      </c>
      <c r="I41" s="106" t="s">
        <v>503</v>
      </c>
      <c r="J41" s="106" t="s">
        <v>504</v>
      </c>
      <c r="K41" s="106" t="s">
        <v>2136</v>
      </c>
      <c r="L41" s="106" t="s">
        <v>2294</v>
      </c>
    </row>
    <row r="42" spans="1:19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K42">
        <v>2946</v>
      </c>
      <c r="L42">
        <v>2651.2118518518519</v>
      </c>
    </row>
    <row r="43" spans="1:19" x14ac:dyDescent="0.2">
      <c r="A43" s="199">
        <v>43880</v>
      </c>
      <c r="B43" s="10">
        <v>2978</v>
      </c>
      <c r="C43" s="10">
        <v>2954</v>
      </c>
      <c r="D43" s="10">
        <v>683</v>
      </c>
      <c r="E43" s="10">
        <v>675</v>
      </c>
      <c r="F43" s="10">
        <v>4.3762962962962897</v>
      </c>
      <c r="G43" s="10">
        <v>3.9095628512538299</v>
      </c>
      <c r="H43" s="10">
        <v>0.17908537802038099</v>
      </c>
      <c r="I43" s="10">
        <v>2.6062063257299801</v>
      </c>
      <c r="J43" s="10">
        <v>10.67</v>
      </c>
      <c r="K43" s="10">
        <v>2954</v>
      </c>
      <c r="L43" s="10">
        <v>2624</v>
      </c>
      <c r="M43" s="10"/>
    </row>
    <row r="44" spans="1:19" x14ac:dyDescent="0.2">
      <c r="A44" s="14">
        <v>43879</v>
      </c>
      <c r="B44" s="106">
        <v>2983</v>
      </c>
      <c r="C44" s="106">
        <v>2990</v>
      </c>
      <c r="D44" s="106">
        <v>688</v>
      </c>
      <c r="E44" s="106">
        <v>685</v>
      </c>
      <c r="F44" s="106">
        <v>4.3649635036496299</v>
      </c>
      <c r="G44" s="106">
        <v>3.90288925260342</v>
      </c>
      <c r="H44" s="106">
        <v>0.170697748212709</v>
      </c>
      <c r="I44" s="106">
        <v>2.7069733249814898</v>
      </c>
      <c r="J44" s="106">
        <v>10.59</v>
      </c>
      <c r="K44">
        <v>2990</v>
      </c>
      <c r="L44" s="106">
        <v>2662.8740740740741</v>
      </c>
    </row>
    <row r="45" spans="1:19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K45">
        <v>2992</v>
      </c>
      <c r="L45">
        <v>2686.1985185185185</v>
      </c>
    </row>
    <row r="46" spans="1:19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K46">
        <v>2990</v>
      </c>
      <c r="L46">
        <v>2713.4103703703704</v>
      </c>
    </row>
    <row r="47" spans="1:19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K47">
        <v>2971</v>
      </c>
      <c r="L47">
        <v>2709.522962962963</v>
      </c>
    </row>
    <row r="48" spans="1:19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K48">
        <v>3030</v>
      </c>
      <c r="L48">
        <v>2736.7348148148149</v>
      </c>
    </row>
    <row r="49" spans="1:12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K49">
        <v>3045</v>
      </c>
      <c r="L49">
        <v>2830.0325925925927</v>
      </c>
    </row>
    <row r="50" spans="1:12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K50">
        <v>3040</v>
      </c>
      <c r="L50">
        <v>2868.9066666666668</v>
      </c>
    </row>
    <row r="51" spans="1:12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K51">
        <v>3050</v>
      </c>
      <c r="L51">
        <v>2942.7674074074075</v>
      </c>
    </row>
    <row r="52" spans="1:12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K52">
        <v>3000</v>
      </c>
      <c r="L52">
        <v>2892.2311111111112</v>
      </c>
    </row>
    <row r="53" spans="1:12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K53">
        <v>2967</v>
      </c>
      <c r="L53">
        <v>2872.7940740740742</v>
      </c>
    </row>
    <row r="54" spans="1:12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K54">
        <v>2950</v>
      </c>
      <c r="L54">
        <v>2841.6948148148149</v>
      </c>
    </row>
    <row r="55" spans="1:12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K55">
        <v>2984</v>
      </c>
      <c r="L55">
        <v>2849.4696296296297</v>
      </c>
    </row>
    <row r="56" spans="1:12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K56">
        <v>2924</v>
      </c>
      <c r="L56">
        <v>2795.045925925926</v>
      </c>
    </row>
    <row r="57" spans="1:12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K57">
        <v>2965</v>
      </c>
      <c r="L57">
        <v>2830.0325925925927</v>
      </c>
    </row>
    <row r="58" spans="1:12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K58">
        <v>2942</v>
      </c>
      <c r="L58">
        <v>2814.482962962963</v>
      </c>
    </row>
    <row r="59" spans="1:12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K59">
        <v>3015</v>
      </c>
      <c r="L59">
        <v>2857.2444444444445</v>
      </c>
    </row>
    <row r="60" spans="1:12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K60">
        <v>3070</v>
      </c>
      <c r="L60">
        <v>2931.1051851851853</v>
      </c>
    </row>
    <row r="61" spans="1:12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K61">
        <v>3060</v>
      </c>
      <c r="L61">
        <v>2958.3170370370372</v>
      </c>
    </row>
    <row r="62" spans="1:12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K62">
        <v>3160</v>
      </c>
      <c r="L62">
        <v>3016.6281481481483</v>
      </c>
    </row>
    <row r="63" spans="1:12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K63">
        <v>3135</v>
      </c>
      <c r="L63">
        <v>3039.9525925925927</v>
      </c>
    </row>
    <row r="64" spans="1:12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K64">
        <v>3155</v>
      </c>
      <c r="L64">
        <v>3055.5022222222224</v>
      </c>
    </row>
    <row r="65" spans="1:12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K65">
        <v>3125</v>
      </c>
      <c r="L65">
        <v>3055.5022222222224</v>
      </c>
    </row>
    <row r="66" spans="1:12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K66">
        <v>3140</v>
      </c>
      <c r="L66">
        <v>3028.2903703703705</v>
      </c>
    </row>
    <row r="67" spans="1:12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K67">
        <v>3085</v>
      </c>
      <c r="L67">
        <v>3071.051851851852</v>
      </c>
    </row>
    <row r="68" spans="1:12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K68">
        <v>3035</v>
      </c>
      <c r="L68">
        <v>3086.6014814814816</v>
      </c>
    </row>
    <row r="69" spans="1:12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K69">
        <v>3160</v>
      </c>
      <c r="L69">
        <v>3222.6607407407409</v>
      </c>
    </row>
    <row r="70" spans="1:12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K70">
        <v>3145</v>
      </c>
      <c r="L70">
        <v>3261.534814814815</v>
      </c>
    </row>
    <row r="71" spans="1:12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K71">
        <v>3105</v>
      </c>
      <c r="L71">
        <v>3172.1244444444446</v>
      </c>
    </row>
    <row r="72" spans="1:12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K72">
        <v>3195</v>
      </c>
      <c r="L72">
        <v>3277.0844444444447</v>
      </c>
    </row>
    <row r="73" spans="1:12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K73">
        <v>3130</v>
      </c>
      <c r="L73">
        <v>3222.6607407407409</v>
      </c>
    </row>
    <row r="74" spans="1:12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K74">
        <v>3215</v>
      </c>
      <c r="L74">
        <v>3331.5081481481479</v>
      </c>
    </row>
    <row r="75" spans="1:12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K75">
        <v>3275</v>
      </c>
      <c r="L75">
        <v>3409.2562962962961</v>
      </c>
    </row>
    <row r="76" spans="1:12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K76">
        <v>3285</v>
      </c>
      <c r="L76">
        <v>3339.2829629629628</v>
      </c>
    </row>
    <row r="77" spans="1:12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K77">
        <v>3220</v>
      </c>
      <c r="L77">
        <v>3308.1837037037039</v>
      </c>
    </row>
    <row r="78" spans="1:12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K78">
        <v>3305</v>
      </c>
      <c r="L78">
        <v>3358.72</v>
      </c>
    </row>
    <row r="79" spans="1:12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K79">
        <v>3285</v>
      </c>
      <c r="L79">
        <v>3378.1570370370368</v>
      </c>
    </row>
    <row r="80" spans="1:12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K80">
        <v>3360</v>
      </c>
      <c r="L80">
        <v>3417.0311111111109</v>
      </c>
    </row>
    <row r="81" spans="1:12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K81">
        <v>3405</v>
      </c>
      <c r="L81">
        <v>3374.2696296296294</v>
      </c>
    </row>
    <row r="82" spans="1:12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K82">
        <v>3380</v>
      </c>
      <c r="L82">
        <v>3385.9318518518517</v>
      </c>
    </row>
    <row r="83" spans="1:12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K83">
        <v>3295</v>
      </c>
      <c r="L83">
        <v>3420.9185185185183</v>
      </c>
    </row>
    <row r="84" spans="1:12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K84">
        <v>3345</v>
      </c>
      <c r="L84">
        <v>3409.2562962962961</v>
      </c>
    </row>
    <row r="85" spans="1:12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K85">
        <v>3355</v>
      </c>
      <c r="L85">
        <v>3417.0311111111109</v>
      </c>
    </row>
    <row r="86" spans="1:12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K86">
        <v>3370</v>
      </c>
      <c r="L86">
        <v>3280.9718518518521</v>
      </c>
    </row>
    <row r="87" spans="1:12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K87">
        <v>3365</v>
      </c>
      <c r="L87">
        <v>3331.5081481481479</v>
      </c>
    </row>
    <row r="88" spans="1:12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K88">
        <v>3440</v>
      </c>
      <c r="L88">
        <v>3382.0444444444443</v>
      </c>
    </row>
    <row r="89" spans="1:12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K89">
        <v>3480</v>
      </c>
      <c r="L89">
        <v>3405.3688888888887</v>
      </c>
    </row>
    <row r="90" spans="1:12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K90">
        <v>3515</v>
      </c>
      <c r="L90">
        <v>3397.5940740740739</v>
      </c>
    </row>
    <row r="91" spans="1:12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K91">
        <v>3490</v>
      </c>
      <c r="L91">
        <v>3350.945185185185</v>
      </c>
    </row>
    <row r="92" spans="1:12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K92">
        <v>3310</v>
      </c>
      <c r="L92">
        <v>3288.7466666666669</v>
      </c>
    </row>
    <row r="93" spans="1:12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K93">
        <v>3250</v>
      </c>
      <c r="L93">
        <v>3300.4088888888891</v>
      </c>
    </row>
    <row r="94" spans="1:12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K94">
        <v>3240</v>
      </c>
      <c r="L94">
        <v>3327.6207407407405</v>
      </c>
    </row>
    <row r="95" spans="1:12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K95">
        <v>3165</v>
      </c>
      <c r="L95">
        <v>3284.8592592592595</v>
      </c>
    </row>
    <row r="96" spans="1:12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K96">
        <v>3265</v>
      </c>
      <c r="L96">
        <v>3273.1970370370373</v>
      </c>
    </row>
    <row r="97" spans="1:12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K97">
        <v>3285</v>
      </c>
      <c r="L97">
        <v>3261.534814814815</v>
      </c>
    </row>
    <row r="98" spans="1:12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K98">
        <v>3205</v>
      </c>
      <c r="L98">
        <v>3277.0844444444447</v>
      </c>
    </row>
    <row r="99" spans="1:12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K99">
        <v>3240</v>
      </c>
      <c r="L99">
        <v>3300.4088888888891</v>
      </c>
    </row>
    <row r="100" spans="1:12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K100">
        <v>3205</v>
      </c>
      <c r="L100">
        <v>3280.9718518518521</v>
      </c>
    </row>
    <row r="101" spans="1:12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K101">
        <v>3115</v>
      </c>
      <c r="L101">
        <v>3304.2962962962965</v>
      </c>
    </row>
    <row r="102" spans="1:12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K102">
        <v>3195</v>
      </c>
      <c r="L102">
        <v>3296.5214814814817</v>
      </c>
    </row>
    <row r="103" spans="1:12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K103">
        <v>3225</v>
      </c>
      <c r="L103">
        <v>3358.72</v>
      </c>
    </row>
    <row r="104" spans="1:12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K104">
        <v>3195</v>
      </c>
      <c r="L104">
        <v>3432.5807407407406</v>
      </c>
    </row>
    <row r="105" spans="1:12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K105">
        <v>3230</v>
      </c>
      <c r="L105">
        <v>3436.468148148148</v>
      </c>
    </row>
    <row r="106" spans="1:12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K106">
        <v>3260</v>
      </c>
      <c r="L106">
        <v>3362.6074074074072</v>
      </c>
    </row>
    <row r="107" spans="1:12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K107">
        <v>3250</v>
      </c>
      <c r="L107">
        <v>3452.0177777777776</v>
      </c>
    </row>
    <row r="108" spans="1:12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K108">
        <v>3210</v>
      </c>
      <c r="L108">
        <v>3452.0177777777776</v>
      </c>
    </row>
    <row r="109" spans="1:12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K109">
        <v>3220</v>
      </c>
      <c r="L109">
        <v>3366.4948148148146</v>
      </c>
    </row>
    <row r="110" spans="1:12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K110">
        <v>3245</v>
      </c>
      <c r="L110">
        <v>3362.6074074074072</v>
      </c>
    </row>
    <row r="111" spans="1:12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K111">
        <v>3205</v>
      </c>
      <c r="L111">
        <v>3385.9318518518517</v>
      </c>
    </row>
    <row r="112" spans="1:12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K112">
        <v>3200</v>
      </c>
      <c r="L112">
        <v>3277.0844444444447</v>
      </c>
    </row>
    <row r="113" spans="1:12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K113">
        <v>3150</v>
      </c>
      <c r="L113">
        <v>3210.9985185185187</v>
      </c>
    </row>
    <row r="114" spans="1:12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K114">
        <v>3085</v>
      </c>
      <c r="L114">
        <v>3109.9259259259261</v>
      </c>
    </row>
    <row r="115" spans="1:12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K115">
        <v>3080</v>
      </c>
      <c r="L115">
        <v>3148.8</v>
      </c>
    </row>
    <row r="116" spans="1:12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K116">
        <v>3120</v>
      </c>
      <c r="L116">
        <v>3176.011851851852</v>
      </c>
    </row>
    <row r="117" spans="1:12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K117">
        <v>3125</v>
      </c>
      <c r="L117">
        <v>3164.3496296296298</v>
      </c>
    </row>
    <row r="118" spans="1:12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K118">
        <v>3120</v>
      </c>
      <c r="L118">
        <v>3129.3629629629631</v>
      </c>
    </row>
    <row r="119" spans="1:12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K119">
        <v>3145</v>
      </c>
      <c r="L119">
        <v>3129.3629629629631</v>
      </c>
    </row>
    <row r="120" spans="1:12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K120">
        <v>3170</v>
      </c>
      <c r="L120">
        <v>3106.0385185185187</v>
      </c>
    </row>
    <row r="121" spans="1:12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K121">
        <v>3115</v>
      </c>
      <c r="L121">
        <v>3039.9525925925927</v>
      </c>
    </row>
    <row r="122" spans="1:12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K122">
        <v>3070</v>
      </c>
      <c r="L122">
        <v>3036.0651851851853</v>
      </c>
    </row>
    <row r="123" spans="1:12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K123">
        <v>3140</v>
      </c>
      <c r="L123">
        <v>3008.8533333333335</v>
      </c>
    </row>
    <row r="124" spans="1:12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K124">
        <v>3105</v>
      </c>
      <c r="L124">
        <v>3012.7407407407409</v>
      </c>
    </row>
    <row r="125" spans="1:12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K125">
        <v>3050</v>
      </c>
      <c r="L125">
        <v>3063.2770370370372</v>
      </c>
    </row>
    <row r="126" spans="1:12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K126">
        <v>2909</v>
      </c>
      <c r="L126">
        <v>3032.1777777777779</v>
      </c>
    </row>
    <row r="127" spans="1:12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K127">
        <v>2841</v>
      </c>
      <c r="L127">
        <v>2962.2044444444446</v>
      </c>
    </row>
    <row r="128" spans="1:12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K128">
        <v>2836</v>
      </c>
      <c r="L128">
        <v>2876.6814814814816</v>
      </c>
    </row>
    <row r="129" spans="1:12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K129">
        <v>2810</v>
      </c>
      <c r="L129">
        <v>2896.1185185185186</v>
      </c>
    </row>
    <row r="130" spans="1:12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K130">
        <v>2821</v>
      </c>
      <c r="L130">
        <v>2884.4562962962964</v>
      </c>
    </row>
    <row r="131" spans="1:12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K131">
        <v>2802</v>
      </c>
      <c r="L131">
        <v>2872.7940740740742</v>
      </c>
    </row>
    <row r="132" spans="1:12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>
        <v>-1.7379542687728</v>
      </c>
      <c r="J132">
        <v>-6.07</v>
      </c>
      <c r="K132">
        <v>2803</v>
      </c>
      <c r="L132">
        <v>2857.2444444444445</v>
      </c>
    </row>
    <row r="133" spans="1:12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>
        <v>-2.2478753693956999</v>
      </c>
      <c r="J133">
        <v>-7.82</v>
      </c>
      <c r="K133">
        <v>2809</v>
      </c>
      <c r="L133">
        <v>2907.7807407407408</v>
      </c>
    </row>
    <row r="134" spans="1:12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K134">
        <v>2845</v>
      </c>
      <c r="L134">
        <v>2977.7540740740742</v>
      </c>
    </row>
    <row r="135" spans="1:12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K135">
        <v>2903</v>
      </c>
      <c r="L135">
        <v>2977.7540740740742</v>
      </c>
    </row>
    <row r="136" spans="1:12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K136">
        <v>2891</v>
      </c>
      <c r="L136">
        <v>2942.7674074074075</v>
      </c>
    </row>
    <row r="137" spans="1:12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K137">
        <v>2969</v>
      </c>
      <c r="L137">
        <v>2946.6548148148149</v>
      </c>
    </row>
    <row r="138" spans="1:12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K138">
        <v>3000</v>
      </c>
      <c r="L138">
        <v>2981.6414814814816</v>
      </c>
    </row>
    <row r="139" spans="1:12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K139">
        <v>2893</v>
      </c>
      <c r="L139">
        <v>2919.4429629629631</v>
      </c>
    </row>
    <row r="140" spans="1:12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K140">
        <v>2944</v>
      </c>
      <c r="L140">
        <v>2884.4562962962964</v>
      </c>
    </row>
    <row r="141" spans="1:12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K141">
        <v>2930</v>
      </c>
      <c r="L141">
        <v>2911.6681481481482</v>
      </c>
    </row>
    <row r="142" spans="1:12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K142">
        <v>2915</v>
      </c>
      <c r="L142">
        <v>2849.4696296296297</v>
      </c>
    </row>
    <row r="143" spans="1:12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K143">
        <v>2919</v>
      </c>
      <c r="L143">
        <v>2806.7081481481482</v>
      </c>
    </row>
    <row r="144" spans="1:12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K144">
        <v>2934</v>
      </c>
      <c r="L144">
        <v>2806.7081481481482</v>
      </c>
    </row>
    <row r="145" spans="1:12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K145">
        <v>2930</v>
      </c>
      <c r="L145">
        <v>2787.2711111111112</v>
      </c>
    </row>
    <row r="146" spans="1:12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K146">
        <v>2885</v>
      </c>
      <c r="L146">
        <v>2767.8340740740741</v>
      </c>
    </row>
    <row r="147" spans="1:12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K147">
        <v>2860</v>
      </c>
      <c r="L147">
        <v>2744.5096296296297</v>
      </c>
    </row>
    <row r="148" spans="1:12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K148">
        <v>2843</v>
      </c>
      <c r="L148">
        <v>2705.6355555555556</v>
      </c>
    </row>
    <row r="149" spans="1:12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K149">
        <v>2772</v>
      </c>
      <c r="L149">
        <v>2573.4637037037037</v>
      </c>
    </row>
    <row r="150" spans="1:12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K150">
        <v>2762</v>
      </c>
      <c r="L150">
        <v>2530.7022222222222</v>
      </c>
    </row>
    <row r="151" spans="1:12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K151">
        <v>2726</v>
      </c>
      <c r="L151">
        <v>2538.477037037037</v>
      </c>
    </row>
    <row r="152" spans="1:12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K152">
        <v>2722</v>
      </c>
      <c r="L152">
        <v>2499.6029629629629</v>
      </c>
    </row>
    <row r="153" spans="1:12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K153">
        <v>2736</v>
      </c>
      <c r="L153">
        <v>2550.1392592592592</v>
      </c>
    </row>
    <row r="154" spans="1:12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K154">
        <v>2693</v>
      </c>
      <c r="L154">
        <v>2530.7022222222222</v>
      </c>
    </row>
    <row r="155" spans="1:12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K155">
        <v>2682</v>
      </c>
      <c r="L155">
        <v>2604.562962962963</v>
      </c>
    </row>
    <row r="156" spans="1:12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K156">
        <v>2670</v>
      </c>
      <c r="L156">
        <v>2507.3777777777777</v>
      </c>
    </row>
    <row r="157" spans="1:12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K157">
        <v>2666</v>
      </c>
      <c r="L157">
        <v>2526.8148148148148</v>
      </c>
    </row>
    <row r="158" spans="1:12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K158">
        <v>2614</v>
      </c>
      <c r="L158">
        <v>2546.2518518518518</v>
      </c>
    </row>
    <row r="159" spans="1:12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K159">
        <v>2620</v>
      </c>
      <c r="L159">
        <v>2495.7155555555555</v>
      </c>
    </row>
    <row r="160" spans="1:12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K160">
        <v>2680</v>
      </c>
      <c r="L160">
        <v>2534.5896296296296</v>
      </c>
    </row>
    <row r="161" spans="1:12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K161">
        <v>2680</v>
      </c>
      <c r="L161">
        <v>2534.5896296296296</v>
      </c>
    </row>
    <row r="162" spans="1:12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K162">
        <v>2629</v>
      </c>
      <c r="L162">
        <v>2495.7155555555555</v>
      </c>
    </row>
    <row r="163" spans="1:12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K163">
        <v>2666</v>
      </c>
      <c r="L163">
        <v>2565.6888888888889</v>
      </c>
    </row>
    <row r="164" spans="1:12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K164">
        <v>2624</v>
      </c>
      <c r="L164">
        <v>2624</v>
      </c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1"/>
    </row>
    <row r="784" spans="1:1" x14ac:dyDescent="0.2">
      <c r="A784" s="31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19</v>
      </c>
    </row>
    <row r="2" spans="1:1" x14ac:dyDescent="0.2">
      <c r="A2" s="1" t="s">
        <v>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J28" sqref="J28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9" t="s">
        <v>1070</v>
      </c>
    </row>
    <row r="2" spans="2:23" s="106" customFormat="1" ht="24.75" thickBot="1" x14ac:dyDescent="0.25">
      <c r="C2" s="58" t="s">
        <v>69</v>
      </c>
      <c r="D2" s="68" t="s">
        <v>93</v>
      </c>
      <c r="E2" s="60"/>
      <c r="F2" s="59" t="s">
        <v>40</v>
      </c>
      <c r="G2" s="61" t="s">
        <v>41</v>
      </c>
      <c r="H2" s="62" t="s">
        <v>70</v>
      </c>
      <c r="I2" s="62" t="s">
        <v>71</v>
      </c>
      <c r="J2" s="60" t="s">
        <v>21</v>
      </c>
      <c r="K2" s="60" t="s">
        <v>72</v>
      </c>
      <c r="L2" s="62" t="s">
        <v>73</v>
      </c>
      <c r="M2" s="63" t="s">
        <v>94</v>
      </c>
      <c r="N2" s="60" t="s">
        <v>74</v>
      </c>
      <c r="O2" s="63" t="s">
        <v>88</v>
      </c>
      <c r="P2" s="60" t="s">
        <v>181</v>
      </c>
      <c r="Q2" s="60" t="s">
        <v>75</v>
      </c>
      <c r="R2" s="63" t="s">
        <v>90</v>
      </c>
      <c r="S2" s="66" t="s">
        <v>91</v>
      </c>
      <c r="T2" s="65"/>
      <c r="U2" s="67" t="s">
        <v>187</v>
      </c>
      <c r="V2" s="67" t="s">
        <v>92</v>
      </c>
      <c r="W2" s="64" t="s">
        <v>89</v>
      </c>
    </row>
    <row r="3" spans="2:23" s="106" customFormat="1" x14ac:dyDescent="0.2">
      <c r="B3" s="124" t="s">
        <v>196</v>
      </c>
      <c r="C3" s="342">
        <f>ROW()/2-1</f>
        <v>0.5</v>
      </c>
      <c r="D3" s="344">
        <v>43807</v>
      </c>
      <c r="E3" s="33" t="s">
        <v>184</v>
      </c>
      <c r="F3" s="33">
        <v>3105</v>
      </c>
      <c r="G3" s="55" t="s">
        <v>540</v>
      </c>
      <c r="H3" s="49"/>
      <c r="I3" s="49">
        <v>1000</v>
      </c>
      <c r="J3" s="50">
        <f>H3*I3</f>
        <v>0</v>
      </c>
      <c r="K3" s="52" t="s">
        <v>542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46">
        <f>P3+P4</f>
        <v>0</v>
      </c>
      <c r="S3" s="347" t="e">
        <f>R3/(J3+J4)</f>
        <v>#DIV/0!</v>
      </c>
      <c r="U3" s="349">
        <f>$P$1</f>
        <v>0</v>
      </c>
      <c r="V3" s="340">
        <f>IF(U3&gt;D3,DATEDIF(D3,U3,"d"),0)</f>
        <v>0</v>
      </c>
      <c r="W3" s="341"/>
    </row>
    <row r="4" spans="2:23" s="106" customFormat="1" x14ac:dyDescent="0.2">
      <c r="B4" s="124" t="s">
        <v>470</v>
      </c>
      <c r="C4" s="343"/>
      <c r="D4" s="345">
        <v>43748</v>
      </c>
      <c r="E4" s="29" t="s">
        <v>186</v>
      </c>
      <c r="F4" s="29">
        <v>7762</v>
      </c>
      <c r="G4" s="54" t="s">
        <v>541</v>
      </c>
      <c r="H4" s="46"/>
      <c r="I4" s="46">
        <v>1700</v>
      </c>
      <c r="J4" s="47">
        <f>H4*I4</f>
        <v>0</v>
      </c>
      <c r="K4" s="145" t="s">
        <v>542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46"/>
      <c r="S4" s="348"/>
      <c r="U4" s="340"/>
      <c r="V4" s="340"/>
      <c r="W4" s="340"/>
    </row>
    <row r="6" spans="2:23" x14ac:dyDescent="0.2">
      <c r="C6" s="14">
        <v>43806</v>
      </c>
      <c r="D6" s="106" t="s">
        <v>543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1227</v>
      </c>
      <c r="C1" s="106" t="s">
        <v>1228</v>
      </c>
      <c r="D1" s="106" t="s">
        <v>1229</v>
      </c>
      <c r="E1" s="106" t="s">
        <v>1230</v>
      </c>
      <c r="F1" s="106" t="s">
        <v>1231</v>
      </c>
      <c r="G1" s="106" t="s">
        <v>1232</v>
      </c>
      <c r="H1" s="106" t="s">
        <v>1233</v>
      </c>
      <c r="I1" s="106" t="s">
        <v>1234</v>
      </c>
      <c r="J1" s="106" t="s">
        <v>1235</v>
      </c>
      <c r="K1" s="106" t="s">
        <v>1236</v>
      </c>
      <c r="L1" s="106" t="s">
        <v>1237</v>
      </c>
      <c r="M1" s="106" t="s">
        <v>1238</v>
      </c>
      <c r="N1" s="106" t="s">
        <v>1239</v>
      </c>
      <c r="O1" s="106" t="s">
        <v>1240</v>
      </c>
      <c r="P1" s="106" t="s">
        <v>32</v>
      </c>
      <c r="Q1" s="106" t="s">
        <v>33</v>
      </c>
      <c r="R1" s="106" t="s">
        <v>34</v>
      </c>
      <c r="S1" s="106" t="s">
        <v>35</v>
      </c>
      <c r="T1" s="106" t="s">
        <v>1241</v>
      </c>
      <c r="U1" s="106" t="s">
        <v>1242</v>
      </c>
      <c r="V1" s="106" t="s">
        <v>1243</v>
      </c>
      <c r="W1" s="106" t="s">
        <v>1244</v>
      </c>
      <c r="X1" s="106" t="s">
        <v>1245</v>
      </c>
      <c r="Y1" s="106" t="s">
        <v>1246</v>
      </c>
      <c r="Z1" s="106" t="s">
        <v>1247</v>
      </c>
      <c r="AA1" s="106" t="s">
        <v>1248</v>
      </c>
      <c r="AB1" s="106" t="s">
        <v>1249</v>
      </c>
      <c r="AC1" s="106" t="s">
        <v>1250</v>
      </c>
      <c r="AD1" s="106" t="s">
        <v>1251</v>
      </c>
      <c r="AE1" s="106" t="s">
        <v>1252</v>
      </c>
      <c r="AF1" s="106" t="s">
        <v>1253</v>
      </c>
      <c r="AG1" s="106" t="s">
        <v>1254</v>
      </c>
      <c r="AH1" s="106" t="s">
        <v>1255</v>
      </c>
      <c r="AI1" t="s">
        <v>1256</v>
      </c>
    </row>
    <row r="2" spans="1:35" x14ac:dyDescent="0.2">
      <c r="A2" s="102">
        <v>971</v>
      </c>
      <c r="B2" s="106">
        <v>2730</v>
      </c>
      <c r="C2" s="106" t="s">
        <v>608</v>
      </c>
      <c r="D2" s="106" t="s">
        <v>1283</v>
      </c>
      <c r="E2" s="106">
        <v>1022</v>
      </c>
      <c r="F2" s="106">
        <v>1012</v>
      </c>
      <c r="G2" s="106">
        <v>1000</v>
      </c>
      <c r="H2" s="106" t="s">
        <v>1261</v>
      </c>
      <c r="I2" s="106">
        <v>3086</v>
      </c>
      <c r="J2" s="106" t="s">
        <v>623</v>
      </c>
      <c r="K2" s="106" t="s">
        <v>1283</v>
      </c>
      <c r="L2" s="106">
        <v>1313</v>
      </c>
      <c r="M2" s="106">
        <v>1285</v>
      </c>
      <c r="N2" s="106">
        <v>800</v>
      </c>
      <c r="O2" s="106" t="s">
        <v>1258</v>
      </c>
      <c r="P2" s="106">
        <v>0.77902657274988896</v>
      </c>
      <c r="Q2" s="106">
        <v>0.83664465165259605</v>
      </c>
      <c r="R2" s="106">
        <v>0.48918748432189102</v>
      </c>
      <c r="S2" s="15">
        <v>6.0551845243936198E-2</v>
      </c>
      <c r="T2" s="106">
        <v>-0.94477338806711997</v>
      </c>
      <c r="U2" s="106">
        <v>0.94477338806711997</v>
      </c>
      <c r="V2" s="106">
        <v>1.03084973740456</v>
      </c>
      <c r="W2" s="106">
        <v>-3.54</v>
      </c>
      <c r="X2" s="106">
        <v>1.56</v>
      </c>
      <c r="Y2" s="106">
        <v>879521</v>
      </c>
      <c r="Z2" s="106">
        <v>48862</v>
      </c>
      <c r="AA2" s="106">
        <v>2.36</v>
      </c>
      <c r="AB2" s="106">
        <v>18</v>
      </c>
      <c r="AC2" s="106">
        <v>15</v>
      </c>
      <c r="AD2" s="106">
        <v>3</v>
      </c>
      <c r="AE2" s="106">
        <v>83.33</v>
      </c>
      <c r="AF2" s="106">
        <v>14</v>
      </c>
      <c r="AG2" s="106">
        <v>12</v>
      </c>
      <c r="AH2" s="106">
        <v>0</v>
      </c>
      <c r="AI2">
        <v>6</v>
      </c>
    </row>
    <row r="3" spans="1:35" x14ac:dyDescent="0.2">
      <c r="A3" s="102">
        <v>595</v>
      </c>
      <c r="B3">
        <v>1883</v>
      </c>
      <c r="C3" s="106" t="s">
        <v>1444</v>
      </c>
      <c r="D3" s="106" t="s">
        <v>1268</v>
      </c>
      <c r="E3">
        <v>3705</v>
      </c>
      <c r="F3">
        <v>3400</v>
      </c>
      <c r="G3">
        <v>200</v>
      </c>
      <c r="H3" s="106" t="s">
        <v>1258</v>
      </c>
      <c r="I3">
        <v>1973</v>
      </c>
      <c r="J3" s="106" t="s">
        <v>1266</v>
      </c>
      <c r="K3" s="106" t="s">
        <v>1260</v>
      </c>
      <c r="L3">
        <v>4200</v>
      </c>
      <c r="M3">
        <v>4220</v>
      </c>
      <c r="N3">
        <v>200</v>
      </c>
      <c r="O3" s="106" t="s">
        <v>1261</v>
      </c>
      <c r="P3">
        <v>0.81432626569458599</v>
      </c>
      <c r="Q3">
        <v>0.88042193575092098</v>
      </c>
      <c r="R3" s="106">
        <v>0.29342108905395398</v>
      </c>
      <c r="S3" s="15">
        <v>8.2130094477155302E-2</v>
      </c>
      <c r="T3">
        <v>0.55238176679295103</v>
      </c>
      <c r="U3">
        <v>0.55238176679295103</v>
      </c>
      <c r="V3">
        <v>1.5122275509261101</v>
      </c>
      <c r="W3">
        <v>5.38</v>
      </c>
      <c r="X3">
        <v>19.43</v>
      </c>
      <c r="Y3">
        <v>842675</v>
      </c>
      <c r="Z3">
        <v>46815</v>
      </c>
      <c r="AA3">
        <v>2.62</v>
      </c>
      <c r="AB3">
        <v>18</v>
      </c>
      <c r="AC3">
        <v>15</v>
      </c>
      <c r="AD3">
        <v>3</v>
      </c>
      <c r="AE3">
        <v>83.33</v>
      </c>
      <c r="AF3">
        <v>13</v>
      </c>
      <c r="AG3">
        <v>10</v>
      </c>
      <c r="AH3">
        <v>1</v>
      </c>
      <c r="AI3">
        <v>7</v>
      </c>
    </row>
    <row r="4" spans="1:35" x14ac:dyDescent="0.2">
      <c r="A4" s="102">
        <v>73</v>
      </c>
      <c r="B4">
        <v>1719</v>
      </c>
      <c r="C4" s="106" t="s">
        <v>549</v>
      </c>
      <c r="D4" s="106" t="s">
        <v>1268</v>
      </c>
      <c r="E4">
        <v>866</v>
      </c>
      <c r="F4">
        <v>856</v>
      </c>
      <c r="G4">
        <v>1100</v>
      </c>
      <c r="H4" s="106" t="s">
        <v>1258</v>
      </c>
      <c r="I4">
        <v>6807</v>
      </c>
      <c r="J4" s="106" t="s">
        <v>237</v>
      </c>
      <c r="K4" s="106" t="s">
        <v>1263</v>
      </c>
      <c r="L4">
        <v>1955</v>
      </c>
      <c r="M4">
        <v>1921</v>
      </c>
      <c r="N4">
        <v>500</v>
      </c>
      <c r="O4" s="106" t="s">
        <v>1261</v>
      </c>
      <c r="P4">
        <v>0.86604480520716298</v>
      </c>
      <c r="Q4">
        <v>0.94228806457428604</v>
      </c>
      <c r="R4" s="106">
        <v>5.1363442282860598E-2</v>
      </c>
      <c r="S4" s="15">
        <v>1.7964850561112699E-2</v>
      </c>
      <c r="T4">
        <v>1.01940909585126</v>
      </c>
      <c r="U4">
        <v>1.01940909585126</v>
      </c>
      <c r="V4">
        <v>1.4038344625338901</v>
      </c>
      <c r="W4">
        <v>3.54</v>
      </c>
      <c r="X4">
        <v>1.97</v>
      </c>
      <c r="Y4">
        <v>796103</v>
      </c>
      <c r="Z4">
        <v>36186</v>
      </c>
      <c r="AA4">
        <v>1.74</v>
      </c>
      <c r="AB4">
        <v>22</v>
      </c>
      <c r="AC4">
        <v>17</v>
      </c>
      <c r="AD4">
        <v>5</v>
      </c>
      <c r="AE4">
        <v>77.27</v>
      </c>
      <c r="AF4">
        <v>10</v>
      </c>
      <c r="AG4">
        <v>13</v>
      </c>
      <c r="AH4">
        <v>3</v>
      </c>
      <c r="AI4">
        <v>6</v>
      </c>
    </row>
    <row r="5" spans="1:35" x14ac:dyDescent="0.2">
      <c r="A5" s="102">
        <v>928</v>
      </c>
      <c r="B5">
        <v>3048</v>
      </c>
      <c r="C5" s="106" t="s">
        <v>1576</v>
      </c>
      <c r="D5" s="106" t="s">
        <v>1283</v>
      </c>
      <c r="E5">
        <v>1116</v>
      </c>
      <c r="F5">
        <v>1080</v>
      </c>
      <c r="G5">
        <v>900</v>
      </c>
      <c r="H5" s="106" t="s">
        <v>1258</v>
      </c>
      <c r="I5">
        <v>4917</v>
      </c>
      <c r="J5" s="106" t="s">
        <v>1598</v>
      </c>
      <c r="K5" s="106" t="s">
        <v>1282</v>
      </c>
      <c r="L5">
        <v>2543</v>
      </c>
      <c r="M5">
        <v>2551</v>
      </c>
      <c r="N5">
        <v>400</v>
      </c>
      <c r="O5" s="106" t="s">
        <v>1261</v>
      </c>
      <c r="P5">
        <v>0.732325535210819</v>
      </c>
      <c r="Q5">
        <v>0.84204844678111701</v>
      </c>
      <c r="R5" s="106">
        <v>0.174391694499479</v>
      </c>
      <c r="S5" s="15">
        <v>8.9680623009879296E-3</v>
      </c>
      <c r="T5">
        <v>3.7933140181684803E-2</v>
      </c>
      <c r="U5">
        <v>3.7933140181684803E-2</v>
      </c>
      <c r="V5">
        <v>0.63970747490486901</v>
      </c>
      <c r="W5">
        <v>0.16</v>
      </c>
      <c r="X5">
        <v>4.74</v>
      </c>
      <c r="Y5">
        <v>790160</v>
      </c>
      <c r="Z5">
        <v>35916</v>
      </c>
      <c r="AA5">
        <v>1.95</v>
      </c>
      <c r="AB5">
        <v>22</v>
      </c>
      <c r="AC5">
        <v>20</v>
      </c>
      <c r="AD5">
        <v>2</v>
      </c>
      <c r="AE5">
        <v>90.91</v>
      </c>
      <c r="AF5">
        <v>10</v>
      </c>
      <c r="AG5">
        <v>16</v>
      </c>
      <c r="AH5">
        <v>1</v>
      </c>
      <c r="AI5">
        <v>5</v>
      </c>
    </row>
    <row r="6" spans="1:35" x14ac:dyDescent="0.2">
      <c r="A6" s="102">
        <v>544</v>
      </c>
      <c r="B6">
        <v>4045</v>
      </c>
      <c r="C6" s="106" t="s">
        <v>1579</v>
      </c>
      <c r="D6" s="106" t="s">
        <v>1282</v>
      </c>
      <c r="E6">
        <v>1228</v>
      </c>
      <c r="F6">
        <v>1225</v>
      </c>
      <c r="G6">
        <v>800</v>
      </c>
      <c r="H6" s="106" t="s">
        <v>1258</v>
      </c>
      <c r="I6">
        <v>7186</v>
      </c>
      <c r="J6" s="106" t="s">
        <v>547</v>
      </c>
      <c r="K6" s="106" t="s">
        <v>1314</v>
      </c>
      <c r="L6">
        <v>422</v>
      </c>
      <c r="M6">
        <v>420</v>
      </c>
      <c r="N6">
        <v>2300</v>
      </c>
      <c r="O6" s="106" t="s">
        <v>1261</v>
      </c>
      <c r="P6">
        <v>0.72324603912807495</v>
      </c>
      <c r="Q6">
        <v>0.88559023231398204</v>
      </c>
      <c r="R6" s="106">
        <v>0.332949772030808</v>
      </c>
      <c r="S6" s="15">
        <v>5.0583079027099499E-3</v>
      </c>
      <c r="T6">
        <v>0.78905102186124199</v>
      </c>
      <c r="U6">
        <v>0.78905102186124199</v>
      </c>
      <c r="V6">
        <v>0.96334006954800999</v>
      </c>
      <c r="W6">
        <v>2.0699999999999998</v>
      </c>
      <c r="X6">
        <v>1.43</v>
      </c>
      <c r="Y6">
        <v>748964</v>
      </c>
      <c r="Z6">
        <v>35665</v>
      </c>
      <c r="AA6">
        <v>1.71</v>
      </c>
      <c r="AB6">
        <v>21</v>
      </c>
      <c r="AC6">
        <v>19</v>
      </c>
      <c r="AD6">
        <v>2</v>
      </c>
      <c r="AE6">
        <v>90.48</v>
      </c>
      <c r="AF6">
        <v>12</v>
      </c>
      <c r="AG6">
        <v>13</v>
      </c>
      <c r="AH6">
        <v>2</v>
      </c>
      <c r="AI6">
        <v>6</v>
      </c>
    </row>
    <row r="7" spans="1:35" x14ac:dyDescent="0.2">
      <c r="A7" s="102">
        <v>141</v>
      </c>
      <c r="B7">
        <v>4689</v>
      </c>
      <c r="C7" s="106" t="s">
        <v>1437</v>
      </c>
      <c r="D7" s="106" t="s">
        <v>1260</v>
      </c>
      <c r="E7">
        <v>435</v>
      </c>
      <c r="F7">
        <v>423</v>
      </c>
      <c r="G7">
        <v>2300</v>
      </c>
      <c r="H7" s="106" t="s">
        <v>1261</v>
      </c>
      <c r="I7">
        <v>6755</v>
      </c>
      <c r="J7" s="106" t="s">
        <v>532</v>
      </c>
      <c r="K7" s="106" t="s">
        <v>1263</v>
      </c>
      <c r="L7">
        <v>2478</v>
      </c>
      <c r="M7">
        <v>2434</v>
      </c>
      <c r="N7">
        <v>400</v>
      </c>
      <c r="O7" s="106" t="s">
        <v>1258</v>
      </c>
      <c r="P7">
        <v>0.87807110944134303</v>
      </c>
      <c r="Q7">
        <v>0.92903470387503895</v>
      </c>
      <c r="R7" s="15">
        <v>3.6931941142898203E-2</v>
      </c>
      <c r="S7" s="15">
        <v>5.3248652752162E-2</v>
      </c>
      <c r="T7">
        <v>-0.66341133244577999</v>
      </c>
      <c r="U7">
        <v>0.66341133244577999</v>
      </c>
      <c r="V7">
        <v>0.55205222143055499</v>
      </c>
      <c r="W7">
        <v>-3.88</v>
      </c>
      <c r="X7">
        <v>7.0000000000000007E-2</v>
      </c>
      <c r="Y7">
        <v>689196</v>
      </c>
      <c r="Z7">
        <v>40541</v>
      </c>
      <c r="AA7">
        <v>1.98</v>
      </c>
      <c r="AB7">
        <v>17</v>
      </c>
      <c r="AC7">
        <v>13</v>
      </c>
      <c r="AD7">
        <v>4</v>
      </c>
      <c r="AE7">
        <v>76.47</v>
      </c>
      <c r="AF7">
        <v>10</v>
      </c>
      <c r="AG7">
        <v>10</v>
      </c>
      <c r="AH7">
        <v>2</v>
      </c>
      <c r="AI7">
        <v>5</v>
      </c>
    </row>
    <row r="8" spans="1:35" x14ac:dyDescent="0.2">
      <c r="A8" s="102">
        <v>1151</v>
      </c>
      <c r="B8">
        <v>2730</v>
      </c>
      <c r="C8" s="106" t="s">
        <v>608</v>
      </c>
      <c r="D8" s="106" t="s">
        <v>1283</v>
      </c>
      <c r="E8">
        <v>1022</v>
      </c>
      <c r="F8">
        <v>1012</v>
      </c>
      <c r="G8">
        <v>1100</v>
      </c>
      <c r="H8" s="106" t="s">
        <v>1261</v>
      </c>
      <c r="I8">
        <v>4205</v>
      </c>
      <c r="J8" s="106" t="s">
        <v>1414</v>
      </c>
      <c r="K8" s="106" t="s">
        <v>1282</v>
      </c>
      <c r="L8">
        <v>1216</v>
      </c>
      <c r="M8">
        <v>1209</v>
      </c>
      <c r="N8">
        <v>900</v>
      </c>
      <c r="O8" s="106" t="s">
        <v>1258</v>
      </c>
      <c r="P8">
        <v>0.82840294599238695</v>
      </c>
      <c r="Q8">
        <v>0.812938440498299</v>
      </c>
      <c r="R8" s="15">
        <v>0.465511648070007</v>
      </c>
      <c r="S8" s="15">
        <v>7.3677551688697704E-2</v>
      </c>
      <c r="T8">
        <v>-1.2378644322896999</v>
      </c>
      <c r="U8">
        <v>1.2378644322896999</v>
      </c>
      <c r="V8">
        <v>0.79023964744808595</v>
      </c>
      <c r="W8">
        <v>-4.6500000000000004</v>
      </c>
      <c r="X8">
        <v>2.31</v>
      </c>
      <c r="Y8">
        <v>669421</v>
      </c>
      <c r="Z8">
        <v>33471</v>
      </c>
      <c r="AA8">
        <v>1.62</v>
      </c>
      <c r="AB8">
        <v>20</v>
      </c>
      <c r="AC8">
        <v>13</v>
      </c>
      <c r="AD8">
        <v>7</v>
      </c>
      <c r="AE8">
        <v>65</v>
      </c>
      <c r="AF8">
        <v>10</v>
      </c>
      <c r="AG8">
        <v>11</v>
      </c>
      <c r="AH8">
        <v>5</v>
      </c>
      <c r="AI8">
        <v>4</v>
      </c>
    </row>
    <row r="9" spans="1:35" x14ac:dyDescent="0.2">
      <c r="A9" s="102">
        <v>241</v>
      </c>
      <c r="B9">
        <v>6465</v>
      </c>
      <c r="C9" s="106" t="s">
        <v>438</v>
      </c>
      <c r="D9" s="106" t="s">
        <v>1270</v>
      </c>
      <c r="E9">
        <v>10430</v>
      </c>
      <c r="F9">
        <v>10480</v>
      </c>
      <c r="G9">
        <v>100</v>
      </c>
      <c r="H9" s="106" t="s">
        <v>1261</v>
      </c>
      <c r="I9">
        <v>6967</v>
      </c>
      <c r="J9" s="106" t="s">
        <v>779</v>
      </c>
      <c r="K9" s="106" t="s">
        <v>1263</v>
      </c>
      <c r="L9">
        <v>1355</v>
      </c>
      <c r="M9">
        <v>1361</v>
      </c>
      <c r="N9">
        <v>800</v>
      </c>
      <c r="O9" s="106" t="s">
        <v>1258</v>
      </c>
      <c r="P9">
        <v>0.71344755724282405</v>
      </c>
      <c r="Q9">
        <v>0.91526428789393699</v>
      </c>
      <c r="R9" s="15">
        <v>0.33054939606207201</v>
      </c>
      <c r="S9" s="106">
        <v>7.5842297910678605E-2</v>
      </c>
      <c r="T9">
        <v>-0.65871853282729198</v>
      </c>
      <c r="U9">
        <v>0.65871853282729198</v>
      </c>
      <c r="V9">
        <v>0.43425747472853599</v>
      </c>
      <c r="W9">
        <v>-4.96</v>
      </c>
      <c r="X9">
        <v>3.89</v>
      </c>
      <c r="Y9">
        <v>667246</v>
      </c>
      <c r="Z9">
        <v>39250</v>
      </c>
      <c r="AA9">
        <v>2.2200000000000002</v>
      </c>
      <c r="AB9">
        <v>17</v>
      </c>
      <c r="AC9">
        <v>12</v>
      </c>
      <c r="AD9">
        <v>5</v>
      </c>
      <c r="AE9">
        <v>70.59</v>
      </c>
      <c r="AF9">
        <v>11</v>
      </c>
      <c r="AG9">
        <v>10</v>
      </c>
      <c r="AH9">
        <v>1</v>
      </c>
      <c r="AI9">
        <v>6</v>
      </c>
    </row>
    <row r="10" spans="1:35" x14ac:dyDescent="0.2">
      <c r="A10" s="102">
        <v>1088</v>
      </c>
      <c r="B10">
        <v>1721</v>
      </c>
      <c r="C10" s="106" t="s">
        <v>1966</v>
      </c>
      <c r="D10" s="106" t="s">
        <v>1268</v>
      </c>
      <c r="E10">
        <v>2946</v>
      </c>
      <c r="F10">
        <v>2919</v>
      </c>
      <c r="G10">
        <v>300</v>
      </c>
      <c r="H10" s="106" t="s">
        <v>1258</v>
      </c>
      <c r="I10">
        <v>6481</v>
      </c>
      <c r="J10" s="106" t="s">
        <v>1685</v>
      </c>
      <c r="K10" s="106" t="s">
        <v>1270</v>
      </c>
      <c r="L10">
        <v>2766</v>
      </c>
      <c r="M10">
        <v>2762</v>
      </c>
      <c r="N10">
        <v>300</v>
      </c>
      <c r="O10" s="106" t="s">
        <v>1261</v>
      </c>
      <c r="P10">
        <v>0.67889659834849203</v>
      </c>
      <c r="Q10">
        <v>0.82278563375599501</v>
      </c>
      <c r="R10" s="106">
        <v>0.162298890336605</v>
      </c>
      <c r="S10">
        <v>1.22913394671462E-2</v>
      </c>
      <c r="T10">
        <v>9.9796617615184602E-2</v>
      </c>
      <c r="U10">
        <v>9.9796617615184602E-2</v>
      </c>
      <c r="V10">
        <v>0.48817755402042101</v>
      </c>
      <c r="W10">
        <v>0.34</v>
      </c>
      <c r="X10">
        <v>5.38</v>
      </c>
      <c r="Y10">
        <v>665986</v>
      </c>
      <c r="Z10">
        <v>47570</v>
      </c>
      <c r="AA10">
        <v>2.67</v>
      </c>
      <c r="AB10">
        <v>14</v>
      </c>
      <c r="AC10">
        <v>13</v>
      </c>
      <c r="AD10">
        <v>1</v>
      </c>
      <c r="AE10">
        <v>92.86</v>
      </c>
      <c r="AF10">
        <v>9</v>
      </c>
      <c r="AG10">
        <v>12</v>
      </c>
      <c r="AH10">
        <v>1</v>
      </c>
      <c r="AI10">
        <v>1</v>
      </c>
    </row>
    <row r="11" spans="1:35" x14ac:dyDescent="0.2">
      <c r="A11" s="102">
        <v>797</v>
      </c>
      <c r="B11">
        <v>1883</v>
      </c>
      <c r="C11" s="106" t="s">
        <v>1444</v>
      </c>
      <c r="D11" s="106" t="s">
        <v>1268</v>
      </c>
      <c r="E11">
        <v>3705</v>
      </c>
      <c r="F11">
        <v>3400</v>
      </c>
      <c r="G11">
        <v>300</v>
      </c>
      <c r="H11" s="106" t="s">
        <v>1258</v>
      </c>
      <c r="I11">
        <v>3387</v>
      </c>
      <c r="J11" s="106" t="s">
        <v>641</v>
      </c>
      <c r="K11" s="106" t="s">
        <v>1283</v>
      </c>
      <c r="L11">
        <v>2300</v>
      </c>
      <c r="M11">
        <v>2253</v>
      </c>
      <c r="N11">
        <v>500</v>
      </c>
      <c r="O11" s="106" t="s">
        <v>1261</v>
      </c>
      <c r="P11">
        <v>0.84842684937924395</v>
      </c>
      <c r="Q11">
        <v>0.85693221973426104</v>
      </c>
      <c r="R11" s="15">
        <v>1.9745666967141699E-2</v>
      </c>
      <c r="S11" s="15">
        <v>4.2600661840904802E-2</v>
      </c>
      <c r="T11">
        <v>0.58729810545126804</v>
      </c>
      <c r="U11">
        <v>0.58729810545126804</v>
      </c>
      <c r="V11">
        <v>1.5565167130105499</v>
      </c>
      <c r="W11">
        <v>5.07</v>
      </c>
      <c r="X11">
        <v>10.44</v>
      </c>
      <c r="Y11">
        <v>653638</v>
      </c>
      <c r="Z11">
        <v>32682</v>
      </c>
      <c r="AA11">
        <v>1.66</v>
      </c>
      <c r="AB11">
        <v>20</v>
      </c>
      <c r="AC11">
        <v>13</v>
      </c>
      <c r="AD11">
        <v>7</v>
      </c>
      <c r="AE11">
        <v>65</v>
      </c>
      <c r="AF11">
        <v>10</v>
      </c>
      <c r="AG11">
        <v>8</v>
      </c>
      <c r="AH11">
        <v>6</v>
      </c>
      <c r="AI11">
        <v>6</v>
      </c>
    </row>
    <row r="12" spans="1:35" x14ac:dyDescent="0.2">
      <c r="A12" s="102">
        <v>757</v>
      </c>
      <c r="B12">
        <v>3291</v>
      </c>
      <c r="C12" s="106" t="s">
        <v>58</v>
      </c>
      <c r="D12" s="106" t="s">
        <v>1279</v>
      </c>
      <c r="E12">
        <v>1659</v>
      </c>
      <c r="F12">
        <v>1626</v>
      </c>
      <c r="G12">
        <v>500</v>
      </c>
      <c r="H12" s="106" t="s">
        <v>1261</v>
      </c>
      <c r="I12">
        <v>7278</v>
      </c>
      <c r="J12" s="106" t="s">
        <v>45</v>
      </c>
      <c r="K12" s="106" t="s">
        <v>1275</v>
      </c>
      <c r="L12">
        <v>2256</v>
      </c>
      <c r="M12">
        <v>2227</v>
      </c>
      <c r="N12">
        <v>400</v>
      </c>
      <c r="O12" s="106" t="s">
        <v>1258</v>
      </c>
      <c r="P12">
        <v>0.69337088719227202</v>
      </c>
      <c r="Q12">
        <v>0.86065166208342403</v>
      </c>
      <c r="R12" s="106">
        <v>6.28350619178904E-2</v>
      </c>
      <c r="S12" s="106">
        <v>6.1317869613509903E-3</v>
      </c>
      <c r="T12">
        <v>-1.49375006213404</v>
      </c>
      <c r="U12">
        <v>1.49375006213404</v>
      </c>
      <c r="V12">
        <v>0.9986053068988</v>
      </c>
      <c r="W12">
        <v>-6.87</v>
      </c>
      <c r="X12">
        <v>8.73</v>
      </c>
      <c r="Y12">
        <v>631874</v>
      </c>
      <c r="Z12">
        <v>33257</v>
      </c>
      <c r="AA12">
        <v>1.65</v>
      </c>
      <c r="AB12">
        <v>19</v>
      </c>
      <c r="AC12">
        <v>14</v>
      </c>
      <c r="AD12">
        <v>5</v>
      </c>
      <c r="AE12">
        <v>73.680000000000007</v>
      </c>
      <c r="AF12">
        <v>12</v>
      </c>
      <c r="AG12">
        <v>10</v>
      </c>
      <c r="AH12">
        <v>2</v>
      </c>
      <c r="AI12">
        <v>7</v>
      </c>
    </row>
    <row r="13" spans="1:35" x14ac:dyDescent="0.2">
      <c r="A13" s="102">
        <v>615</v>
      </c>
      <c r="B13">
        <v>3291</v>
      </c>
      <c r="C13" s="106" t="s">
        <v>58</v>
      </c>
      <c r="D13" s="106" t="s">
        <v>1279</v>
      </c>
      <c r="E13">
        <v>1659</v>
      </c>
      <c r="F13">
        <v>1626</v>
      </c>
      <c r="G13">
        <v>600</v>
      </c>
      <c r="H13" s="106" t="s">
        <v>1261</v>
      </c>
      <c r="I13">
        <v>9072</v>
      </c>
      <c r="J13" s="106" t="s">
        <v>1379</v>
      </c>
      <c r="K13" s="106" t="s">
        <v>1380</v>
      </c>
      <c r="L13">
        <v>2428</v>
      </c>
      <c r="M13">
        <v>2404</v>
      </c>
      <c r="N13">
        <v>400</v>
      </c>
      <c r="O13" s="106" t="s">
        <v>1258</v>
      </c>
      <c r="P13">
        <v>0.87255695623680896</v>
      </c>
      <c r="Q13">
        <v>0.87783666341115396</v>
      </c>
      <c r="R13" s="106">
        <v>1.81362114496059E-2</v>
      </c>
      <c r="S13" s="106">
        <v>8.7705760309067099E-3</v>
      </c>
      <c r="T13">
        <v>-1.4031632160232601</v>
      </c>
      <c r="U13">
        <v>1.4031632160232601</v>
      </c>
      <c r="V13">
        <v>0.53275976768989697</v>
      </c>
      <c r="W13">
        <v>-4.26</v>
      </c>
      <c r="X13">
        <v>1.46</v>
      </c>
      <c r="Y13">
        <v>625573</v>
      </c>
      <c r="Z13">
        <v>44684</v>
      </c>
      <c r="AA13">
        <v>2.37</v>
      </c>
      <c r="AB13">
        <v>14</v>
      </c>
      <c r="AC13">
        <v>13</v>
      </c>
      <c r="AD13">
        <v>1</v>
      </c>
      <c r="AE13">
        <v>92.86</v>
      </c>
      <c r="AF13">
        <v>12</v>
      </c>
      <c r="AG13">
        <v>9</v>
      </c>
      <c r="AH13">
        <v>0</v>
      </c>
      <c r="AI13">
        <v>5</v>
      </c>
    </row>
    <row r="14" spans="1:35" x14ac:dyDescent="0.2">
      <c r="A14" s="102">
        <v>964</v>
      </c>
      <c r="B14">
        <v>7867</v>
      </c>
      <c r="C14" s="106" t="s">
        <v>1688</v>
      </c>
      <c r="D14" s="106" t="s">
        <v>1281</v>
      </c>
      <c r="E14">
        <v>1070</v>
      </c>
      <c r="F14">
        <v>1059</v>
      </c>
      <c r="G14">
        <v>1000</v>
      </c>
      <c r="H14" s="106" t="s">
        <v>1261</v>
      </c>
      <c r="I14">
        <v>9928</v>
      </c>
      <c r="J14" s="106" t="s">
        <v>1068</v>
      </c>
      <c r="K14" s="106" t="s">
        <v>1260</v>
      </c>
      <c r="L14">
        <v>2690</v>
      </c>
      <c r="M14">
        <v>2650</v>
      </c>
      <c r="N14">
        <v>400</v>
      </c>
      <c r="O14" s="106" t="s">
        <v>1258</v>
      </c>
      <c r="P14">
        <v>0.79152842265944801</v>
      </c>
      <c r="Q14">
        <v>0.83882941203015804</v>
      </c>
      <c r="R14" s="106">
        <v>0.41636654428699699</v>
      </c>
      <c r="S14" s="106">
        <v>2.52411261857281E-4</v>
      </c>
      <c r="T14">
        <v>-9.0536211852436599E-2</v>
      </c>
      <c r="U14">
        <v>9.0536211852436599E-2</v>
      </c>
      <c r="V14">
        <v>0.17229890094133801</v>
      </c>
      <c r="W14">
        <v>-0.42</v>
      </c>
      <c r="X14">
        <v>0.09</v>
      </c>
      <c r="Y14">
        <v>623523</v>
      </c>
      <c r="Z14">
        <v>38970</v>
      </c>
      <c r="AA14">
        <v>2.0699999999999998</v>
      </c>
      <c r="AB14">
        <v>16</v>
      </c>
      <c r="AC14">
        <v>11</v>
      </c>
      <c r="AD14">
        <v>5</v>
      </c>
      <c r="AE14">
        <v>68.75</v>
      </c>
      <c r="AF14">
        <v>10</v>
      </c>
      <c r="AG14">
        <v>10</v>
      </c>
      <c r="AH14">
        <v>3</v>
      </c>
      <c r="AI14">
        <v>3</v>
      </c>
    </row>
    <row r="15" spans="1:35" x14ac:dyDescent="0.2">
      <c r="A15" s="102">
        <v>1006</v>
      </c>
      <c r="B15">
        <v>1662</v>
      </c>
      <c r="C15" s="106" t="s">
        <v>568</v>
      </c>
      <c r="D15" s="106" t="s">
        <v>1471</v>
      </c>
      <c r="E15">
        <v>2782</v>
      </c>
      <c r="F15">
        <v>2798</v>
      </c>
      <c r="G15">
        <v>300</v>
      </c>
      <c r="H15" s="106" t="s">
        <v>1258</v>
      </c>
      <c r="I15">
        <v>9468</v>
      </c>
      <c r="J15" s="106" t="s">
        <v>1259</v>
      </c>
      <c r="K15" s="106" t="s">
        <v>1260</v>
      </c>
      <c r="L15">
        <v>1692</v>
      </c>
      <c r="M15">
        <v>1645</v>
      </c>
      <c r="N15">
        <v>500</v>
      </c>
      <c r="O15" s="106" t="s">
        <v>1261</v>
      </c>
      <c r="P15">
        <v>0.68487591965241501</v>
      </c>
      <c r="Q15">
        <v>0.83279816524830397</v>
      </c>
      <c r="R15" s="15">
        <v>0.29110028691902601</v>
      </c>
      <c r="S15" s="106">
        <v>7.5962808472833196E-2</v>
      </c>
      <c r="T15">
        <v>0.52783969542297404</v>
      </c>
      <c r="U15">
        <v>0.52783969542297404</v>
      </c>
      <c r="V15">
        <v>9.7370609235811298E-2</v>
      </c>
      <c r="W15">
        <v>4.95</v>
      </c>
      <c r="X15">
        <v>2.0099999999999998</v>
      </c>
      <c r="Y15">
        <v>623513</v>
      </c>
      <c r="Z15">
        <v>31176</v>
      </c>
      <c r="AA15">
        <v>1.69</v>
      </c>
      <c r="AB15">
        <v>20</v>
      </c>
      <c r="AC15">
        <v>13</v>
      </c>
      <c r="AD15">
        <v>7</v>
      </c>
      <c r="AE15">
        <v>65</v>
      </c>
      <c r="AF15">
        <v>10</v>
      </c>
      <c r="AG15">
        <v>9</v>
      </c>
      <c r="AH15">
        <v>4</v>
      </c>
      <c r="AI15">
        <v>7</v>
      </c>
    </row>
    <row r="16" spans="1:35" x14ac:dyDescent="0.2">
      <c r="A16" s="102">
        <v>624</v>
      </c>
      <c r="B16">
        <v>3865</v>
      </c>
      <c r="C16" s="106" t="s">
        <v>1207</v>
      </c>
      <c r="D16" s="106" t="s">
        <v>1475</v>
      </c>
      <c r="E16">
        <v>490</v>
      </c>
      <c r="F16">
        <v>491</v>
      </c>
      <c r="G16">
        <v>2100</v>
      </c>
      <c r="H16" s="106" t="s">
        <v>1261</v>
      </c>
      <c r="I16">
        <v>5301</v>
      </c>
      <c r="J16" s="106" t="s">
        <v>706</v>
      </c>
      <c r="K16" s="106" t="s">
        <v>1257</v>
      </c>
      <c r="L16">
        <v>1028</v>
      </c>
      <c r="M16">
        <v>1016</v>
      </c>
      <c r="N16">
        <v>1000</v>
      </c>
      <c r="O16" s="106" t="s">
        <v>1258</v>
      </c>
      <c r="P16">
        <v>0.84259846394729299</v>
      </c>
      <c r="Q16">
        <v>0.87707829976209395</v>
      </c>
      <c r="R16" s="106">
        <v>0.18976800668156199</v>
      </c>
      <c r="S16" s="106">
        <v>1.8226494461824701E-3</v>
      </c>
      <c r="T16">
        <v>-2.4179235705102999</v>
      </c>
      <c r="U16">
        <v>2.4179235705102999</v>
      </c>
      <c r="V16">
        <v>2.5459433004215102</v>
      </c>
      <c r="W16">
        <v>-7.18</v>
      </c>
      <c r="X16">
        <v>1.49</v>
      </c>
      <c r="Y16">
        <v>603892</v>
      </c>
      <c r="Z16">
        <v>30195</v>
      </c>
      <c r="AA16">
        <v>1.5</v>
      </c>
      <c r="AB16">
        <v>20</v>
      </c>
      <c r="AC16">
        <v>14</v>
      </c>
      <c r="AD16">
        <v>6</v>
      </c>
      <c r="AE16">
        <v>70</v>
      </c>
      <c r="AF16">
        <v>7</v>
      </c>
      <c r="AG16">
        <v>13</v>
      </c>
      <c r="AH16">
        <v>6</v>
      </c>
      <c r="AI16">
        <v>1</v>
      </c>
    </row>
    <row r="17" spans="1:35" x14ac:dyDescent="0.2">
      <c r="A17" s="102">
        <v>767</v>
      </c>
      <c r="B17">
        <v>1719</v>
      </c>
      <c r="C17" s="106" t="s">
        <v>549</v>
      </c>
      <c r="D17" s="106" t="s">
        <v>1268</v>
      </c>
      <c r="E17">
        <v>866</v>
      </c>
      <c r="F17">
        <v>856</v>
      </c>
      <c r="G17">
        <v>1200</v>
      </c>
      <c r="H17" s="106" t="s">
        <v>1258</v>
      </c>
      <c r="I17">
        <v>3086</v>
      </c>
      <c r="J17" s="106" t="s">
        <v>623</v>
      </c>
      <c r="K17" s="106" t="s">
        <v>1283</v>
      </c>
      <c r="L17">
        <v>1313</v>
      </c>
      <c r="M17">
        <v>1285</v>
      </c>
      <c r="N17">
        <v>800</v>
      </c>
      <c r="O17" s="106" t="s">
        <v>1261</v>
      </c>
      <c r="P17">
        <v>0.67553820200648595</v>
      </c>
      <c r="Q17">
        <v>0.85989776206816704</v>
      </c>
      <c r="R17" s="15">
        <v>0.348301606742975</v>
      </c>
      <c r="S17" s="15">
        <v>4.6793230388082502E-2</v>
      </c>
      <c r="T17">
        <v>0.85587228467629195</v>
      </c>
      <c r="U17">
        <v>0.85587228467629195</v>
      </c>
      <c r="V17">
        <v>0.93147225818041501</v>
      </c>
      <c r="W17">
        <v>3.6</v>
      </c>
      <c r="X17">
        <v>0.08</v>
      </c>
      <c r="Y17">
        <v>603429</v>
      </c>
      <c r="Z17">
        <v>31759</v>
      </c>
      <c r="AA17">
        <v>1.53</v>
      </c>
      <c r="AB17">
        <v>19</v>
      </c>
      <c r="AC17">
        <v>15</v>
      </c>
      <c r="AD17">
        <v>4</v>
      </c>
      <c r="AE17">
        <v>78.95</v>
      </c>
      <c r="AF17">
        <v>13</v>
      </c>
      <c r="AG17">
        <v>11</v>
      </c>
      <c r="AH17">
        <v>2</v>
      </c>
      <c r="AI17">
        <v>6</v>
      </c>
    </row>
    <row r="18" spans="1:35" x14ac:dyDescent="0.2">
      <c r="A18" s="102">
        <v>629</v>
      </c>
      <c r="B18">
        <v>7189</v>
      </c>
      <c r="C18" s="106" t="s">
        <v>44</v>
      </c>
      <c r="D18" s="106" t="s">
        <v>1314</v>
      </c>
      <c r="E18">
        <v>694</v>
      </c>
      <c r="F18">
        <v>682</v>
      </c>
      <c r="G18">
        <v>1300</v>
      </c>
      <c r="H18" s="106" t="s">
        <v>1261</v>
      </c>
      <c r="I18">
        <v>7278</v>
      </c>
      <c r="J18" s="106" t="s">
        <v>45</v>
      </c>
      <c r="K18" s="106" t="s">
        <v>1275</v>
      </c>
      <c r="L18">
        <v>2256</v>
      </c>
      <c r="M18">
        <v>2227</v>
      </c>
      <c r="N18">
        <v>400</v>
      </c>
      <c r="O18" s="106" t="s">
        <v>1258</v>
      </c>
      <c r="P18">
        <v>0.95114706661600401</v>
      </c>
      <c r="Q18">
        <v>0.87634292923161405</v>
      </c>
      <c r="R18" s="15">
        <v>0.153891865029508</v>
      </c>
      <c r="S18" s="15">
        <v>9.2856640813014604E-2</v>
      </c>
      <c r="T18">
        <v>-2.0026721208079401</v>
      </c>
      <c r="U18">
        <v>2.0026721208079401</v>
      </c>
      <c r="V18">
        <v>2.3271287924572501</v>
      </c>
      <c r="W18">
        <v>-9.8000000000000007</v>
      </c>
      <c r="X18">
        <v>0.47</v>
      </c>
      <c r="Y18">
        <v>600197</v>
      </c>
      <c r="Z18">
        <v>27282</v>
      </c>
      <c r="AA18">
        <v>1.38</v>
      </c>
      <c r="AB18">
        <v>22</v>
      </c>
      <c r="AC18">
        <v>13</v>
      </c>
      <c r="AD18">
        <v>9</v>
      </c>
      <c r="AE18">
        <v>59.09</v>
      </c>
      <c r="AF18">
        <v>12</v>
      </c>
      <c r="AG18">
        <v>11</v>
      </c>
      <c r="AH18">
        <v>4</v>
      </c>
      <c r="AI18">
        <v>7</v>
      </c>
    </row>
    <row r="19" spans="1:35" x14ac:dyDescent="0.2">
      <c r="A19" s="102">
        <v>347</v>
      </c>
      <c r="B19">
        <v>1414</v>
      </c>
      <c r="C19" s="106" t="s">
        <v>1439</v>
      </c>
      <c r="D19" s="106" t="s">
        <v>1268</v>
      </c>
      <c r="E19">
        <v>4310</v>
      </c>
      <c r="F19">
        <v>4235</v>
      </c>
      <c r="G19">
        <v>200</v>
      </c>
      <c r="H19" s="106" t="s">
        <v>1261</v>
      </c>
      <c r="I19">
        <v>6479</v>
      </c>
      <c r="J19" s="106" t="s">
        <v>552</v>
      </c>
      <c r="K19" s="106" t="s">
        <v>1263</v>
      </c>
      <c r="L19">
        <v>2175</v>
      </c>
      <c r="M19">
        <v>2172</v>
      </c>
      <c r="N19">
        <v>400</v>
      </c>
      <c r="O19" s="106" t="s">
        <v>1258</v>
      </c>
      <c r="P19">
        <v>0.83340154074006001</v>
      </c>
      <c r="Q19">
        <v>0.90506614085473902</v>
      </c>
      <c r="R19" s="15">
        <v>1.7175950852201E-2</v>
      </c>
      <c r="S19">
        <v>4.7356988857694002E-2</v>
      </c>
      <c r="T19">
        <v>-1.43099830746379</v>
      </c>
      <c r="U19">
        <v>1.43099830746379</v>
      </c>
      <c r="V19">
        <v>0.201038621005735</v>
      </c>
      <c r="W19">
        <v>-2.97</v>
      </c>
      <c r="X19">
        <v>2.57</v>
      </c>
      <c r="Y19">
        <v>595694</v>
      </c>
      <c r="Z19">
        <v>33094</v>
      </c>
      <c r="AA19">
        <v>1.9</v>
      </c>
      <c r="AB19">
        <v>18</v>
      </c>
      <c r="AC19">
        <v>14</v>
      </c>
      <c r="AD19">
        <v>4</v>
      </c>
      <c r="AE19">
        <v>77.78</v>
      </c>
      <c r="AF19">
        <v>12</v>
      </c>
      <c r="AG19">
        <v>11</v>
      </c>
      <c r="AH19">
        <v>1</v>
      </c>
      <c r="AI19">
        <v>6</v>
      </c>
    </row>
    <row r="20" spans="1:35" x14ac:dyDescent="0.2">
      <c r="A20" s="102">
        <v>464</v>
      </c>
      <c r="B20">
        <v>1605</v>
      </c>
      <c r="C20" s="106" t="s">
        <v>1489</v>
      </c>
      <c r="D20" s="106" t="s">
        <v>1471</v>
      </c>
      <c r="E20">
        <v>1071</v>
      </c>
      <c r="F20">
        <v>1072</v>
      </c>
      <c r="G20">
        <v>1000</v>
      </c>
      <c r="H20" s="106" t="s">
        <v>1261</v>
      </c>
      <c r="I20">
        <v>3105</v>
      </c>
      <c r="J20" s="106" t="s">
        <v>49</v>
      </c>
      <c r="K20" s="106" t="s">
        <v>1263</v>
      </c>
      <c r="L20">
        <v>1025</v>
      </c>
      <c r="M20">
        <v>1038</v>
      </c>
      <c r="N20">
        <v>1000</v>
      </c>
      <c r="O20" s="106" t="s">
        <v>1258</v>
      </c>
      <c r="P20">
        <v>0.73785735919241902</v>
      </c>
      <c r="Q20">
        <v>0.89471332190726705</v>
      </c>
      <c r="R20">
        <v>0.30768983220592699</v>
      </c>
      <c r="S20">
        <v>3.2256658299070297E-2</v>
      </c>
      <c r="T20">
        <v>-1.1595674933187701</v>
      </c>
      <c r="U20">
        <v>1.1595674933187701</v>
      </c>
      <c r="V20">
        <v>1.31867530482553</v>
      </c>
      <c r="W20">
        <v>-3.66</v>
      </c>
      <c r="X20">
        <v>3.17</v>
      </c>
      <c r="Y20">
        <v>594323</v>
      </c>
      <c r="Z20">
        <v>27015</v>
      </c>
      <c r="AA20">
        <v>1.26</v>
      </c>
      <c r="AB20">
        <v>22</v>
      </c>
      <c r="AC20">
        <v>16</v>
      </c>
      <c r="AD20">
        <v>6</v>
      </c>
      <c r="AE20">
        <v>72.73</v>
      </c>
      <c r="AF20">
        <v>10</v>
      </c>
      <c r="AG20">
        <v>12</v>
      </c>
      <c r="AH20">
        <v>3</v>
      </c>
      <c r="AI20">
        <v>7</v>
      </c>
    </row>
    <row r="21" spans="1:35" x14ac:dyDescent="0.2">
      <c r="A21" s="102">
        <v>287</v>
      </c>
      <c r="B21">
        <v>1963</v>
      </c>
      <c r="C21" s="106" t="s">
        <v>1508</v>
      </c>
      <c r="D21" s="106" t="s">
        <v>1268</v>
      </c>
      <c r="E21">
        <v>1577</v>
      </c>
      <c r="F21">
        <v>1551</v>
      </c>
      <c r="G21">
        <v>700</v>
      </c>
      <c r="H21" s="106" t="s">
        <v>1258</v>
      </c>
      <c r="I21">
        <v>6995</v>
      </c>
      <c r="J21" s="106" t="s">
        <v>50</v>
      </c>
      <c r="K21" s="106" t="s">
        <v>1275</v>
      </c>
      <c r="L21">
        <v>1835</v>
      </c>
      <c r="M21">
        <v>1818</v>
      </c>
      <c r="N21">
        <v>600</v>
      </c>
      <c r="O21" s="106" t="s">
        <v>1261</v>
      </c>
      <c r="P21">
        <v>0.823801460805618</v>
      </c>
      <c r="Q21">
        <v>0.91058899088189704</v>
      </c>
      <c r="R21">
        <v>0.28714512167412698</v>
      </c>
      <c r="S21" s="106">
        <v>2.5524692427743498E-2</v>
      </c>
      <c r="T21">
        <v>1.76307560016124</v>
      </c>
      <c r="U21">
        <v>1.76307560016124</v>
      </c>
      <c r="V21">
        <v>2.1306152152419102</v>
      </c>
      <c r="W21">
        <v>6.4</v>
      </c>
      <c r="X21">
        <v>0.47</v>
      </c>
      <c r="Y21">
        <v>588450</v>
      </c>
      <c r="Z21">
        <v>26748</v>
      </c>
      <c r="AA21">
        <v>1.37</v>
      </c>
      <c r="AB21">
        <v>22</v>
      </c>
      <c r="AC21">
        <v>15</v>
      </c>
      <c r="AD21">
        <v>7</v>
      </c>
      <c r="AE21">
        <v>68.180000000000007</v>
      </c>
      <c r="AF21">
        <v>12</v>
      </c>
      <c r="AG21">
        <v>13</v>
      </c>
      <c r="AH21">
        <v>5</v>
      </c>
      <c r="AI21">
        <v>4</v>
      </c>
    </row>
    <row r="22" spans="1:35" x14ac:dyDescent="0.2">
      <c r="A22" s="102">
        <v>530</v>
      </c>
      <c r="B22">
        <v>4185</v>
      </c>
      <c r="C22" s="106" t="s">
        <v>1679</v>
      </c>
      <c r="D22" s="106" t="s">
        <v>1282</v>
      </c>
      <c r="E22">
        <v>2110</v>
      </c>
      <c r="F22">
        <v>2122</v>
      </c>
      <c r="G22">
        <v>500</v>
      </c>
      <c r="H22" s="106" t="s">
        <v>1258</v>
      </c>
      <c r="I22">
        <v>4503</v>
      </c>
      <c r="J22" s="106" t="s">
        <v>679</v>
      </c>
      <c r="K22" s="106" t="s">
        <v>1280</v>
      </c>
      <c r="L22">
        <v>1909</v>
      </c>
      <c r="M22">
        <v>1913</v>
      </c>
      <c r="N22">
        <v>600</v>
      </c>
      <c r="O22" s="106" t="s">
        <v>1261</v>
      </c>
      <c r="P22">
        <v>0.57916518486593005</v>
      </c>
      <c r="Q22">
        <v>0.88723698459175404</v>
      </c>
      <c r="R22" s="106">
        <v>0.17858116378309</v>
      </c>
      <c r="S22" s="106">
        <v>4.9912630061274797E-2</v>
      </c>
      <c r="T22">
        <v>0.60880807954779104</v>
      </c>
      <c r="U22">
        <v>0.60880807954779104</v>
      </c>
      <c r="V22">
        <v>0.46654066903277902</v>
      </c>
      <c r="W22">
        <v>1.94</v>
      </c>
      <c r="X22">
        <v>8.18</v>
      </c>
      <c r="Y22">
        <v>581561</v>
      </c>
      <c r="Z22">
        <v>32309</v>
      </c>
      <c r="AA22">
        <v>1.62</v>
      </c>
      <c r="AB22">
        <v>18</v>
      </c>
      <c r="AC22">
        <v>14</v>
      </c>
      <c r="AD22">
        <v>4</v>
      </c>
      <c r="AE22">
        <v>77.78</v>
      </c>
      <c r="AF22">
        <v>12</v>
      </c>
      <c r="AG22">
        <v>10</v>
      </c>
      <c r="AH22">
        <v>2</v>
      </c>
      <c r="AI22">
        <v>6</v>
      </c>
    </row>
    <row r="23" spans="1:35" x14ac:dyDescent="0.2">
      <c r="A23" s="102">
        <v>160</v>
      </c>
      <c r="B23">
        <v>2127</v>
      </c>
      <c r="C23" s="106" t="s">
        <v>1441</v>
      </c>
      <c r="D23" s="106" t="s">
        <v>1272</v>
      </c>
      <c r="E23">
        <v>3800</v>
      </c>
      <c r="F23">
        <v>3680</v>
      </c>
      <c r="G23">
        <v>200</v>
      </c>
      <c r="H23" s="106" t="s">
        <v>1261</v>
      </c>
      <c r="I23">
        <v>6920</v>
      </c>
      <c r="J23" s="106" t="s">
        <v>1262</v>
      </c>
      <c r="K23" s="106" t="s">
        <v>1263</v>
      </c>
      <c r="L23">
        <v>5880</v>
      </c>
      <c r="M23">
        <v>5630</v>
      </c>
      <c r="N23">
        <v>100</v>
      </c>
      <c r="O23" s="106" t="s">
        <v>1258</v>
      </c>
      <c r="P23">
        <v>0.61829121726041802</v>
      </c>
      <c r="Q23">
        <v>0.92624680612746402</v>
      </c>
      <c r="R23" s="106">
        <v>3.0988464391099299E-2</v>
      </c>
      <c r="S23" s="106">
        <v>6.0515508261189902E-3</v>
      </c>
      <c r="T23">
        <v>-1.1115718337763301</v>
      </c>
      <c r="U23">
        <v>1.1115718337763301</v>
      </c>
      <c r="V23">
        <v>1.1964498557234799</v>
      </c>
      <c r="W23">
        <v>-11.75</v>
      </c>
      <c r="X23">
        <v>30.73</v>
      </c>
      <c r="Y23">
        <v>579703</v>
      </c>
      <c r="Z23">
        <v>32206</v>
      </c>
      <c r="AA23">
        <v>1.84</v>
      </c>
      <c r="AB23">
        <v>18</v>
      </c>
      <c r="AC23">
        <v>14</v>
      </c>
      <c r="AD23">
        <v>4</v>
      </c>
      <c r="AE23">
        <v>77.78</v>
      </c>
      <c r="AF23">
        <v>8</v>
      </c>
      <c r="AG23">
        <v>14</v>
      </c>
      <c r="AH23">
        <v>4</v>
      </c>
      <c r="AI23">
        <v>0</v>
      </c>
    </row>
    <row r="24" spans="1:35" x14ac:dyDescent="0.2">
      <c r="A24" s="102">
        <v>898</v>
      </c>
      <c r="B24">
        <v>3407</v>
      </c>
      <c r="C24" s="106" t="s">
        <v>1387</v>
      </c>
      <c r="D24" s="106" t="s">
        <v>1282</v>
      </c>
      <c r="E24">
        <v>1029</v>
      </c>
      <c r="F24">
        <v>1024</v>
      </c>
      <c r="G24">
        <v>1000</v>
      </c>
      <c r="H24" s="106" t="s">
        <v>1258</v>
      </c>
      <c r="I24">
        <v>5021</v>
      </c>
      <c r="J24" s="106" t="s">
        <v>1967</v>
      </c>
      <c r="K24" s="106" t="s">
        <v>1523</v>
      </c>
      <c r="L24">
        <v>2018</v>
      </c>
      <c r="M24">
        <v>2000</v>
      </c>
      <c r="N24">
        <v>500</v>
      </c>
      <c r="O24" s="106" t="s">
        <v>1261</v>
      </c>
      <c r="P24">
        <v>0.86305015244262295</v>
      </c>
      <c r="Q24">
        <v>0.84546955332689</v>
      </c>
      <c r="R24" s="106">
        <v>0.28439819073196398</v>
      </c>
      <c r="S24">
        <v>1.21989204967183E-2</v>
      </c>
      <c r="T24">
        <v>0.178927617670677</v>
      </c>
      <c r="U24">
        <v>0.178927617670677</v>
      </c>
      <c r="V24">
        <v>0.16977402866430999</v>
      </c>
      <c r="W24">
        <v>0.74</v>
      </c>
      <c r="X24">
        <v>2.4</v>
      </c>
      <c r="Y24">
        <v>575603</v>
      </c>
      <c r="Z24">
        <v>25026</v>
      </c>
      <c r="AA24">
        <v>1.25</v>
      </c>
      <c r="AB24">
        <v>23</v>
      </c>
      <c r="AC24">
        <v>16</v>
      </c>
      <c r="AD24">
        <v>7</v>
      </c>
      <c r="AE24">
        <v>69.569999999999993</v>
      </c>
      <c r="AF24">
        <v>10</v>
      </c>
      <c r="AG24">
        <v>14</v>
      </c>
      <c r="AH24">
        <v>5</v>
      </c>
      <c r="AI24">
        <v>4</v>
      </c>
    </row>
    <row r="25" spans="1:35" x14ac:dyDescent="0.2">
      <c r="A25" s="102">
        <v>255</v>
      </c>
      <c r="B25">
        <v>3387</v>
      </c>
      <c r="C25" s="106" t="s">
        <v>641</v>
      </c>
      <c r="D25" s="106" t="s">
        <v>1283</v>
      </c>
      <c r="E25">
        <v>2300</v>
      </c>
      <c r="F25">
        <v>2253</v>
      </c>
      <c r="G25">
        <v>400</v>
      </c>
      <c r="H25" s="106" t="s">
        <v>1258</v>
      </c>
      <c r="I25">
        <v>4186</v>
      </c>
      <c r="J25" s="106" t="s">
        <v>671</v>
      </c>
      <c r="K25" s="106" t="s">
        <v>1282</v>
      </c>
      <c r="L25">
        <v>4415</v>
      </c>
      <c r="M25">
        <v>4420</v>
      </c>
      <c r="N25">
        <v>200</v>
      </c>
      <c r="O25" s="106" t="s">
        <v>1261</v>
      </c>
      <c r="P25">
        <v>0.83187416749765197</v>
      </c>
      <c r="Q25">
        <v>0.91424709613334099</v>
      </c>
      <c r="R25" s="15">
        <v>0.29168508448047598</v>
      </c>
      <c r="S25" s="106">
        <v>3.8859955457056998E-2</v>
      </c>
      <c r="T25">
        <v>1.43893019004722</v>
      </c>
      <c r="U25">
        <v>1.43893019004722</v>
      </c>
      <c r="V25">
        <v>1.68229185400668</v>
      </c>
      <c r="W25">
        <v>9.0399999999999991</v>
      </c>
      <c r="X25">
        <v>1.95</v>
      </c>
      <c r="Y25">
        <v>571231</v>
      </c>
      <c r="Z25">
        <v>33602</v>
      </c>
      <c r="AA25">
        <v>2.02</v>
      </c>
      <c r="AB25">
        <v>17</v>
      </c>
      <c r="AC25">
        <v>13</v>
      </c>
      <c r="AD25">
        <v>4</v>
      </c>
      <c r="AE25">
        <v>76.47</v>
      </c>
      <c r="AF25">
        <v>10</v>
      </c>
      <c r="AG25">
        <v>10</v>
      </c>
      <c r="AH25">
        <v>3</v>
      </c>
      <c r="AI25">
        <v>4</v>
      </c>
    </row>
    <row r="26" spans="1:35" x14ac:dyDescent="0.2">
      <c r="A26" s="102">
        <v>1204</v>
      </c>
      <c r="B26">
        <v>2327</v>
      </c>
      <c r="C26" s="106" t="s">
        <v>1681</v>
      </c>
      <c r="D26" s="106" t="s">
        <v>1260</v>
      </c>
      <c r="E26">
        <v>3370</v>
      </c>
      <c r="F26">
        <v>3335</v>
      </c>
      <c r="G26">
        <v>200</v>
      </c>
      <c r="H26" s="106" t="s">
        <v>1261</v>
      </c>
      <c r="I26">
        <v>2815</v>
      </c>
      <c r="J26" s="106" t="s">
        <v>1931</v>
      </c>
      <c r="K26" s="106" t="s">
        <v>1285</v>
      </c>
      <c r="L26">
        <v>7530</v>
      </c>
      <c r="M26">
        <v>7500</v>
      </c>
      <c r="N26">
        <v>100</v>
      </c>
      <c r="O26" s="106" t="s">
        <v>1258</v>
      </c>
      <c r="P26">
        <v>0.68468421551870096</v>
      </c>
      <c r="Q26">
        <v>0.80538517043594204</v>
      </c>
      <c r="R26" s="106">
        <v>0.22684161240983899</v>
      </c>
      <c r="S26" s="106">
        <v>3.9686734256575498E-2</v>
      </c>
      <c r="T26">
        <v>-0.65777018908053997</v>
      </c>
      <c r="U26">
        <v>0.65777018908053997</v>
      </c>
      <c r="V26">
        <v>0.69540410473929803</v>
      </c>
      <c r="W26">
        <v>-3.27</v>
      </c>
      <c r="X26">
        <v>11.07</v>
      </c>
      <c r="Y26">
        <v>566307</v>
      </c>
      <c r="Z26">
        <v>43562</v>
      </c>
      <c r="AA26">
        <v>2.63</v>
      </c>
      <c r="AB26">
        <v>13</v>
      </c>
      <c r="AC26">
        <v>11</v>
      </c>
      <c r="AD26">
        <v>2</v>
      </c>
      <c r="AE26">
        <v>84.62</v>
      </c>
      <c r="AF26">
        <v>10</v>
      </c>
      <c r="AG26">
        <v>8</v>
      </c>
      <c r="AH26">
        <v>0</v>
      </c>
      <c r="AI26">
        <v>5</v>
      </c>
    </row>
    <row r="27" spans="1:35" x14ac:dyDescent="0.2">
      <c r="A27" s="102">
        <v>618</v>
      </c>
      <c r="B27">
        <v>3291</v>
      </c>
      <c r="C27" s="106" t="s">
        <v>58</v>
      </c>
      <c r="D27" s="106" t="s">
        <v>1279</v>
      </c>
      <c r="E27">
        <v>1659</v>
      </c>
      <c r="F27">
        <v>1626</v>
      </c>
      <c r="G27">
        <v>600</v>
      </c>
      <c r="H27" s="106" t="s">
        <v>1261</v>
      </c>
      <c r="I27">
        <v>5991</v>
      </c>
      <c r="J27" s="106" t="s">
        <v>1084</v>
      </c>
      <c r="K27" s="106" t="s">
        <v>1458</v>
      </c>
      <c r="L27">
        <v>908</v>
      </c>
      <c r="M27">
        <v>910</v>
      </c>
      <c r="N27">
        <v>1100</v>
      </c>
      <c r="O27" s="106" t="s">
        <v>1258</v>
      </c>
      <c r="P27">
        <v>0.63950849917058905</v>
      </c>
      <c r="Q27">
        <v>0.87766409430744496</v>
      </c>
      <c r="R27" s="106">
        <v>6.0345104516716902E-2</v>
      </c>
      <c r="S27" s="15">
        <v>9.9818389492916499E-4</v>
      </c>
      <c r="T27">
        <v>-2.2768837924756702</v>
      </c>
      <c r="U27">
        <v>2.2768837924756702</v>
      </c>
      <c r="V27">
        <v>1.4661511560395</v>
      </c>
      <c r="W27">
        <v>-9.6</v>
      </c>
      <c r="X27">
        <v>2.6</v>
      </c>
      <c r="Y27">
        <v>565943</v>
      </c>
      <c r="Z27">
        <v>25725</v>
      </c>
      <c r="AA27">
        <v>1.23</v>
      </c>
      <c r="AB27">
        <v>22</v>
      </c>
      <c r="AC27">
        <v>16</v>
      </c>
      <c r="AD27">
        <v>6</v>
      </c>
      <c r="AE27">
        <v>72.73</v>
      </c>
      <c r="AF27">
        <v>13</v>
      </c>
      <c r="AG27">
        <v>11</v>
      </c>
      <c r="AH27">
        <v>3</v>
      </c>
      <c r="AI27">
        <v>8</v>
      </c>
    </row>
    <row r="28" spans="1:35" x14ac:dyDescent="0.2">
      <c r="A28" s="102">
        <v>177</v>
      </c>
      <c r="B28">
        <v>2730</v>
      </c>
      <c r="C28" s="106" t="s">
        <v>608</v>
      </c>
      <c r="D28" s="106" t="s">
        <v>1283</v>
      </c>
      <c r="E28">
        <v>1022</v>
      </c>
      <c r="F28">
        <v>1012</v>
      </c>
      <c r="G28">
        <v>1100</v>
      </c>
      <c r="H28" s="106" t="s">
        <v>1258</v>
      </c>
      <c r="I28">
        <v>6287</v>
      </c>
      <c r="J28" s="106" t="s">
        <v>1361</v>
      </c>
      <c r="K28" s="106" t="s">
        <v>1270</v>
      </c>
      <c r="L28">
        <v>2754</v>
      </c>
      <c r="M28">
        <v>2744</v>
      </c>
      <c r="N28">
        <v>400</v>
      </c>
      <c r="O28" s="106" t="s">
        <v>1261</v>
      </c>
      <c r="P28">
        <v>0.95210891293461397</v>
      </c>
      <c r="Q28">
        <v>0.92442126131617597</v>
      </c>
      <c r="R28">
        <v>1.45627414315691E-2</v>
      </c>
      <c r="S28" s="106">
        <v>2.80641852751033E-2</v>
      </c>
      <c r="T28">
        <v>1.5622041638586599</v>
      </c>
      <c r="U28">
        <v>1.5622041638586599</v>
      </c>
      <c r="V28">
        <v>1.7360040345983301</v>
      </c>
      <c r="W28">
        <v>2.97</v>
      </c>
      <c r="X28">
        <v>1.42</v>
      </c>
      <c r="Y28">
        <v>564926</v>
      </c>
      <c r="Z28">
        <v>47077</v>
      </c>
      <c r="AA28">
        <v>2.56</v>
      </c>
      <c r="AB28">
        <v>12</v>
      </c>
      <c r="AC28">
        <v>10</v>
      </c>
      <c r="AD28">
        <v>2</v>
      </c>
      <c r="AE28">
        <v>83.33</v>
      </c>
      <c r="AF28">
        <v>10</v>
      </c>
      <c r="AG28">
        <v>8</v>
      </c>
      <c r="AH28">
        <v>0</v>
      </c>
      <c r="AI28">
        <v>4</v>
      </c>
    </row>
    <row r="29" spans="1:35" x14ac:dyDescent="0.2">
      <c r="A29" s="102">
        <v>385</v>
      </c>
      <c r="B29">
        <v>2127</v>
      </c>
      <c r="C29" s="106" t="s">
        <v>1441</v>
      </c>
      <c r="D29" s="106" t="s">
        <v>1272</v>
      </c>
      <c r="E29">
        <v>3800</v>
      </c>
      <c r="F29">
        <v>3680</v>
      </c>
      <c r="G29">
        <v>200</v>
      </c>
      <c r="H29" s="106" t="s">
        <v>1261</v>
      </c>
      <c r="I29">
        <v>6976</v>
      </c>
      <c r="J29" s="106" t="s">
        <v>781</v>
      </c>
      <c r="K29" s="106" t="s">
        <v>1263</v>
      </c>
      <c r="L29">
        <v>3495</v>
      </c>
      <c r="M29">
        <v>3485</v>
      </c>
      <c r="N29">
        <v>200</v>
      </c>
      <c r="O29" s="106" t="s">
        <v>1258</v>
      </c>
      <c r="P29">
        <v>0.63324202290948395</v>
      </c>
      <c r="Q29">
        <v>0.90135239765992003</v>
      </c>
      <c r="R29" s="106">
        <v>3.1134490278828201E-2</v>
      </c>
      <c r="S29" s="106">
        <v>4.3310745312593199E-2</v>
      </c>
      <c r="T29">
        <v>-1.55183868389052</v>
      </c>
      <c r="U29">
        <v>1.55183868389052</v>
      </c>
      <c r="V29">
        <v>1.13560366104476</v>
      </c>
      <c r="W29">
        <v>-9.74</v>
      </c>
      <c r="X29">
        <v>5.3</v>
      </c>
      <c r="Y29">
        <v>563359</v>
      </c>
      <c r="Z29">
        <v>33139</v>
      </c>
      <c r="AA29">
        <v>1.77</v>
      </c>
      <c r="AB29">
        <v>17</v>
      </c>
      <c r="AC29">
        <v>12</v>
      </c>
      <c r="AD29">
        <v>5</v>
      </c>
      <c r="AE29">
        <v>70.59</v>
      </c>
      <c r="AF29">
        <v>8</v>
      </c>
      <c r="AG29">
        <v>11</v>
      </c>
      <c r="AH29">
        <v>5</v>
      </c>
      <c r="AI29">
        <v>1</v>
      </c>
    </row>
    <row r="30" spans="1:35" x14ac:dyDescent="0.2">
      <c r="A30" s="102">
        <v>1098</v>
      </c>
      <c r="B30">
        <v>5020</v>
      </c>
      <c r="C30" s="106" t="s">
        <v>1599</v>
      </c>
      <c r="D30" s="106" t="s">
        <v>1523</v>
      </c>
      <c r="E30">
        <v>465.9</v>
      </c>
      <c r="F30">
        <v>468.3</v>
      </c>
      <c r="G30">
        <v>2100</v>
      </c>
      <c r="H30" s="106" t="s">
        <v>1258</v>
      </c>
      <c r="I30">
        <v>6269</v>
      </c>
      <c r="J30" s="106" t="s">
        <v>1686</v>
      </c>
      <c r="K30" s="106" t="s">
        <v>1270</v>
      </c>
      <c r="L30">
        <v>2029</v>
      </c>
      <c r="M30">
        <v>1990</v>
      </c>
      <c r="N30">
        <v>500</v>
      </c>
      <c r="O30" s="106" t="s">
        <v>1261</v>
      </c>
      <c r="P30">
        <v>0.709465480087068</v>
      </c>
      <c r="Q30">
        <v>0.82124519398034201</v>
      </c>
      <c r="R30">
        <v>0.43431634837398297</v>
      </c>
      <c r="S30" s="106">
        <v>1.85282185543292E-2</v>
      </c>
      <c r="T30">
        <v>2.6794856546074599</v>
      </c>
      <c r="U30">
        <v>2.6794856546074599</v>
      </c>
      <c r="V30">
        <v>2.3891286893358599</v>
      </c>
      <c r="W30">
        <v>17.05</v>
      </c>
      <c r="X30">
        <v>1.1599999999999999</v>
      </c>
      <c r="Y30">
        <v>559013</v>
      </c>
      <c r="Z30">
        <v>26620</v>
      </c>
      <c r="AA30">
        <v>1.35</v>
      </c>
      <c r="AB30">
        <v>21</v>
      </c>
      <c r="AC30">
        <v>14</v>
      </c>
      <c r="AD30">
        <v>7</v>
      </c>
      <c r="AE30">
        <v>66.67</v>
      </c>
      <c r="AF30">
        <v>10</v>
      </c>
      <c r="AG30">
        <v>14</v>
      </c>
      <c r="AH30">
        <v>5</v>
      </c>
      <c r="AI30">
        <v>2</v>
      </c>
    </row>
    <row r="31" spans="1:35" x14ac:dyDescent="0.2">
      <c r="A31" s="102">
        <v>879</v>
      </c>
      <c r="B31">
        <v>4768</v>
      </c>
      <c r="C31" s="106" t="s">
        <v>1632</v>
      </c>
      <c r="D31" s="106" t="s">
        <v>1260</v>
      </c>
      <c r="E31">
        <v>4895</v>
      </c>
      <c r="F31">
        <v>4850</v>
      </c>
      <c r="G31">
        <v>200</v>
      </c>
      <c r="H31" s="106" t="s">
        <v>1261</v>
      </c>
      <c r="I31">
        <v>8060</v>
      </c>
      <c r="J31" s="106" t="s">
        <v>1066</v>
      </c>
      <c r="K31" s="106" t="s">
        <v>1265</v>
      </c>
      <c r="L31">
        <v>2786</v>
      </c>
      <c r="M31">
        <v>2731</v>
      </c>
      <c r="N31">
        <v>400</v>
      </c>
      <c r="O31" s="106" t="s">
        <v>1258</v>
      </c>
      <c r="P31">
        <v>0.788058135049441</v>
      </c>
      <c r="Q31">
        <v>0.84740896000463095</v>
      </c>
      <c r="R31" s="15">
        <v>1.29914742481118E-2</v>
      </c>
      <c r="S31" s="15">
        <v>1.70144496960728E-4</v>
      </c>
      <c r="T31">
        <v>-4.5528146758322501E-2</v>
      </c>
      <c r="U31">
        <v>4.5528146758322501E-2</v>
      </c>
      <c r="V31">
        <v>1.70469135672612E-2</v>
      </c>
      <c r="W31">
        <v>-0.14000000000000001</v>
      </c>
      <c r="X31">
        <v>12.62</v>
      </c>
      <c r="Y31">
        <v>557773</v>
      </c>
      <c r="Z31">
        <v>30987</v>
      </c>
      <c r="AA31">
        <v>1.7</v>
      </c>
      <c r="AB31">
        <v>18</v>
      </c>
      <c r="AC31">
        <v>14</v>
      </c>
      <c r="AD31">
        <v>4</v>
      </c>
      <c r="AE31">
        <v>77.78</v>
      </c>
      <c r="AF31">
        <v>11</v>
      </c>
      <c r="AG31">
        <v>12</v>
      </c>
      <c r="AH31">
        <v>2</v>
      </c>
      <c r="AI31">
        <v>4</v>
      </c>
    </row>
    <row r="32" spans="1:35" x14ac:dyDescent="0.2">
      <c r="A32" s="102">
        <v>217</v>
      </c>
      <c r="B32">
        <v>3116</v>
      </c>
      <c r="C32" s="106" t="s">
        <v>1448</v>
      </c>
      <c r="D32" s="106" t="s">
        <v>1275</v>
      </c>
      <c r="E32">
        <v>1612</v>
      </c>
      <c r="F32">
        <v>1624</v>
      </c>
      <c r="G32">
        <v>500</v>
      </c>
      <c r="H32" s="106" t="s">
        <v>1261</v>
      </c>
      <c r="I32">
        <v>9787</v>
      </c>
      <c r="J32" s="106" t="s">
        <v>1692</v>
      </c>
      <c r="K32" s="106" t="s">
        <v>1272</v>
      </c>
      <c r="L32">
        <v>3775</v>
      </c>
      <c r="M32">
        <v>3760</v>
      </c>
      <c r="N32">
        <v>200</v>
      </c>
      <c r="O32" s="106" t="s">
        <v>1258</v>
      </c>
      <c r="P32">
        <v>0.72065836768840696</v>
      </c>
      <c r="Q32">
        <v>0.91885319093701801</v>
      </c>
      <c r="R32" s="15">
        <v>0.236254961807258</v>
      </c>
      <c r="S32" s="106">
        <v>5.1560123364284604E-3</v>
      </c>
      <c r="T32">
        <v>-1.00180082678649</v>
      </c>
      <c r="U32">
        <v>1.00180082678649</v>
      </c>
      <c r="V32">
        <v>1.1668259248186601</v>
      </c>
      <c r="W32">
        <v>-2.71</v>
      </c>
      <c r="X32">
        <v>7.98</v>
      </c>
      <c r="Y32">
        <v>555092</v>
      </c>
      <c r="Z32">
        <v>29215</v>
      </c>
      <c r="AA32">
        <v>1.79</v>
      </c>
      <c r="AB32">
        <v>19</v>
      </c>
      <c r="AC32">
        <v>15</v>
      </c>
      <c r="AD32">
        <v>4</v>
      </c>
      <c r="AE32">
        <v>78.95</v>
      </c>
      <c r="AF32">
        <v>11</v>
      </c>
      <c r="AG32">
        <v>11</v>
      </c>
      <c r="AH32">
        <v>2</v>
      </c>
      <c r="AI32">
        <v>6</v>
      </c>
    </row>
    <row r="33" spans="1:35" x14ac:dyDescent="0.2">
      <c r="A33" s="102">
        <v>636</v>
      </c>
      <c r="B33">
        <v>7259</v>
      </c>
      <c r="C33" s="106" t="s">
        <v>27</v>
      </c>
      <c r="D33" s="106" t="s">
        <v>1275</v>
      </c>
      <c r="E33">
        <v>3870</v>
      </c>
      <c r="F33">
        <v>3905</v>
      </c>
      <c r="G33">
        <v>200</v>
      </c>
      <c r="H33" s="106" t="s">
        <v>1258</v>
      </c>
      <c r="I33">
        <v>8385</v>
      </c>
      <c r="J33" s="106" t="s">
        <v>891</v>
      </c>
      <c r="K33" s="106" t="s">
        <v>1314</v>
      </c>
      <c r="L33">
        <v>538</v>
      </c>
      <c r="M33">
        <v>535</v>
      </c>
      <c r="N33">
        <v>1500</v>
      </c>
      <c r="O33" s="106" t="s">
        <v>1261</v>
      </c>
      <c r="P33">
        <v>0.79736176279710202</v>
      </c>
      <c r="Q33">
        <v>0.87516733739380803</v>
      </c>
      <c r="R33">
        <v>0.28944011331993602</v>
      </c>
      <c r="S33" s="106">
        <v>6.2375519748514405E-4</v>
      </c>
      <c r="T33">
        <v>1.6997152273678999</v>
      </c>
      <c r="U33">
        <v>1.6997152273678999</v>
      </c>
      <c r="V33">
        <v>1.34385010980502</v>
      </c>
      <c r="W33">
        <v>6.73</v>
      </c>
      <c r="X33">
        <v>2.75</v>
      </c>
      <c r="Y33">
        <v>553757</v>
      </c>
      <c r="Z33">
        <v>32574</v>
      </c>
      <c r="AA33">
        <v>1.96</v>
      </c>
      <c r="AB33">
        <v>17</v>
      </c>
      <c r="AC33">
        <v>14</v>
      </c>
      <c r="AD33">
        <v>3</v>
      </c>
      <c r="AE33">
        <v>82.35</v>
      </c>
      <c r="AF33">
        <v>13</v>
      </c>
      <c r="AG33">
        <v>13</v>
      </c>
      <c r="AH33">
        <v>1</v>
      </c>
      <c r="AI33">
        <v>3</v>
      </c>
    </row>
    <row r="34" spans="1:35" x14ac:dyDescent="0.2">
      <c r="A34" s="102">
        <v>1173</v>
      </c>
      <c r="B34">
        <v>4182</v>
      </c>
      <c r="C34" s="106" t="s">
        <v>47</v>
      </c>
      <c r="D34" s="106" t="s">
        <v>1282</v>
      </c>
      <c r="E34">
        <v>1822</v>
      </c>
      <c r="F34">
        <v>1821</v>
      </c>
      <c r="G34">
        <v>500</v>
      </c>
      <c r="H34" s="106" t="s">
        <v>1261</v>
      </c>
      <c r="I34">
        <v>4523</v>
      </c>
      <c r="J34" s="106" t="s">
        <v>1449</v>
      </c>
      <c r="K34" s="106" t="s">
        <v>1280</v>
      </c>
      <c r="L34">
        <v>8974</v>
      </c>
      <c r="M34">
        <v>8968</v>
      </c>
      <c r="N34">
        <v>100</v>
      </c>
      <c r="O34" s="106" t="s">
        <v>1258</v>
      </c>
      <c r="P34">
        <v>0.79326822245082595</v>
      </c>
      <c r="Q34">
        <v>0.810240596914231</v>
      </c>
      <c r="R34" s="106">
        <v>7.7372782632845596E-2</v>
      </c>
      <c r="S34">
        <v>7.1808143165709701E-2</v>
      </c>
      <c r="T34">
        <v>-0.53889999679470502</v>
      </c>
      <c r="U34">
        <v>0.53889999679470502</v>
      </c>
      <c r="V34">
        <v>0.64934374130266204</v>
      </c>
      <c r="W34">
        <v>-2.37</v>
      </c>
      <c r="X34">
        <v>1.53</v>
      </c>
      <c r="Y34">
        <v>549414</v>
      </c>
      <c r="Z34">
        <v>34338</v>
      </c>
      <c r="AA34">
        <v>1.72</v>
      </c>
      <c r="AB34">
        <v>16</v>
      </c>
      <c r="AC34">
        <v>11</v>
      </c>
      <c r="AD34">
        <v>5</v>
      </c>
      <c r="AE34">
        <v>68.75</v>
      </c>
      <c r="AF34">
        <v>10</v>
      </c>
      <c r="AG34">
        <v>10</v>
      </c>
      <c r="AH34">
        <v>3</v>
      </c>
      <c r="AI34">
        <v>3</v>
      </c>
    </row>
    <row r="35" spans="1:35" x14ac:dyDescent="0.2">
      <c r="A35" s="102">
        <v>5</v>
      </c>
      <c r="B35">
        <v>1973</v>
      </c>
      <c r="C35" s="106" t="s">
        <v>1266</v>
      </c>
      <c r="D35" s="106" t="s">
        <v>1260</v>
      </c>
      <c r="E35">
        <v>4200</v>
      </c>
      <c r="F35">
        <v>4220</v>
      </c>
      <c r="G35">
        <v>200</v>
      </c>
      <c r="H35" s="106" t="s">
        <v>1258</v>
      </c>
      <c r="I35">
        <v>8572</v>
      </c>
      <c r="J35" s="106" t="s">
        <v>1226</v>
      </c>
      <c r="K35" s="106" t="s">
        <v>1264</v>
      </c>
      <c r="L35">
        <v>522</v>
      </c>
      <c r="M35">
        <v>522</v>
      </c>
      <c r="N35">
        <v>1600</v>
      </c>
      <c r="O35" s="106" t="s">
        <v>1261</v>
      </c>
      <c r="P35">
        <v>0.93595853897521797</v>
      </c>
      <c r="Q35">
        <v>0.96928475313835505</v>
      </c>
      <c r="R35" s="106">
        <v>6.4566398722054705E-2</v>
      </c>
      <c r="S35" s="106">
        <v>4.5709086630134404E-3</v>
      </c>
      <c r="T35">
        <v>1.13242910659482</v>
      </c>
      <c r="U35">
        <v>1.13242910659482</v>
      </c>
      <c r="V35">
        <v>1.0461992365071799</v>
      </c>
      <c r="W35">
        <v>3.59</v>
      </c>
      <c r="X35">
        <v>1.04</v>
      </c>
      <c r="Y35">
        <v>545231</v>
      </c>
      <c r="Z35">
        <v>22718</v>
      </c>
      <c r="AA35">
        <v>1.1399999999999999</v>
      </c>
      <c r="AB35">
        <v>24</v>
      </c>
      <c r="AC35">
        <v>20</v>
      </c>
      <c r="AD35">
        <v>4</v>
      </c>
      <c r="AE35">
        <v>83.33</v>
      </c>
      <c r="AF35">
        <v>12</v>
      </c>
      <c r="AG35">
        <v>12</v>
      </c>
      <c r="AH35">
        <v>2</v>
      </c>
      <c r="AI35">
        <v>10</v>
      </c>
    </row>
    <row r="36" spans="1:35" x14ac:dyDescent="0.2">
      <c r="A36" s="102">
        <v>1193</v>
      </c>
      <c r="B36">
        <v>3048</v>
      </c>
      <c r="C36" s="106" t="s">
        <v>1576</v>
      </c>
      <c r="D36" s="106" t="s">
        <v>1283</v>
      </c>
      <c r="E36">
        <v>1116</v>
      </c>
      <c r="F36">
        <v>1080</v>
      </c>
      <c r="G36">
        <v>800</v>
      </c>
      <c r="H36" s="106" t="s">
        <v>1261</v>
      </c>
      <c r="I36">
        <v>6923</v>
      </c>
      <c r="J36" s="106" t="s">
        <v>57</v>
      </c>
      <c r="K36" s="106" t="s">
        <v>1263</v>
      </c>
      <c r="L36">
        <v>2943</v>
      </c>
      <c r="M36">
        <v>2920</v>
      </c>
      <c r="N36">
        <v>300</v>
      </c>
      <c r="O36" s="106" t="s">
        <v>1258</v>
      </c>
      <c r="P36">
        <v>0.75839351183083104</v>
      </c>
      <c r="Q36">
        <v>0.80782115742592697</v>
      </c>
      <c r="R36">
        <v>3.9262883082118297E-2</v>
      </c>
      <c r="S36">
        <v>2.8558661607166198E-2</v>
      </c>
      <c r="T36">
        <v>-2.9059548595254401</v>
      </c>
      <c r="U36">
        <v>2.9059548595254401</v>
      </c>
      <c r="V36">
        <v>2.1081181204863899</v>
      </c>
      <c r="W36">
        <v>-8.1</v>
      </c>
      <c r="X36">
        <v>1.37</v>
      </c>
      <c r="Y36">
        <v>539299</v>
      </c>
      <c r="Z36">
        <v>24514</v>
      </c>
      <c r="AA36">
        <v>1.34</v>
      </c>
      <c r="AB36">
        <v>22</v>
      </c>
      <c r="AC36">
        <v>16</v>
      </c>
      <c r="AD36">
        <v>6</v>
      </c>
      <c r="AE36">
        <v>72.73</v>
      </c>
      <c r="AF36">
        <v>9</v>
      </c>
      <c r="AG36">
        <v>14</v>
      </c>
      <c r="AH36">
        <v>4</v>
      </c>
      <c r="AI36">
        <v>4</v>
      </c>
    </row>
    <row r="37" spans="1:35" x14ac:dyDescent="0.2">
      <c r="A37" s="102">
        <v>882</v>
      </c>
      <c r="B37">
        <v>4208</v>
      </c>
      <c r="C37" s="106" t="s">
        <v>1452</v>
      </c>
      <c r="D37" s="106" t="s">
        <v>1282</v>
      </c>
      <c r="E37">
        <v>2160</v>
      </c>
      <c r="F37">
        <v>2166</v>
      </c>
      <c r="G37">
        <v>500</v>
      </c>
      <c r="H37" s="106" t="s">
        <v>1261</v>
      </c>
      <c r="I37">
        <v>8086</v>
      </c>
      <c r="J37" s="106" t="s">
        <v>1545</v>
      </c>
      <c r="K37" s="106" t="s">
        <v>1267</v>
      </c>
      <c r="L37">
        <v>1258</v>
      </c>
      <c r="M37">
        <v>1240</v>
      </c>
      <c r="N37">
        <v>900</v>
      </c>
      <c r="O37" s="106" t="s">
        <v>1258</v>
      </c>
      <c r="P37">
        <v>0.81927408672147095</v>
      </c>
      <c r="Q37">
        <v>0.84729441380232395</v>
      </c>
      <c r="R37">
        <v>0.126184597526525</v>
      </c>
      <c r="S37" s="106">
        <v>1.1471286468181401E-2</v>
      </c>
      <c r="T37">
        <v>-1.3670557382972299</v>
      </c>
      <c r="U37">
        <v>1.3670557382972299</v>
      </c>
      <c r="V37">
        <v>2.2215334343775499</v>
      </c>
      <c r="W37">
        <v>-3.65</v>
      </c>
      <c r="X37">
        <v>3.05</v>
      </c>
      <c r="Y37">
        <v>538111</v>
      </c>
      <c r="Z37">
        <v>38436</v>
      </c>
      <c r="AA37">
        <v>1.86</v>
      </c>
      <c r="AB37">
        <v>14</v>
      </c>
      <c r="AC37">
        <v>12</v>
      </c>
      <c r="AD37">
        <v>2</v>
      </c>
      <c r="AE37">
        <v>85.71</v>
      </c>
      <c r="AF37">
        <v>10</v>
      </c>
      <c r="AG37">
        <v>10</v>
      </c>
      <c r="AH37">
        <v>2</v>
      </c>
      <c r="AI37">
        <v>2</v>
      </c>
    </row>
    <row r="38" spans="1:35" x14ac:dyDescent="0.2">
      <c r="A38" s="102">
        <v>520</v>
      </c>
      <c r="B38">
        <v>3563</v>
      </c>
      <c r="C38" s="106" t="s">
        <v>1461</v>
      </c>
      <c r="D38" s="106" t="s">
        <v>1283</v>
      </c>
      <c r="E38">
        <v>8900</v>
      </c>
      <c r="F38">
        <v>8800</v>
      </c>
      <c r="G38">
        <v>100</v>
      </c>
      <c r="H38" s="106" t="s">
        <v>1261</v>
      </c>
      <c r="I38">
        <v>6967</v>
      </c>
      <c r="J38" s="106" t="s">
        <v>779</v>
      </c>
      <c r="K38" s="106" t="s">
        <v>1263</v>
      </c>
      <c r="L38">
        <v>1355</v>
      </c>
      <c r="M38">
        <v>1361</v>
      </c>
      <c r="N38">
        <v>600</v>
      </c>
      <c r="O38" s="106" t="s">
        <v>1258</v>
      </c>
      <c r="P38">
        <v>0.71655279763086999</v>
      </c>
      <c r="Q38">
        <v>0.88842366686313601</v>
      </c>
      <c r="R38" s="15">
        <v>0.19679279887905199</v>
      </c>
      <c r="S38" s="106">
        <v>4.8306082165779397E-2</v>
      </c>
      <c r="T38">
        <v>-1.99730012521004</v>
      </c>
      <c r="U38">
        <v>1.99730012521004</v>
      </c>
      <c r="V38">
        <v>1.69016211896419</v>
      </c>
      <c r="W38">
        <v>-13.23</v>
      </c>
      <c r="X38">
        <v>7.2</v>
      </c>
      <c r="Y38">
        <v>534823</v>
      </c>
      <c r="Z38">
        <v>22284</v>
      </c>
      <c r="AA38">
        <v>1.66</v>
      </c>
      <c r="AB38">
        <v>24</v>
      </c>
      <c r="AC38">
        <v>17</v>
      </c>
      <c r="AD38">
        <v>7</v>
      </c>
      <c r="AE38">
        <v>70.83</v>
      </c>
      <c r="AF38">
        <v>7</v>
      </c>
      <c r="AG38">
        <v>17</v>
      </c>
      <c r="AH38">
        <v>6</v>
      </c>
      <c r="AI38">
        <v>1</v>
      </c>
    </row>
    <row r="39" spans="1:35" x14ac:dyDescent="0.2">
      <c r="A39" s="102">
        <v>653</v>
      </c>
      <c r="B39">
        <v>1951</v>
      </c>
      <c r="C39" s="106" t="s">
        <v>1695</v>
      </c>
      <c r="D39" s="106" t="s">
        <v>1268</v>
      </c>
      <c r="E39">
        <v>2644</v>
      </c>
      <c r="F39">
        <v>2629</v>
      </c>
      <c r="G39">
        <v>400</v>
      </c>
      <c r="H39" s="106" t="s">
        <v>1258</v>
      </c>
      <c r="I39">
        <v>7278</v>
      </c>
      <c r="J39" s="106" t="s">
        <v>45</v>
      </c>
      <c r="K39" s="106" t="s">
        <v>1275</v>
      </c>
      <c r="L39">
        <v>2256</v>
      </c>
      <c r="M39">
        <v>2227</v>
      </c>
      <c r="N39">
        <v>500</v>
      </c>
      <c r="O39" s="106" t="s">
        <v>1261</v>
      </c>
      <c r="P39">
        <v>0.76228861081578903</v>
      </c>
      <c r="Q39">
        <v>0.87380729696896697</v>
      </c>
      <c r="R39">
        <v>0.370923942465121</v>
      </c>
      <c r="S39" s="106">
        <v>2.2313507043500501E-3</v>
      </c>
      <c r="T39">
        <v>0.564512127262501</v>
      </c>
      <c r="U39">
        <v>0.564512127262501</v>
      </c>
      <c r="V39">
        <v>0.65708903415312303</v>
      </c>
      <c r="W39">
        <v>1.86</v>
      </c>
      <c r="X39">
        <v>5.89</v>
      </c>
      <c r="Y39">
        <v>533850</v>
      </c>
      <c r="Z39">
        <v>33366</v>
      </c>
      <c r="AA39">
        <v>1.73</v>
      </c>
      <c r="AB39">
        <v>16</v>
      </c>
      <c r="AC39">
        <v>11</v>
      </c>
      <c r="AD39">
        <v>5</v>
      </c>
      <c r="AE39">
        <v>68.75</v>
      </c>
      <c r="AF39">
        <v>11</v>
      </c>
      <c r="AG39">
        <v>9</v>
      </c>
      <c r="AH39">
        <v>2</v>
      </c>
      <c r="AI39">
        <v>5</v>
      </c>
    </row>
    <row r="40" spans="1:35" x14ac:dyDescent="0.2">
      <c r="A40" s="102">
        <v>1157</v>
      </c>
      <c r="B40">
        <v>3407</v>
      </c>
      <c r="C40" s="106" t="s">
        <v>1387</v>
      </c>
      <c r="D40" s="106" t="s">
        <v>1282</v>
      </c>
      <c r="E40">
        <v>1029</v>
      </c>
      <c r="F40">
        <v>1024</v>
      </c>
      <c r="G40">
        <v>800</v>
      </c>
      <c r="H40" s="106" t="s">
        <v>1261</v>
      </c>
      <c r="I40">
        <v>7259</v>
      </c>
      <c r="J40" s="106" t="s">
        <v>27</v>
      </c>
      <c r="K40" s="106" t="s">
        <v>1275</v>
      </c>
      <c r="L40">
        <v>3870</v>
      </c>
      <c r="M40">
        <v>3905</v>
      </c>
      <c r="N40">
        <v>200</v>
      </c>
      <c r="O40" s="106" t="s">
        <v>1258</v>
      </c>
      <c r="P40">
        <v>0.82046005605900996</v>
      </c>
      <c r="Q40">
        <v>0.81224939076616298</v>
      </c>
      <c r="R40">
        <v>1.9283268689028101E-2</v>
      </c>
      <c r="S40" s="106">
        <v>1.09509699931349E-2</v>
      </c>
      <c r="T40">
        <v>-3.1968677970927</v>
      </c>
      <c r="U40">
        <v>3.1968677970927</v>
      </c>
      <c r="V40">
        <v>3.1581708560652202</v>
      </c>
      <c r="W40">
        <v>-13.04</v>
      </c>
      <c r="X40">
        <v>4.8899999999999997</v>
      </c>
      <c r="Y40">
        <v>526710</v>
      </c>
      <c r="Z40">
        <v>22900</v>
      </c>
      <c r="AA40">
        <v>1.38</v>
      </c>
      <c r="AB40">
        <v>23</v>
      </c>
      <c r="AC40">
        <v>18</v>
      </c>
      <c r="AD40">
        <v>5</v>
      </c>
      <c r="AE40">
        <v>78.260000000000005</v>
      </c>
      <c r="AF40">
        <v>12</v>
      </c>
      <c r="AG40">
        <v>14</v>
      </c>
      <c r="AH40">
        <v>1</v>
      </c>
      <c r="AI40">
        <v>8</v>
      </c>
    </row>
    <row r="41" spans="1:35" x14ac:dyDescent="0.2">
      <c r="A41" s="102">
        <v>735</v>
      </c>
      <c r="B41">
        <v>3086</v>
      </c>
      <c r="C41" s="106" t="s">
        <v>623</v>
      </c>
      <c r="D41" s="106" t="s">
        <v>1283</v>
      </c>
      <c r="E41">
        <v>1313</v>
      </c>
      <c r="F41">
        <v>1285</v>
      </c>
      <c r="G41">
        <v>900</v>
      </c>
      <c r="H41" s="106" t="s">
        <v>1258</v>
      </c>
      <c r="I41">
        <v>6287</v>
      </c>
      <c r="J41" s="106" t="s">
        <v>1361</v>
      </c>
      <c r="K41" s="106" t="s">
        <v>1270</v>
      </c>
      <c r="L41">
        <v>2754</v>
      </c>
      <c r="M41">
        <v>2744</v>
      </c>
      <c r="N41">
        <v>400</v>
      </c>
      <c r="O41" s="106" t="s">
        <v>1261</v>
      </c>
      <c r="P41">
        <v>0.77483611546752595</v>
      </c>
      <c r="Q41">
        <v>0.86298018091274697</v>
      </c>
      <c r="R41" s="15">
        <v>0.20852964545112199</v>
      </c>
      <c r="S41">
        <v>4.8673545856344903E-2</v>
      </c>
      <c r="T41">
        <v>1.7805265641513</v>
      </c>
      <c r="U41">
        <v>1.7805265641513</v>
      </c>
      <c r="V41">
        <v>2.01949857626989</v>
      </c>
      <c r="W41">
        <v>6.18</v>
      </c>
      <c r="X41">
        <v>5.37</v>
      </c>
      <c r="Y41">
        <v>525589</v>
      </c>
      <c r="Z41">
        <v>30917</v>
      </c>
      <c r="AA41">
        <v>1.59</v>
      </c>
      <c r="AB41">
        <v>17</v>
      </c>
      <c r="AC41">
        <v>13</v>
      </c>
      <c r="AD41">
        <v>4</v>
      </c>
      <c r="AE41">
        <v>76.47</v>
      </c>
      <c r="AF41">
        <v>11</v>
      </c>
      <c r="AG41">
        <v>10</v>
      </c>
      <c r="AH41">
        <v>1</v>
      </c>
      <c r="AI41">
        <v>6</v>
      </c>
    </row>
    <row r="42" spans="1:35" x14ac:dyDescent="0.2">
      <c r="A42" s="102">
        <v>726</v>
      </c>
      <c r="B42">
        <v>8242</v>
      </c>
      <c r="C42" s="106" t="s">
        <v>862</v>
      </c>
      <c r="D42" s="106" t="s">
        <v>1283</v>
      </c>
      <c r="E42">
        <v>958</v>
      </c>
      <c r="F42">
        <v>936</v>
      </c>
      <c r="G42">
        <v>1100</v>
      </c>
      <c r="H42" s="106" t="s">
        <v>1261</v>
      </c>
      <c r="I42">
        <v>9716</v>
      </c>
      <c r="J42" s="106" t="s">
        <v>1460</v>
      </c>
      <c r="K42" s="106" t="s">
        <v>1272</v>
      </c>
      <c r="L42">
        <v>1216</v>
      </c>
      <c r="M42">
        <v>1181</v>
      </c>
      <c r="N42">
        <v>900</v>
      </c>
      <c r="O42" s="106" t="s">
        <v>1258</v>
      </c>
      <c r="P42">
        <v>0.87908417134244798</v>
      </c>
      <c r="Q42">
        <v>0.86439969894212698</v>
      </c>
      <c r="R42" s="106">
        <v>0.22712795542176301</v>
      </c>
      <c r="S42" s="15">
        <v>7.8329576783423005E-3</v>
      </c>
      <c r="T42">
        <v>-1.4351557668055901</v>
      </c>
      <c r="U42">
        <v>1.4351557668055901</v>
      </c>
      <c r="V42">
        <v>1.64547628569029</v>
      </c>
      <c r="W42">
        <v>-8.1300000000000008</v>
      </c>
      <c r="X42">
        <v>3.13</v>
      </c>
      <c r="Y42">
        <v>521031</v>
      </c>
      <c r="Z42">
        <v>30649</v>
      </c>
      <c r="AA42">
        <v>1.5</v>
      </c>
      <c r="AB42">
        <v>17</v>
      </c>
      <c r="AC42">
        <v>12</v>
      </c>
      <c r="AD42">
        <v>5</v>
      </c>
      <c r="AE42">
        <v>70.59</v>
      </c>
      <c r="AF42">
        <v>12</v>
      </c>
      <c r="AG42">
        <v>11</v>
      </c>
      <c r="AH42">
        <v>4</v>
      </c>
      <c r="AI42">
        <v>2</v>
      </c>
    </row>
    <row r="43" spans="1:35" x14ac:dyDescent="0.2">
      <c r="A43" s="102">
        <v>0</v>
      </c>
      <c r="B43">
        <v>3635</v>
      </c>
      <c r="C43" s="106" t="s">
        <v>46</v>
      </c>
      <c r="D43" s="106" t="s">
        <v>1260</v>
      </c>
      <c r="E43">
        <v>3120</v>
      </c>
      <c r="F43">
        <v>3080</v>
      </c>
      <c r="G43">
        <v>200</v>
      </c>
      <c r="H43" s="106" t="s">
        <v>1261</v>
      </c>
      <c r="I43">
        <v>6920</v>
      </c>
      <c r="J43" s="106" t="s">
        <v>1262</v>
      </c>
      <c r="K43" s="106" t="s">
        <v>1263</v>
      </c>
      <c r="L43">
        <v>5880</v>
      </c>
      <c r="M43">
        <v>5630</v>
      </c>
      <c r="N43">
        <v>100</v>
      </c>
      <c r="O43" s="106" t="s">
        <v>1258</v>
      </c>
      <c r="P43">
        <v>0.80324449564262301</v>
      </c>
      <c r="Q43">
        <v>0.97923598575610404</v>
      </c>
      <c r="R43">
        <v>0.33799462837094102</v>
      </c>
      <c r="S43">
        <v>1.2295616479517601E-3</v>
      </c>
      <c r="T43">
        <v>-6.2370700233229201E-2</v>
      </c>
      <c r="U43">
        <v>6.2370700233229201E-2</v>
      </c>
      <c r="V43">
        <v>0.22038526085105101</v>
      </c>
      <c r="W43">
        <v>-0.49</v>
      </c>
      <c r="X43">
        <v>9.41</v>
      </c>
      <c r="Y43">
        <v>519397</v>
      </c>
      <c r="Z43">
        <v>23609</v>
      </c>
      <c r="AA43">
        <v>1.1499999999999999</v>
      </c>
      <c r="AB43">
        <v>22</v>
      </c>
      <c r="AC43">
        <v>14</v>
      </c>
      <c r="AD43">
        <v>8</v>
      </c>
      <c r="AE43">
        <v>63.64</v>
      </c>
      <c r="AF43">
        <v>10</v>
      </c>
      <c r="AG43">
        <v>9</v>
      </c>
      <c r="AH43">
        <v>7</v>
      </c>
      <c r="AI43">
        <v>6</v>
      </c>
    </row>
    <row r="44" spans="1:35" x14ac:dyDescent="0.2">
      <c r="A44" s="102">
        <v>1218</v>
      </c>
      <c r="B44">
        <v>1883</v>
      </c>
      <c r="C44" s="106" t="s">
        <v>1444</v>
      </c>
      <c r="D44" s="106" t="s">
        <v>1268</v>
      </c>
      <c r="E44">
        <v>3705</v>
      </c>
      <c r="F44">
        <v>3400</v>
      </c>
      <c r="G44">
        <v>200</v>
      </c>
      <c r="H44" s="106" t="s">
        <v>1258</v>
      </c>
      <c r="I44">
        <v>6758</v>
      </c>
      <c r="J44" s="106" t="s">
        <v>1274</v>
      </c>
      <c r="K44" s="106" t="s">
        <v>1263</v>
      </c>
      <c r="L44">
        <v>7500</v>
      </c>
      <c r="M44">
        <v>7522</v>
      </c>
      <c r="N44">
        <v>100</v>
      </c>
      <c r="O44" s="106" t="s">
        <v>1261</v>
      </c>
      <c r="P44">
        <v>0.56426413762190397</v>
      </c>
      <c r="Q44">
        <v>0.802261872485585</v>
      </c>
      <c r="R44" s="106">
        <v>0.33210118007649803</v>
      </c>
      <c r="S44" s="15">
        <v>2.8225963189114699E-2</v>
      </c>
      <c r="T44">
        <v>1.05209156379376</v>
      </c>
      <c r="U44">
        <v>1.05209156379376</v>
      </c>
      <c r="V44">
        <v>2.03568114967285</v>
      </c>
      <c r="W44">
        <v>12.58</v>
      </c>
      <c r="X44">
        <v>9.6</v>
      </c>
      <c r="Y44">
        <v>517555</v>
      </c>
      <c r="Z44">
        <v>32347</v>
      </c>
      <c r="AA44">
        <v>1.9</v>
      </c>
      <c r="AB44">
        <v>16</v>
      </c>
      <c r="AC44">
        <v>10</v>
      </c>
      <c r="AD44">
        <v>6</v>
      </c>
      <c r="AE44">
        <v>62.5</v>
      </c>
      <c r="AF44">
        <v>13</v>
      </c>
      <c r="AG44">
        <v>8</v>
      </c>
      <c r="AH44">
        <v>4</v>
      </c>
      <c r="AI44">
        <v>4</v>
      </c>
    </row>
    <row r="45" spans="1:35" x14ac:dyDescent="0.2">
      <c r="A45" s="102">
        <v>354</v>
      </c>
      <c r="B45">
        <v>1803</v>
      </c>
      <c r="C45" s="106" t="s">
        <v>1269</v>
      </c>
      <c r="D45" s="106" t="s">
        <v>1268</v>
      </c>
      <c r="E45">
        <v>1086</v>
      </c>
      <c r="F45">
        <v>1082</v>
      </c>
      <c r="G45">
        <v>600</v>
      </c>
      <c r="H45" s="106" t="s">
        <v>1258</v>
      </c>
      <c r="I45">
        <v>6981</v>
      </c>
      <c r="J45" s="106" t="s">
        <v>1446</v>
      </c>
      <c r="K45" s="106" t="s">
        <v>1263</v>
      </c>
      <c r="L45">
        <v>6382</v>
      </c>
      <c r="M45">
        <v>6289</v>
      </c>
      <c r="N45">
        <v>100</v>
      </c>
      <c r="O45" s="106" t="s">
        <v>1261</v>
      </c>
      <c r="P45">
        <v>0.542998370608337</v>
      </c>
      <c r="Q45">
        <v>0.90465397058806996</v>
      </c>
      <c r="R45" s="106">
        <v>0.29109192163926401</v>
      </c>
      <c r="S45" s="106">
        <v>5.88699364605903E-2</v>
      </c>
      <c r="T45">
        <v>0.33854792067971701</v>
      </c>
      <c r="U45">
        <v>0.33854792067971701</v>
      </c>
      <c r="V45">
        <v>0.72894159309371398</v>
      </c>
      <c r="W45">
        <v>0.91</v>
      </c>
      <c r="X45">
        <v>3.23</v>
      </c>
      <c r="Y45">
        <v>516165</v>
      </c>
      <c r="Z45">
        <v>23462</v>
      </c>
      <c r="AA45">
        <v>1.66</v>
      </c>
      <c r="AB45">
        <v>22</v>
      </c>
      <c r="AC45">
        <v>16</v>
      </c>
      <c r="AD45">
        <v>6</v>
      </c>
      <c r="AE45">
        <v>72.73</v>
      </c>
      <c r="AF45">
        <v>9</v>
      </c>
      <c r="AG45">
        <v>16</v>
      </c>
      <c r="AH45">
        <v>3</v>
      </c>
      <c r="AI45">
        <v>3</v>
      </c>
    </row>
    <row r="46" spans="1:35" x14ac:dyDescent="0.2">
      <c r="A46" s="102">
        <v>504</v>
      </c>
      <c r="B46">
        <v>3291</v>
      </c>
      <c r="C46" s="106" t="s">
        <v>58</v>
      </c>
      <c r="D46" s="106" t="s">
        <v>1279</v>
      </c>
      <c r="E46">
        <v>1659</v>
      </c>
      <c r="F46">
        <v>1626</v>
      </c>
      <c r="G46">
        <v>600</v>
      </c>
      <c r="H46" s="106" t="s">
        <v>1261</v>
      </c>
      <c r="I46">
        <v>9069</v>
      </c>
      <c r="J46" s="106" t="s">
        <v>1370</v>
      </c>
      <c r="K46" s="106" t="s">
        <v>1380</v>
      </c>
      <c r="L46">
        <v>875</v>
      </c>
      <c r="M46">
        <v>867</v>
      </c>
      <c r="N46">
        <v>1100</v>
      </c>
      <c r="O46" s="106" t="s">
        <v>1258</v>
      </c>
      <c r="P46">
        <v>0.72550522136159401</v>
      </c>
      <c r="Q46">
        <v>0.88965258639532896</v>
      </c>
      <c r="R46">
        <v>0.122475096868641</v>
      </c>
      <c r="S46" s="15">
        <v>6.8707759111385396E-5</v>
      </c>
      <c r="T46">
        <v>-3.0232132477563001</v>
      </c>
      <c r="U46">
        <v>3.0232132477563001</v>
      </c>
      <c r="V46">
        <v>2.39152165113931</v>
      </c>
      <c r="W46">
        <v>-10.56</v>
      </c>
      <c r="X46">
        <v>2.2400000000000002</v>
      </c>
      <c r="Y46">
        <v>513728</v>
      </c>
      <c r="Z46">
        <v>34249</v>
      </c>
      <c r="AA46">
        <v>1.71</v>
      </c>
      <c r="AB46">
        <v>15</v>
      </c>
      <c r="AC46">
        <v>14</v>
      </c>
      <c r="AD46">
        <v>1</v>
      </c>
      <c r="AE46">
        <v>93.33</v>
      </c>
      <c r="AF46">
        <v>13</v>
      </c>
      <c r="AG46">
        <v>8</v>
      </c>
      <c r="AH46">
        <v>0</v>
      </c>
      <c r="AI46">
        <v>7</v>
      </c>
    </row>
    <row r="47" spans="1:35" x14ac:dyDescent="0.2">
      <c r="A47" s="102">
        <v>62</v>
      </c>
      <c r="B47">
        <v>6967</v>
      </c>
      <c r="C47" s="106" t="s">
        <v>779</v>
      </c>
      <c r="D47" s="106" t="s">
        <v>1263</v>
      </c>
      <c r="E47">
        <v>1355</v>
      </c>
      <c r="F47">
        <v>1361</v>
      </c>
      <c r="G47">
        <v>800</v>
      </c>
      <c r="H47" s="106" t="s">
        <v>1258</v>
      </c>
      <c r="I47">
        <v>8572</v>
      </c>
      <c r="J47" s="106" t="s">
        <v>1226</v>
      </c>
      <c r="K47" s="106" t="s">
        <v>1264</v>
      </c>
      <c r="L47">
        <v>522</v>
      </c>
      <c r="M47">
        <v>522</v>
      </c>
      <c r="N47">
        <v>2100</v>
      </c>
      <c r="O47" s="106" t="s">
        <v>1261</v>
      </c>
      <c r="P47">
        <v>0.86119910873080596</v>
      </c>
      <c r="Q47">
        <v>0.94491602757890403</v>
      </c>
      <c r="R47" s="106">
        <v>6.3761549863068701E-2</v>
      </c>
      <c r="S47" s="106">
        <v>7.0942985092783397E-3</v>
      </c>
      <c r="T47">
        <v>0.70947839817830005</v>
      </c>
      <c r="U47">
        <v>0.70947839817830005</v>
      </c>
      <c r="V47">
        <v>0.13184344072343501</v>
      </c>
      <c r="W47">
        <v>2.81</v>
      </c>
      <c r="X47">
        <v>0.68</v>
      </c>
      <c r="Y47">
        <v>512646</v>
      </c>
      <c r="Z47">
        <v>25632</v>
      </c>
      <c r="AA47">
        <v>1.18</v>
      </c>
      <c r="AB47">
        <v>20</v>
      </c>
      <c r="AC47">
        <v>14</v>
      </c>
      <c r="AD47">
        <v>6</v>
      </c>
      <c r="AE47">
        <v>70</v>
      </c>
      <c r="AF47">
        <v>11</v>
      </c>
      <c r="AG47">
        <v>12</v>
      </c>
      <c r="AH47">
        <v>4</v>
      </c>
      <c r="AI47">
        <v>4</v>
      </c>
    </row>
    <row r="48" spans="1:35" x14ac:dyDescent="0.2">
      <c r="A48" s="102">
        <v>953</v>
      </c>
      <c r="B48">
        <v>8002</v>
      </c>
      <c r="C48" s="106" t="s">
        <v>29</v>
      </c>
      <c r="D48" s="106" t="s">
        <v>1265</v>
      </c>
      <c r="E48">
        <v>793.2</v>
      </c>
      <c r="F48">
        <v>789.5</v>
      </c>
      <c r="G48">
        <v>1300</v>
      </c>
      <c r="H48" s="106" t="s">
        <v>1258</v>
      </c>
      <c r="I48">
        <v>9069</v>
      </c>
      <c r="J48" s="106" t="s">
        <v>1370</v>
      </c>
      <c r="K48" s="106" t="s">
        <v>1380</v>
      </c>
      <c r="L48">
        <v>875</v>
      </c>
      <c r="M48">
        <v>867</v>
      </c>
      <c r="N48">
        <v>1200</v>
      </c>
      <c r="O48" s="106" t="s">
        <v>1261</v>
      </c>
      <c r="P48">
        <v>0.716781307365015</v>
      </c>
      <c r="Q48">
        <v>0.83950599625842404</v>
      </c>
      <c r="R48">
        <v>0.196288406602912</v>
      </c>
      <c r="S48" s="15">
        <v>2.03296000609813E-2</v>
      </c>
      <c r="T48">
        <v>1.5109616350412001</v>
      </c>
      <c r="U48">
        <v>1.5109616350412001</v>
      </c>
      <c r="V48">
        <v>1.48734440948935</v>
      </c>
      <c r="W48">
        <v>2.41</v>
      </c>
      <c r="X48">
        <v>1.35</v>
      </c>
      <c r="Y48">
        <v>497667</v>
      </c>
      <c r="Z48">
        <v>26193</v>
      </c>
      <c r="AA48">
        <v>1.25</v>
      </c>
      <c r="AB48">
        <v>19</v>
      </c>
      <c r="AC48">
        <v>14</v>
      </c>
      <c r="AD48">
        <v>5</v>
      </c>
      <c r="AE48">
        <v>73.680000000000007</v>
      </c>
      <c r="AF48">
        <v>13</v>
      </c>
      <c r="AG48">
        <v>9</v>
      </c>
      <c r="AH48">
        <v>3</v>
      </c>
      <c r="AI48">
        <v>7</v>
      </c>
    </row>
    <row r="49" spans="1:35" x14ac:dyDescent="0.2">
      <c r="A49" s="102">
        <v>869</v>
      </c>
      <c r="B49">
        <v>2327</v>
      </c>
      <c r="C49" s="106" t="s">
        <v>1681</v>
      </c>
      <c r="D49" s="106" t="s">
        <v>1260</v>
      </c>
      <c r="E49">
        <v>3370</v>
      </c>
      <c r="F49">
        <v>3335</v>
      </c>
      <c r="G49">
        <v>300</v>
      </c>
      <c r="H49" s="106" t="s">
        <v>1258</v>
      </c>
      <c r="I49">
        <v>4091</v>
      </c>
      <c r="J49" s="106" t="s">
        <v>2088</v>
      </c>
      <c r="K49" s="106" t="s">
        <v>1282</v>
      </c>
      <c r="L49">
        <v>2171</v>
      </c>
      <c r="M49">
        <v>2194</v>
      </c>
      <c r="N49">
        <v>500</v>
      </c>
      <c r="O49" s="106" t="s">
        <v>1261</v>
      </c>
      <c r="P49">
        <v>0.68723910265018895</v>
      </c>
      <c r="Q49">
        <v>0.84862048349714603</v>
      </c>
      <c r="R49">
        <v>0.15765510132636701</v>
      </c>
      <c r="S49" s="15">
        <v>1.9669646926010399E-2</v>
      </c>
      <c r="T49">
        <v>0.59900646657731804</v>
      </c>
      <c r="U49">
        <v>0.59900646657731804</v>
      </c>
      <c r="V49">
        <v>0.69038374989651896</v>
      </c>
      <c r="W49">
        <v>2.73</v>
      </c>
      <c r="X49">
        <v>9.65</v>
      </c>
      <c r="Y49">
        <v>497536</v>
      </c>
      <c r="Z49">
        <v>29267</v>
      </c>
      <c r="AA49">
        <v>1.53</v>
      </c>
      <c r="AB49">
        <v>17</v>
      </c>
      <c r="AC49">
        <v>13</v>
      </c>
      <c r="AD49">
        <v>4</v>
      </c>
      <c r="AE49">
        <v>76.47</v>
      </c>
      <c r="AF49">
        <v>12</v>
      </c>
      <c r="AG49">
        <v>10</v>
      </c>
      <c r="AH49">
        <v>2</v>
      </c>
      <c r="AI49">
        <v>5</v>
      </c>
    </row>
    <row r="50" spans="1:35" x14ac:dyDescent="0.2">
      <c r="A50" s="102">
        <v>556</v>
      </c>
      <c r="B50">
        <v>1963</v>
      </c>
      <c r="C50" s="106" t="s">
        <v>1508</v>
      </c>
      <c r="D50" s="106" t="s">
        <v>1268</v>
      </c>
      <c r="E50">
        <v>1577</v>
      </c>
      <c r="F50">
        <v>1551</v>
      </c>
      <c r="G50">
        <v>700</v>
      </c>
      <c r="H50" s="106" t="s">
        <v>1261</v>
      </c>
      <c r="I50">
        <v>6674</v>
      </c>
      <c r="J50" s="106" t="s">
        <v>232</v>
      </c>
      <c r="K50" s="106" t="s">
        <v>1263</v>
      </c>
      <c r="L50">
        <v>2117</v>
      </c>
      <c r="M50">
        <v>2137</v>
      </c>
      <c r="N50">
        <v>500</v>
      </c>
      <c r="O50" s="106" t="s">
        <v>1258</v>
      </c>
      <c r="P50">
        <v>0.88450505689839198</v>
      </c>
      <c r="Q50">
        <v>0.88465717780646103</v>
      </c>
      <c r="R50" s="15">
        <v>0.14300769065640601</v>
      </c>
      <c r="S50">
        <v>1.8143846827853201E-2</v>
      </c>
      <c r="T50">
        <v>-3.3118055397768902E-2</v>
      </c>
      <c r="U50">
        <v>3.3118055397768902E-2</v>
      </c>
      <c r="V50">
        <v>0.40784801904524598</v>
      </c>
      <c r="W50">
        <v>-0.12</v>
      </c>
      <c r="X50">
        <v>1.61</v>
      </c>
      <c r="Y50">
        <v>494318</v>
      </c>
      <c r="Z50">
        <v>21492</v>
      </c>
      <c r="AA50">
        <v>1.06</v>
      </c>
      <c r="AB50">
        <v>23</v>
      </c>
      <c r="AC50">
        <v>15</v>
      </c>
      <c r="AD50">
        <v>8</v>
      </c>
      <c r="AE50">
        <v>65.22</v>
      </c>
      <c r="AF50">
        <v>11</v>
      </c>
      <c r="AG50">
        <v>12</v>
      </c>
      <c r="AH50">
        <v>6</v>
      </c>
      <c r="AI50">
        <v>5</v>
      </c>
    </row>
    <row r="51" spans="1:35" x14ac:dyDescent="0.2">
      <c r="A51" s="102">
        <v>905</v>
      </c>
      <c r="B51">
        <v>4681</v>
      </c>
      <c r="C51" s="106" t="s">
        <v>1063</v>
      </c>
      <c r="D51" s="106" t="s">
        <v>1272</v>
      </c>
      <c r="E51">
        <v>1650</v>
      </c>
      <c r="F51">
        <v>1613</v>
      </c>
      <c r="G51">
        <v>600</v>
      </c>
      <c r="H51" s="106" t="s">
        <v>1261</v>
      </c>
      <c r="I51">
        <v>6457</v>
      </c>
      <c r="J51" s="106" t="s">
        <v>1587</v>
      </c>
      <c r="K51" s="106" t="s">
        <v>1270</v>
      </c>
      <c r="L51">
        <v>3150</v>
      </c>
      <c r="M51">
        <v>3160</v>
      </c>
      <c r="N51">
        <v>300</v>
      </c>
      <c r="O51" s="106" t="s">
        <v>1258</v>
      </c>
      <c r="P51">
        <v>0.814152573988836</v>
      </c>
      <c r="Q51">
        <v>0.84484262350125805</v>
      </c>
      <c r="R51" s="15">
        <v>6.13519957318907E-2</v>
      </c>
      <c r="S51" s="15">
        <v>2.8172707421685698E-2</v>
      </c>
      <c r="T51">
        <v>-2.60209642255901</v>
      </c>
      <c r="U51">
        <v>2.60209642255901</v>
      </c>
      <c r="V51">
        <v>1.68809539751659</v>
      </c>
      <c r="W51">
        <v>-7.38</v>
      </c>
      <c r="X51">
        <v>2.09</v>
      </c>
      <c r="Y51">
        <v>493719</v>
      </c>
      <c r="Z51">
        <v>35266</v>
      </c>
      <c r="AA51">
        <v>1.94</v>
      </c>
      <c r="AB51">
        <v>14</v>
      </c>
      <c r="AC51">
        <v>11</v>
      </c>
      <c r="AD51">
        <v>3</v>
      </c>
      <c r="AE51">
        <v>78.569999999999993</v>
      </c>
      <c r="AF51">
        <v>11</v>
      </c>
      <c r="AG51">
        <v>9</v>
      </c>
      <c r="AH51">
        <v>1</v>
      </c>
      <c r="AI51">
        <v>4</v>
      </c>
    </row>
    <row r="52" spans="1:35" x14ac:dyDescent="0.2">
      <c r="A52" s="102">
        <v>995</v>
      </c>
      <c r="B52">
        <v>6141</v>
      </c>
      <c r="C52" s="106" t="s">
        <v>1498</v>
      </c>
      <c r="D52" s="106" t="s">
        <v>1270</v>
      </c>
      <c r="E52">
        <v>1542</v>
      </c>
      <c r="F52">
        <v>1528</v>
      </c>
      <c r="G52">
        <v>700</v>
      </c>
      <c r="H52" s="106" t="s">
        <v>1261</v>
      </c>
      <c r="I52">
        <v>9101</v>
      </c>
      <c r="J52" s="106" t="s">
        <v>924</v>
      </c>
      <c r="K52" s="106" t="s">
        <v>1500</v>
      </c>
      <c r="L52">
        <v>1768</v>
      </c>
      <c r="M52">
        <v>1746</v>
      </c>
      <c r="N52">
        <v>600</v>
      </c>
      <c r="O52" s="106" t="s">
        <v>1258</v>
      </c>
      <c r="P52">
        <v>0.86227230089074602</v>
      </c>
      <c r="Q52">
        <v>0.83405463578172301</v>
      </c>
      <c r="R52">
        <v>6.8909026687305003E-2</v>
      </c>
      <c r="S52" s="106">
        <v>7.0267950693192999E-2</v>
      </c>
      <c r="T52">
        <v>-0.67738377996430099</v>
      </c>
      <c r="U52">
        <v>0.67738377996430099</v>
      </c>
      <c r="V52">
        <v>0.839835496692244</v>
      </c>
      <c r="W52">
        <v>-1.55</v>
      </c>
      <c r="X52">
        <v>2.1</v>
      </c>
      <c r="Y52">
        <v>491011</v>
      </c>
      <c r="Z52">
        <v>27278</v>
      </c>
      <c r="AA52">
        <v>1.34</v>
      </c>
      <c r="AB52">
        <v>18</v>
      </c>
      <c r="AC52">
        <v>13</v>
      </c>
      <c r="AD52">
        <v>5</v>
      </c>
      <c r="AE52">
        <v>72.22</v>
      </c>
      <c r="AF52">
        <v>9</v>
      </c>
      <c r="AG52">
        <v>11</v>
      </c>
      <c r="AH52">
        <v>5</v>
      </c>
      <c r="AI52">
        <v>2</v>
      </c>
    </row>
    <row r="53" spans="1:35" x14ac:dyDescent="0.2">
      <c r="A53" s="102">
        <v>588</v>
      </c>
      <c r="B53">
        <v>7186</v>
      </c>
      <c r="C53" s="106" t="s">
        <v>547</v>
      </c>
      <c r="D53" s="106" t="s">
        <v>1314</v>
      </c>
      <c r="E53">
        <v>422</v>
      </c>
      <c r="F53">
        <v>420</v>
      </c>
      <c r="G53">
        <v>1900</v>
      </c>
      <c r="H53" s="106" t="s">
        <v>1261</v>
      </c>
      <c r="I53">
        <v>7259</v>
      </c>
      <c r="J53" s="106" t="s">
        <v>27</v>
      </c>
      <c r="K53" s="106" t="s">
        <v>1275</v>
      </c>
      <c r="L53">
        <v>3870</v>
      </c>
      <c r="M53">
        <v>3905</v>
      </c>
      <c r="N53">
        <v>200</v>
      </c>
      <c r="O53" s="106" t="s">
        <v>1258</v>
      </c>
      <c r="P53">
        <v>0.85650632945615102</v>
      </c>
      <c r="Q53">
        <v>0.88101063083193498</v>
      </c>
      <c r="R53" s="106">
        <v>0.15876724989967</v>
      </c>
      <c r="S53" s="106">
        <v>3.4091079934923697E-2</v>
      </c>
      <c r="T53">
        <v>-0.64869302851451405</v>
      </c>
      <c r="U53">
        <v>0.64869302851451405</v>
      </c>
      <c r="V53">
        <v>7.8109056239289695E-2</v>
      </c>
      <c r="W53">
        <v>-2.16</v>
      </c>
      <c r="X53">
        <v>2.1800000000000002</v>
      </c>
      <c r="Y53">
        <v>490720</v>
      </c>
      <c r="Z53">
        <v>30670</v>
      </c>
      <c r="AA53">
        <v>1.78</v>
      </c>
      <c r="AB53">
        <v>16</v>
      </c>
      <c r="AC53">
        <v>12</v>
      </c>
      <c r="AD53">
        <v>4</v>
      </c>
      <c r="AE53">
        <v>75</v>
      </c>
      <c r="AF53">
        <v>13</v>
      </c>
      <c r="AG53">
        <v>10</v>
      </c>
      <c r="AH53">
        <v>1</v>
      </c>
      <c r="AI53">
        <v>5</v>
      </c>
    </row>
    <row r="54" spans="1:35" x14ac:dyDescent="0.2">
      <c r="A54" s="102">
        <v>617</v>
      </c>
      <c r="B54">
        <v>4681</v>
      </c>
      <c r="C54" s="106" t="s">
        <v>1063</v>
      </c>
      <c r="D54" s="106" t="s">
        <v>1272</v>
      </c>
      <c r="E54">
        <v>1650</v>
      </c>
      <c r="F54">
        <v>1613</v>
      </c>
      <c r="G54">
        <v>700</v>
      </c>
      <c r="H54" s="106" t="s">
        <v>1258</v>
      </c>
      <c r="I54">
        <v>6287</v>
      </c>
      <c r="J54" s="106" t="s">
        <v>1361</v>
      </c>
      <c r="K54" s="106" t="s">
        <v>1270</v>
      </c>
      <c r="L54">
        <v>2754</v>
      </c>
      <c r="M54">
        <v>2744</v>
      </c>
      <c r="N54">
        <v>400</v>
      </c>
      <c r="O54" s="106" t="s">
        <v>1261</v>
      </c>
      <c r="P54">
        <v>0.93667478297126905</v>
      </c>
      <c r="Q54">
        <v>0.87779435640841397</v>
      </c>
      <c r="R54" s="15">
        <v>1.4665888284878401E-2</v>
      </c>
      <c r="S54" s="15">
        <v>5.4589374880668402E-2</v>
      </c>
      <c r="T54">
        <v>2.4042073718646502</v>
      </c>
      <c r="U54">
        <v>2.4042073718646502</v>
      </c>
      <c r="V54">
        <v>2.7837778065832102</v>
      </c>
      <c r="W54">
        <v>6.06</v>
      </c>
      <c r="X54">
        <v>2.87</v>
      </c>
      <c r="Y54">
        <v>487075</v>
      </c>
      <c r="Z54">
        <v>30442</v>
      </c>
      <c r="AA54">
        <v>1.57</v>
      </c>
      <c r="AB54">
        <v>16</v>
      </c>
      <c r="AC54">
        <v>12</v>
      </c>
      <c r="AD54">
        <v>4</v>
      </c>
      <c r="AE54">
        <v>75</v>
      </c>
      <c r="AF54">
        <v>11</v>
      </c>
      <c r="AG54">
        <v>10</v>
      </c>
      <c r="AH54">
        <v>2</v>
      </c>
      <c r="AI54">
        <v>4</v>
      </c>
    </row>
    <row r="55" spans="1:35" x14ac:dyDescent="0.2">
      <c r="A55" s="102">
        <v>584</v>
      </c>
      <c r="B55">
        <v>3387</v>
      </c>
      <c r="C55" s="106" t="s">
        <v>641</v>
      </c>
      <c r="D55" s="106" t="s">
        <v>1283</v>
      </c>
      <c r="E55">
        <v>2300</v>
      </c>
      <c r="F55">
        <v>2253</v>
      </c>
      <c r="G55">
        <v>400</v>
      </c>
      <c r="H55" s="106" t="s">
        <v>1258</v>
      </c>
      <c r="I55">
        <v>6701</v>
      </c>
      <c r="J55" s="106" t="s">
        <v>1445</v>
      </c>
      <c r="K55" s="106" t="s">
        <v>1263</v>
      </c>
      <c r="L55">
        <v>4810</v>
      </c>
      <c r="M55">
        <v>4795</v>
      </c>
      <c r="N55">
        <v>200</v>
      </c>
      <c r="O55" s="106" t="s">
        <v>1261</v>
      </c>
      <c r="P55">
        <v>0.897239917388717</v>
      </c>
      <c r="Q55">
        <v>0.88150289129055004</v>
      </c>
      <c r="R55" s="15">
        <v>3.0610407777612501E-2</v>
      </c>
      <c r="S55" s="15">
        <v>8.5376032844544703E-2</v>
      </c>
      <c r="T55">
        <v>1.36557471600616</v>
      </c>
      <c r="U55">
        <v>1.36557471600616</v>
      </c>
      <c r="V55">
        <v>1.6351078757327</v>
      </c>
      <c r="W55">
        <v>7.9</v>
      </c>
      <c r="X55">
        <v>6.03</v>
      </c>
      <c r="Y55">
        <v>485773</v>
      </c>
      <c r="Z55">
        <v>24289</v>
      </c>
      <c r="AA55">
        <v>1.38</v>
      </c>
      <c r="AB55">
        <v>20</v>
      </c>
      <c r="AC55">
        <v>14</v>
      </c>
      <c r="AD55">
        <v>6</v>
      </c>
      <c r="AE55">
        <v>70</v>
      </c>
      <c r="AF55">
        <v>13</v>
      </c>
      <c r="AG55">
        <v>10</v>
      </c>
      <c r="AH55">
        <v>2</v>
      </c>
      <c r="AI55">
        <v>8</v>
      </c>
    </row>
    <row r="56" spans="1:35" x14ac:dyDescent="0.2">
      <c r="A56" s="102">
        <v>1161</v>
      </c>
      <c r="B56">
        <v>6586</v>
      </c>
      <c r="C56" s="106" t="s">
        <v>760</v>
      </c>
      <c r="D56" s="106" t="s">
        <v>1270</v>
      </c>
      <c r="E56">
        <v>4155</v>
      </c>
      <c r="F56">
        <v>4130</v>
      </c>
      <c r="G56">
        <v>200</v>
      </c>
      <c r="H56" s="106" t="s">
        <v>1258</v>
      </c>
      <c r="I56">
        <v>7752</v>
      </c>
      <c r="J56" s="106" t="s">
        <v>816</v>
      </c>
      <c r="K56" s="106" t="s">
        <v>1263</v>
      </c>
      <c r="L56">
        <v>1130</v>
      </c>
      <c r="M56">
        <v>1111</v>
      </c>
      <c r="N56">
        <v>700</v>
      </c>
      <c r="O56" s="106" t="s">
        <v>1261</v>
      </c>
      <c r="P56">
        <v>0.55191224142939499</v>
      </c>
      <c r="Q56">
        <v>0.811770509920127</v>
      </c>
      <c r="R56" s="106">
        <v>0.40735400116509501</v>
      </c>
      <c r="S56">
        <v>4.3374109586778703E-2</v>
      </c>
      <c r="T56">
        <v>2.0350761104173198</v>
      </c>
      <c r="U56">
        <v>2.0350761104173198</v>
      </c>
      <c r="V56">
        <v>1.92692472849888</v>
      </c>
      <c r="W56">
        <v>10.42</v>
      </c>
      <c r="X56">
        <v>5.85</v>
      </c>
      <c r="Y56">
        <v>485178</v>
      </c>
      <c r="Z56">
        <v>32345</v>
      </c>
      <c r="AA56">
        <v>1.76</v>
      </c>
      <c r="AB56">
        <v>15</v>
      </c>
      <c r="AC56">
        <v>11</v>
      </c>
      <c r="AD56">
        <v>4</v>
      </c>
      <c r="AE56">
        <v>73.33</v>
      </c>
      <c r="AF56">
        <v>11</v>
      </c>
      <c r="AG56">
        <v>9</v>
      </c>
      <c r="AH56">
        <v>2</v>
      </c>
      <c r="AI56">
        <v>4</v>
      </c>
    </row>
    <row r="57" spans="1:35" x14ac:dyDescent="0.2">
      <c r="A57" s="102">
        <v>512</v>
      </c>
      <c r="B57">
        <v>1941</v>
      </c>
      <c r="C57" s="106" t="s">
        <v>1654</v>
      </c>
      <c r="D57" s="106" t="s">
        <v>1268</v>
      </c>
      <c r="E57">
        <v>2447</v>
      </c>
      <c r="F57">
        <v>2441</v>
      </c>
      <c r="G57">
        <v>400</v>
      </c>
      <c r="H57" s="106" t="s">
        <v>1261</v>
      </c>
      <c r="I57">
        <v>1969</v>
      </c>
      <c r="J57" s="106" t="s">
        <v>1624</v>
      </c>
      <c r="K57" s="106" t="s">
        <v>1268</v>
      </c>
      <c r="L57">
        <v>1855</v>
      </c>
      <c r="M57">
        <v>1860</v>
      </c>
      <c r="N57">
        <v>500</v>
      </c>
      <c r="O57" s="106" t="s">
        <v>1258</v>
      </c>
      <c r="P57">
        <v>0.70589811138391301</v>
      </c>
      <c r="Q57">
        <v>0.88913605132318496</v>
      </c>
      <c r="R57">
        <v>0.448605055424809</v>
      </c>
      <c r="S57" s="15">
        <v>7.1116251436007805E-2</v>
      </c>
      <c r="T57">
        <v>-0.22150377507053801</v>
      </c>
      <c r="U57">
        <v>0.22150377507053801</v>
      </c>
      <c r="V57">
        <v>2.8509370081586799E-3</v>
      </c>
      <c r="W57">
        <v>-0.38</v>
      </c>
      <c r="X57">
        <v>4.75</v>
      </c>
      <c r="Y57">
        <v>484557</v>
      </c>
      <c r="Z57">
        <v>26920</v>
      </c>
      <c r="AA57">
        <v>1.36</v>
      </c>
      <c r="AB57">
        <v>18</v>
      </c>
      <c r="AC57">
        <v>14</v>
      </c>
      <c r="AD57">
        <v>4</v>
      </c>
      <c r="AE57">
        <v>77.78</v>
      </c>
      <c r="AF57">
        <v>14</v>
      </c>
      <c r="AG57">
        <v>8</v>
      </c>
      <c r="AH57">
        <v>2</v>
      </c>
      <c r="AI57">
        <v>8</v>
      </c>
    </row>
    <row r="58" spans="1:35" x14ac:dyDescent="0.2">
      <c r="A58" s="102">
        <v>503</v>
      </c>
      <c r="B58">
        <v>7189</v>
      </c>
      <c r="C58" s="106" t="s">
        <v>44</v>
      </c>
      <c r="D58" s="106" t="s">
        <v>1314</v>
      </c>
      <c r="E58">
        <v>694</v>
      </c>
      <c r="F58">
        <v>682</v>
      </c>
      <c r="G58">
        <v>1500</v>
      </c>
      <c r="H58" s="106" t="s">
        <v>1261</v>
      </c>
      <c r="I58">
        <v>8086</v>
      </c>
      <c r="J58" s="106" t="s">
        <v>1545</v>
      </c>
      <c r="K58" s="106" t="s">
        <v>1267</v>
      </c>
      <c r="L58">
        <v>1258</v>
      </c>
      <c r="M58">
        <v>1240</v>
      </c>
      <c r="N58">
        <v>800</v>
      </c>
      <c r="O58" s="106" t="s">
        <v>1258</v>
      </c>
      <c r="P58">
        <v>0.84415306982039096</v>
      </c>
      <c r="Q58">
        <v>0.88977058693801703</v>
      </c>
      <c r="R58" s="15">
        <v>4.2582405892551703E-2</v>
      </c>
      <c r="S58" s="106">
        <v>5.9129780864789899E-2</v>
      </c>
      <c r="T58">
        <v>-1.89306509284631</v>
      </c>
      <c r="U58">
        <v>1.89306509284631</v>
      </c>
      <c r="V58">
        <v>2.2271126579365101</v>
      </c>
      <c r="W58">
        <v>-14.89</v>
      </c>
      <c r="X58">
        <v>3.12</v>
      </c>
      <c r="Y58">
        <v>483075</v>
      </c>
      <c r="Z58">
        <v>28416</v>
      </c>
      <c r="AA58">
        <v>1.41</v>
      </c>
      <c r="AB58">
        <v>17</v>
      </c>
      <c r="AC58">
        <v>13</v>
      </c>
      <c r="AD58">
        <v>4</v>
      </c>
      <c r="AE58">
        <v>76.47</v>
      </c>
      <c r="AF58">
        <v>9</v>
      </c>
      <c r="AG58">
        <v>13</v>
      </c>
      <c r="AH58">
        <v>3</v>
      </c>
      <c r="AI58">
        <v>1</v>
      </c>
    </row>
    <row r="59" spans="1:35" x14ac:dyDescent="0.2">
      <c r="A59" s="102">
        <v>323</v>
      </c>
      <c r="B59">
        <v>1812</v>
      </c>
      <c r="C59" s="106" t="s">
        <v>1356</v>
      </c>
      <c r="D59" s="106" t="s">
        <v>1268</v>
      </c>
      <c r="E59">
        <v>1297</v>
      </c>
      <c r="F59">
        <v>1278</v>
      </c>
      <c r="G59">
        <v>700</v>
      </c>
      <c r="H59" s="106" t="s">
        <v>1261</v>
      </c>
      <c r="I59">
        <v>5233</v>
      </c>
      <c r="J59" s="106" t="s">
        <v>1459</v>
      </c>
      <c r="K59" s="106" t="s">
        <v>1257</v>
      </c>
      <c r="L59">
        <v>2969</v>
      </c>
      <c r="M59">
        <v>2946</v>
      </c>
      <c r="N59">
        <v>300</v>
      </c>
      <c r="O59" s="106" t="s">
        <v>1258</v>
      </c>
      <c r="P59">
        <v>0.77929920245904805</v>
      </c>
      <c r="Q59">
        <v>0.90708481537593999</v>
      </c>
      <c r="R59" s="15">
        <v>8.1282241843179698E-2</v>
      </c>
      <c r="S59" s="106">
        <v>3.2856414819518202E-3</v>
      </c>
      <c r="T59">
        <v>-1.41987018329536</v>
      </c>
      <c r="U59">
        <v>1.41987018329536</v>
      </c>
      <c r="V59">
        <v>1.17053301957991</v>
      </c>
      <c r="W59">
        <v>-5.24</v>
      </c>
      <c r="X59">
        <v>1.22</v>
      </c>
      <c r="Y59">
        <v>472691</v>
      </c>
      <c r="Z59">
        <v>23635</v>
      </c>
      <c r="AA59">
        <v>1.22</v>
      </c>
      <c r="AB59">
        <v>20</v>
      </c>
      <c r="AC59">
        <v>17</v>
      </c>
      <c r="AD59">
        <v>3</v>
      </c>
      <c r="AE59">
        <v>85</v>
      </c>
      <c r="AF59">
        <v>11</v>
      </c>
      <c r="AG59">
        <v>11</v>
      </c>
      <c r="AH59">
        <v>3</v>
      </c>
      <c r="AI59">
        <v>6</v>
      </c>
    </row>
    <row r="60" spans="1:35" x14ac:dyDescent="0.2">
      <c r="A60" s="102">
        <v>242</v>
      </c>
      <c r="B60">
        <v>3774</v>
      </c>
      <c r="C60" s="106" t="s">
        <v>662</v>
      </c>
      <c r="D60" s="106" t="s">
        <v>1260</v>
      </c>
      <c r="E60">
        <v>3425</v>
      </c>
      <c r="F60">
        <v>3340</v>
      </c>
      <c r="G60">
        <v>300</v>
      </c>
      <c r="H60" s="106" t="s">
        <v>1258</v>
      </c>
      <c r="I60">
        <v>8804</v>
      </c>
      <c r="J60" s="106" t="s">
        <v>910</v>
      </c>
      <c r="K60" s="106" t="s">
        <v>1279</v>
      </c>
      <c r="L60">
        <v>1769</v>
      </c>
      <c r="M60">
        <v>1724</v>
      </c>
      <c r="N60">
        <v>600</v>
      </c>
      <c r="O60" s="106" t="s">
        <v>1261</v>
      </c>
      <c r="P60">
        <v>0.79272209642114799</v>
      </c>
      <c r="Q60">
        <v>0.91519472474028296</v>
      </c>
      <c r="R60" s="106">
        <v>0.15850351022648601</v>
      </c>
      <c r="S60" s="106">
        <v>2.32202569672194E-2</v>
      </c>
      <c r="T60">
        <v>2.4524503799605801</v>
      </c>
      <c r="U60">
        <v>2.4524503799605801</v>
      </c>
      <c r="V60">
        <v>2.3102363673266502</v>
      </c>
      <c r="W60">
        <v>12.59</v>
      </c>
      <c r="X60">
        <v>3.23</v>
      </c>
      <c r="Y60">
        <v>468443</v>
      </c>
      <c r="Z60">
        <v>24655</v>
      </c>
      <c r="AA60">
        <v>1.24</v>
      </c>
      <c r="AB60">
        <v>19</v>
      </c>
      <c r="AC60">
        <v>14</v>
      </c>
      <c r="AD60">
        <v>5</v>
      </c>
      <c r="AE60">
        <v>73.680000000000007</v>
      </c>
      <c r="AF60">
        <v>12</v>
      </c>
      <c r="AG60">
        <v>10</v>
      </c>
      <c r="AH60">
        <v>4</v>
      </c>
      <c r="AI60">
        <v>5</v>
      </c>
    </row>
    <row r="61" spans="1:35" x14ac:dyDescent="0.2">
      <c r="A61" s="102">
        <v>84</v>
      </c>
      <c r="B61">
        <v>4185</v>
      </c>
      <c r="C61" s="106" t="s">
        <v>1679</v>
      </c>
      <c r="D61" s="106" t="s">
        <v>1282</v>
      </c>
      <c r="E61">
        <v>2110</v>
      </c>
      <c r="F61">
        <v>2122</v>
      </c>
      <c r="G61">
        <v>500</v>
      </c>
      <c r="H61" s="106" t="s">
        <v>1258</v>
      </c>
      <c r="I61">
        <v>6370</v>
      </c>
      <c r="J61" s="106" t="s">
        <v>1502</v>
      </c>
      <c r="K61" s="106" t="s">
        <v>1270</v>
      </c>
      <c r="L61">
        <v>3240</v>
      </c>
      <c r="M61">
        <v>3235</v>
      </c>
      <c r="N61">
        <v>300</v>
      </c>
      <c r="O61" s="106" t="s">
        <v>1261</v>
      </c>
      <c r="P61">
        <v>0.629403059442596</v>
      </c>
      <c r="Q61">
        <v>0.93879132344053196</v>
      </c>
      <c r="R61" s="106">
        <v>1.13049958013482E-2</v>
      </c>
      <c r="S61" s="106">
        <v>5.1643732163565899E-4</v>
      </c>
      <c r="T61">
        <v>1.0641173224543099</v>
      </c>
      <c r="U61">
        <v>1.0641173224543099</v>
      </c>
      <c r="V61">
        <v>0.89779713244486303</v>
      </c>
      <c r="W61">
        <v>3.08</v>
      </c>
      <c r="X61">
        <v>9.33</v>
      </c>
      <c r="Y61">
        <v>468381</v>
      </c>
      <c r="Z61">
        <v>31225</v>
      </c>
      <c r="AA61">
        <v>1.63</v>
      </c>
      <c r="AB61">
        <v>15</v>
      </c>
      <c r="AC61">
        <v>12</v>
      </c>
      <c r="AD61">
        <v>3</v>
      </c>
      <c r="AE61">
        <v>80</v>
      </c>
      <c r="AF61">
        <v>13</v>
      </c>
      <c r="AG61">
        <v>8</v>
      </c>
      <c r="AH61">
        <v>1</v>
      </c>
      <c r="AI61">
        <v>6</v>
      </c>
    </row>
    <row r="62" spans="1:35" x14ac:dyDescent="0.2">
      <c r="A62" s="102">
        <v>414</v>
      </c>
      <c r="B62">
        <v>4812</v>
      </c>
      <c r="C62" s="106" t="s">
        <v>690</v>
      </c>
      <c r="D62" s="106" t="s">
        <v>1260</v>
      </c>
      <c r="E62">
        <v>4975</v>
      </c>
      <c r="F62">
        <v>4955</v>
      </c>
      <c r="G62">
        <v>200</v>
      </c>
      <c r="H62" s="106" t="s">
        <v>1258</v>
      </c>
      <c r="I62">
        <v>8586</v>
      </c>
      <c r="J62" s="106" t="s">
        <v>1374</v>
      </c>
      <c r="K62" s="106" t="s">
        <v>1264</v>
      </c>
      <c r="L62">
        <v>3050</v>
      </c>
      <c r="M62">
        <v>3085</v>
      </c>
      <c r="N62">
        <v>300</v>
      </c>
      <c r="O62" s="106" t="s">
        <v>1261</v>
      </c>
      <c r="P62">
        <v>0.85567406842839699</v>
      </c>
      <c r="Q62">
        <v>0.899176220080802</v>
      </c>
      <c r="R62" s="106">
        <v>0.26708307540511</v>
      </c>
      <c r="S62">
        <v>4.1230220492895799E-2</v>
      </c>
      <c r="T62">
        <v>1.3679461456947299</v>
      </c>
      <c r="U62">
        <v>1.3679461456947299</v>
      </c>
      <c r="V62">
        <v>1.6568247544496499</v>
      </c>
      <c r="W62">
        <v>4.68</v>
      </c>
      <c r="X62">
        <v>6.61</v>
      </c>
      <c r="Y62">
        <v>467335</v>
      </c>
      <c r="Z62">
        <v>33381</v>
      </c>
      <c r="AA62">
        <v>1.86</v>
      </c>
      <c r="AB62">
        <v>14</v>
      </c>
      <c r="AC62">
        <v>11</v>
      </c>
      <c r="AD62">
        <v>3</v>
      </c>
      <c r="AE62">
        <v>78.569999999999993</v>
      </c>
      <c r="AF62">
        <v>10</v>
      </c>
      <c r="AG62">
        <v>8</v>
      </c>
      <c r="AH62">
        <v>3</v>
      </c>
      <c r="AI62">
        <v>3</v>
      </c>
    </row>
    <row r="63" spans="1:35" x14ac:dyDescent="0.2">
      <c r="A63" s="102">
        <v>697</v>
      </c>
      <c r="B63">
        <v>2229</v>
      </c>
      <c r="C63" s="106" t="s">
        <v>1894</v>
      </c>
      <c r="D63" s="106" t="s">
        <v>1285</v>
      </c>
      <c r="E63">
        <v>3090</v>
      </c>
      <c r="F63">
        <v>3050</v>
      </c>
      <c r="G63">
        <v>300</v>
      </c>
      <c r="H63" s="106" t="s">
        <v>1261</v>
      </c>
      <c r="I63">
        <v>2730</v>
      </c>
      <c r="J63" s="106" t="s">
        <v>608</v>
      </c>
      <c r="K63" s="106" t="s">
        <v>1283</v>
      </c>
      <c r="L63">
        <v>1022</v>
      </c>
      <c r="M63">
        <v>1012</v>
      </c>
      <c r="N63">
        <v>900</v>
      </c>
      <c r="O63" s="106" t="s">
        <v>1258</v>
      </c>
      <c r="P63">
        <v>0.82471853235363102</v>
      </c>
      <c r="Q63">
        <v>0.86846593144428097</v>
      </c>
      <c r="R63" s="106">
        <v>0.108626558388774</v>
      </c>
      <c r="S63">
        <v>2.6428695819511201E-2</v>
      </c>
      <c r="T63">
        <v>-0.167312942971379</v>
      </c>
      <c r="U63">
        <v>0.167312942971379</v>
      </c>
      <c r="V63">
        <v>0.19466687844458899</v>
      </c>
      <c r="W63">
        <v>-0.57999999999999996</v>
      </c>
      <c r="X63">
        <v>0.46</v>
      </c>
      <c r="Y63">
        <v>467265</v>
      </c>
      <c r="Z63">
        <v>31151</v>
      </c>
      <c r="AA63">
        <v>1.79</v>
      </c>
      <c r="AB63">
        <v>15</v>
      </c>
      <c r="AC63">
        <v>11</v>
      </c>
      <c r="AD63">
        <v>4</v>
      </c>
      <c r="AE63">
        <v>73.33</v>
      </c>
      <c r="AF63">
        <v>11</v>
      </c>
      <c r="AG63">
        <v>9</v>
      </c>
      <c r="AH63">
        <v>1</v>
      </c>
      <c r="AI63">
        <v>5</v>
      </c>
    </row>
    <row r="64" spans="1:35" x14ac:dyDescent="0.2">
      <c r="A64" s="102">
        <v>358</v>
      </c>
      <c r="B64">
        <v>4212</v>
      </c>
      <c r="C64" s="106" t="s">
        <v>673</v>
      </c>
      <c r="D64" s="106" t="s">
        <v>1282</v>
      </c>
      <c r="E64">
        <v>2376</v>
      </c>
      <c r="F64">
        <v>2373</v>
      </c>
      <c r="G64">
        <v>400</v>
      </c>
      <c r="H64" s="106" t="s">
        <v>1261</v>
      </c>
      <c r="I64">
        <v>8591</v>
      </c>
      <c r="J64" s="106" t="s">
        <v>1429</v>
      </c>
      <c r="K64" s="106" t="s">
        <v>1264</v>
      </c>
      <c r="L64">
        <v>1916</v>
      </c>
      <c r="M64">
        <v>1925</v>
      </c>
      <c r="N64">
        <v>500</v>
      </c>
      <c r="O64" s="106" t="s">
        <v>1258</v>
      </c>
      <c r="P64">
        <v>0.74528969001749301</v>
      </c>
      <c r="Q64">
        <v>0.90429276364935296</v>
      </c>
      <c r="R64" s="15">
        <v>0.18250935234089599</v>
      </c>
      <c r="S64" s="106">
        <v>1.7528952365468799E-3</v>
      </c>
      <c r="T64">
        <v>-1.1560901088862501</v>
      </c>
      <c r="U64">
        <v>1.1560901088862501</v>
      </c>
      <c r="V64">
        <v>0.74359444360086502</v>
      </c>
      <c r="W64">
        <v>-3.23</v>
      </c>
      <c r="X64">
        <v>1.4</v>
      </c>
      <c r="Y64">
        <v>466642</v>
      </c>
      <c r="Z64">
        <v>23332</v>
      </c>
      <c r="AA64">
        <v>1.24</v>
      </c>
      <c r="AB64">
        <v>20</v>
      </c>
      <c r="AC64">
        <v>15</v>
      </c>
      <c r="AD64">
        <v>5</v>
      </c>
      <c r="AE64">
        <v>75</v>
      </c>
      <c r="AF64">
        <v>12</v>
      </c>
      <c r="AG64">
        <v>10</v>
      </c>
      <c r="AH64">
        <v>3</v>
      </c>
      <c r="AI64">
        <v>7</v>
      </c>
    </row>
    <row r="65" spans="1:35" x14ac:dyDescent="0.2">
      <c r="A65" s="102">
        <v>98</v>
      </c>
      <c r="B65">
        <v>1963</v>
      </c>
      <c r="C65" s="106" t="s">
        <v>1508</v>
      </c>
      <c r="D65" s="106" t="s">
        <v>1268</v>
      </c>
      <c r="E65">
        <v>1577</v>
      </c>
      <c r="F65">
        <v>1551</v>
      </c>
      <c r="G65">
        <v>700</v>
      </c>
      <c r="H65" s="106" t="s">
        <v>1258</v>
      </c>
      <c r="I65">
        <v>5802</v>
      </c>
      <c r="J65" s="106" t="s">
        <v>1482</v>
      </c>
      <c r="K65" s="106" t="s">
        <v>1273</v>
      </c>
      <c r="L65">
        <v>1466.5</v>
      </c>
      <c r="M65">
        <v>1458.5</v>
      </c>
      <c r="N65">
        <v>700</v>
      </c>
      <c r="O65" s="106" t="s">
        <v>1261</v>
      </c>
      <c r="P65">
        <v>0.83218237013778495</v>
      </c>
      <c r="Q65">
        <v>0.93648478753571396</v>
      </c>
      <c r="R65" s="106">
        <v>0.291190687413239</v>
      </c>
      <c r="S65" s="15">
        <v>5.2643849659663497E-4</v>
      </c>
      <c r="T65">
        <v>0.61327119859163404</v>
      </c>
      <c r="U65">
        <v>0.61327119859163404</v>
      </c>
      <c r="V65">
        <v>1.13980765410463</v>
      </c>
      <c r="W65">
        <v>1.67</v>
      </c>
      <c r="X65">
        <v>5.96</v>
      </c>
      <c r="Y65">
        <v>465854</v>
      </c>
      <c r="Z65">
        <v>18634</v>
      </c>
      <c r="AA65">
        <v>0.93</v>
      </c>
      <c r="AB65">
        <v>25</v>
      </c>
      <c r="AC65">
        <v>16</v>
      </c>
      <c r="AD65">
        <v>9</v>
      </c>
      <c r="AE65">
        <v>64</v>
      </c>
      <c r="AF65">
        <v>13</v>
      </c>
      <c r="AG65">
        <v>14</v>
      </c>
      <c r="AH65">
        <v>5</v>
      </c>
      <c r="AI65">
        <v>6</v>
      </c>
    </row>
    <row r="66" spans="1:35" x14ac:dyDescent="0.2">
      <c r="A66" s="102">
        <v>924</v>
      </c>
      <c r="B66">
        <v>7189</v>
      </c>
      <c r="C66" s="106" t="s">
        <v>44</v>
      </c>
      <c r="D66" s="106" t="s">
        <v>1314</v>
      </c>
      <c r="E66">
        <v>694</v>
      </c>
      <c r="F66">
        <v>682</v>
      </c>
      <c r="G66">
        <v>1100</v>
      </c>
      <c r="H66" s="106" t="s">
        <v>1261</v>
      </c>
      <c r="I66">
        <v>7259</v>
      </c>
      <c r="J66" s="106" t="s">
        <v>27</v>
      </c>
      <c r="K66" s="106" t="s">
        <v>1275</v>
      </c>
      <c r="L66">
        <v>3870</v>
      </c>
      <c r="M66">
        <v>3905</v>
      </c>
      <c r="N66">
        <v>200</v>
      </c>
      <c r="O66" s="106" t="s">
        <v>1258</v>
      </c>
      <c r="P66">
        <v>0.90248798935518404</v>
      </c>
      <c r="Q66">
        <v>0.84307918345256805</v>
      </c>
      <c r="R66">
        <v>0.161408863058285</v>
      </c>
      <c r="S66">
        <v>5.21382399780062E-2</v>
      </c>
      <c r="T66">
        <v>-3.0228584943280898</v>
      </c>
      <c r="U66">
        <v>3.0228584943280898</v>
      </c>
      <c r="V66">
        <v>3.0167569330428301</v>
      </c>
      <c r="W66">
        <v>-15.3</v>
      </c>
      <c r="X66">
        <v>3.94</v>
      </c>
      <c r="Y66">
        <v>465096</v>
      </c>
      <c r="Z66">
        <v>31006</v>
      </c>
      <c r="AA66">
        <v>1.63</v>
      </c>
      <c r="AB66">
        <v>15</v>
      </c>
      <c r="AC66">
        <v>11</v>
      </c>
      <c r="AD66">
        <v>4</v>
      </c>
      <c r="AE66">
        <v>73.33</v>
      </c>
      <c r="AF66">
        <v>10</v>
      </c>
      <c r="AG66">
        <v>9</v>
      </c>
      <c r="AH66">
        <v>3</v>
      </c>
      <c r="AI66">
        <v>3</v>
      </c>
    </row>
    <row r="67" spans="1:35" x14ac:dyDescent="0.2">
      <c r="A67" s="102">
        <v>178</v>
      </c>
      <c r="B67">
        <v>6287</v>
      </c>
      <c r="C67" s="106" t="s">
        <v>1361</v>
      </c>
      <c r="D67" s="106" t="s">
        <v>1270</v>
      </c>
      <c r="E67">
        <v>2754</v>
      </c>
      <c r="F67">
        <v>2744</v>
      </c>
      <c r="G67">
        <v>400</v>
      </c>
      <c r="H67" s="106" t="s">
        <v>1261</v>
      </c>
      <c r="I67">
        <v>6925</v>
      </c>
      <c r="J67" s="106" t="s">
        <v>1687</v>
      </c>
      <c r="K67" s="106" t="s">
        <v>1263</v>
      </c>
      <c r="L67">
        <v>1508</v>
      </c>
      <c r="M67">
        <v>1475</v>
      </c>
      <c r="N67">
        <v>700</v>
      </c>
      <c r="O67" s="106" t="s">
        <v>1258</v>
      </c>
      <c r="P67">
        <v>0.72029946791241395</v>
      </c>
      <c r="Q67">
        <v>0.92425097638604603</v>
      </c>
      <c r="R67" s="106">
        <v>0.38816466502887498</v>
      </c>
      <c r="S67">
        <v>4.0369750890121597E-2</v>
      </c>
      <c r="T67">
        <v>-1.8336258105176</v>
      </c>
      <c r="U67">
        <v>1.8336258105176</v>
      </c>
      <c r="V67">
        <v>1.8021032748810799</v>
      </c>
      <c r="W67">
        <v>-7.55</v>
      </c>
      <c r="X67">
        <v>5.93</v>
      </c>
      <c r="Y67">
        <v>460912</v>
      </c>
      <c r="Z67">
        <v>23046</v>
      </c>
      <c r="AA67">
        <v>1.2</v>
      </c>
      <c r="AB67">
        <v>20</v>
      </c>
      <c r="AC67">
        <v>15</v>
      </c>
      <c r="AD67">
        <v>5</v>
      </c>
      <c r="AE67">
        <v>75</v>
      </c>
      <c r="AF67">
        <v>12</v>
      </c>
      <c r="AG67">
        <v>13</v>
      </c>
      <c r="AH67">
        <v>3</v>
      </c>
      <c r="AI67">
        <v>4</v>
      </c>
    </row>
    <row r="68" spans="1:35" x14ac:dyDescent="0.2">
      <c r="A68" s="102">
        <v>840</v>
      </c>
      <c r="B68">
        <v>3116</v>
      </c>
      <c r="C68" s="106" t="s">
        <v>1448</v>
      </c>
      <c r="D68" s="106" t="s">
        <v>1275</v>
      </c>
      <c r="E68">
        <v>1612</v>
      </c>
      <c r="F68">
        <v>1624</v>
      </c>
      <c r="G68">
        <v>600</v>
      </c>
      <c r="H68" s="106" t="s">
        <v>1261</v>
      </c>
      <c r="I68">
        <v>9069</v>
      </c>
      <c r="J68" s="106" t="s">
        <v>1370</v>
      </c>
      <c r="K68" s="106" t="s">
        <v>1380</v>
      </c>
      <c r="L68">
        <v>875</v>
      </c>
      <c r="M68">
        <v>867</v>
      </c>
      <c r="N68">
        <v>1100</v>
      </c>
      <c r="O68" s="106" t="s">
        <v>1258</v>
      </c>
      <c r="P68">
        <v>0.86518802611471002</v>
      </c>
      <c r="Q68">
        <v>0.85277253790109897</v>
      </c>
      <c r="R68">
        <v>6.7078380677046898E-2</v>
      </c>
      <c r="S68" s="15">
        <v>1.1721810637601899E-2</v>
      </c>
      <c r="T68">
        <v>-0.16889371086205399</v>
      </c>
      <c r="U68">
        <v>0.16889371086205399</v>
      </c>
      <c r="V68">
        <v>0.68209923648797099</v>
      </c>
      <c r="W68">
        <v>-0.37</v>
      </c>
      <c r="X68">
        <v>2.12</v>
      </c>
      <c r="Y68">
        <v>460496</v>
      </c>
      <c r="Z68">
        <v>21928</v>
      </c>
      <c r="AA68">
        <v>1.1599999999999999</v>
      </c>
      <c r="AB68">
        <v>21</v>
      </c>
      <c r="AC68">
        <v>17</v>
      </c>
      <c r="AD68">
        <v>4</v>
      </c>
      <c r="AE68">
        <v>80.95</v>
      </c>
      <c r="AF68">
        <v>13</v>
      </c>
      <c r="AG68">
        <v>11</v>
      </c>
      <c r="AH68">
        <v>4</v>
      </c>
      <c r="AI68">
        <v>6</v>
      </c>
    </row>
    <row r="69" spans="1:35" x14ac:dyDescent="0.2">
      <c r="A69" s="102">
        <v>499</v>
      </c>
      <c r="B69">
        <v>1414</v>
      </c>
      <c r="C69" s="106" t="s">
        <v>1439</v>
      </c>
      <c r="D69" s="106" t="s">
        <v>1268</v>
      </c>
      <c r="E69">
        <v>4310</v>
      </c>
      <c r="F69">
        <v>4235</v>
      </c>
      <c r="G69">
        <v>200</v>
      </c>
      <c r="H69" s="106" t="s">
        <v>1261</v>
      </c>
      <c r="I69">
        <v>3563</v>
      </c>
      <c r="J69" s="106" t="s">
        <v>1461</v>
      </c>
      <c r="K69" s="106" t="s">
        <v>1283</v>
      </c>
      <c r="L69">
        <v>8900</v>
      </c>
      <c r="M69">
        <v>8800</v>
      </c>
      <c r="N69">
        <v>100</v>
      </c>
      <c r="O69" s="106" t="s">
        <v>1258</v>
      </c>
      <c r="P69">
        <v>0.71679493008831696</v>
      </c>
      <c r="Q69">
        <v>0.89029527220461702</v>
      </c>
      <c r="R69" s="106">
        <v>0.19802420485312899</v>
      </c>
      <c r="S69" s="106">
        <v>1.3663545284442E-2</v>
      </c>
      <c r="T69">
        <v>-0.64997714589788402</v>
      </c>
      <c r="U69">
        <v>0.64997714589788402</v>
      </c>
      <c r="V69">
        <v>0.389576123506025</v>
      </c>
      <c r="W69">
        <v>-3.74</v>
      </c>
      <c r="X69">
        <v>3.75</v>
      </c>
      <c r="Y69">
        <v>459239</v>
      </c>
      <c r="Z69">
        <v>41749</v>
      </c>
      <c r="AA69">
        <v>2.52</v>
      </c>
      <c r="AB69">
        <v>11</v>
      </c>
      <c r="AC69">
        <v>10</v>
      </c>
      <c r="AD69">
        <v>1</v>
      </c>
      <c r="AE69">
        <v>90.91</v>
      </c>
      <c r="AF69">
        <v>9</v>
      </c>
      <c r="AG69">
        <v>9</v>
      </c>
      <c r="AH69">
        <v>1</v>
      </c>
      <c r="AI69">
        <v>1</v>
      </c>
    </row>
    <row r="70" spans="1:35" x14ac:dyDescent="0.2">
      <c r="A70" s="102">
        <v>904</v>
      </c>
      <c r="B70">
        <v>6501</v>
      </c>
      <c r="C70" s="106" t="s">
        <v>1447</v>
      </c>
      <c r="D70" s="106" t="s">
        <v>1263</v>
      </c>
      <c r="E70">
        <v>4210</v>
      </c>
      <c r="F70">
        <v>4189</v>
      </c>
      <c r="G70">
        <v>200</v>
      </c>
      <c r="H70" s="106" t="s">
        <v>1258</v>
      </c>
      <c r="I70">
        <v>9468</v>
      </c>
      <c r="J70" s="106" t="s">
        <v>1259</v>
      </c>
      <c r="K70" s="106" t="s">
        <v>1260</v>
      </c>
      <c r="L70">
        <v>1692</v>
      </c>
      <c r="M70">
        <v>1645</v>
      </c>
      <c r="N70">
        <v>500</v>
      </c>
      <c r="O70" s="106" t="s">
        <v>1261</v>
      </c>
      <c r="P70">
        <v>0.85475610979599304</v>
      </c>
      <c r="Q70">
        <v>0.84491335436225901</v>
      </c>
      <c r="R70" s="106">
        <v>2.0134496567941699E-2</v>
      </c>
      <c r="S70" s="106">
        <v>4.0651651181508298E-2</v>
      </c>
      <c r="T70">
        <v>0.81822839908782896</v>
      </c>
      <c r="U70">
        <v>0.81822839908782896</v>
      </c>
      <c r="V70">
        <v>0.47590497590429098</v>
      </c>
      <c r="W70">
        <v>6.13</v>
      </c>
      <c r="X70">
        <v>1.83</v>
      </c>
      <c r="Y70">
        <v>458717</v>
      </c>
      <c r="Z70">
        <v>28670</v>
      </c>
      <c r="AA70">
        <v>1.58</v>
      </c>
      <c r="AB70">
        <v>16</v>
      </c>
      <c r="AC70">
        <v>12</v>
      </c>
      <c r="AD70">
        <v>4</v>
      </c>
      <c r="AE70">
        <v>75</v>
      </c>
      <c r="AF70">
        <v>12</v>
      </c>
      <c r="AG70">
        <v>10</v>
      </c>
      <c r="AH70">
        <v>2</v>
      </c>
      <c r="AI70">
        <v>4</v>
      </c>
    </row>
    <row r="71" spans="1:35" x14ac:dyDescent="0.2">
      <c r="A71" s="102">
        <v>851</v>
      </c>
      <c r="B71">
        <v>8113</v>
      </c>
      <c r="C71" s="106" t="s">
        <v>1615</v>
      </c>
      <c r="D71" s="106" t="s">
        <v>1282</v>
      </c>
      <c r="E71">
        <v>3921</v>
      </c>
      <c r="F71">
        <v>3945</v>
      </c>
      <c r="G71">
        <v>200</v>
      </c>
      <c r="H71" s="106" t="s">
        <v>1261</v>
      </c>
      <c r="I71">
        <v>8586</v>
      </c>
      <c r="J71" s="106" t="s">
        <v>1374</v>
      </c>
      <c r="K71" s="106" t="s">
        <v>1264</v>
      </c>
      <c r="L71">
        <v>3050</v>
      </c>
      <c r="M71">
        <v>3085</v>
      </c>
      <c r="N71">
        <v>300</v>
      </c>
      <c r="O71" s="106" t="s">
        <v>1258</v>
      </c>
      <c r="P71">
        <v>0.79920656698916104</v>
      </c>
      <c r="Q71">
        <v>0.85158578072582902</v>
      </c>
      <c r="R71" s="15">
        <v>3.5228092317097502E-6</v>
      </c>
      <c r="S71" s="106">
        <v>2.0098410505872799E-2</v>
      </c>
      <c r="T71">
        <v>-0.233493165014107</v>
      </c>
      <c r="U71">
        <v>0.233493165014107</v>
      </c>
      <c r="V71">
        <v>0.12676654183104</v>
      </c>
      <c r="W71">
        <v>-1.38</v>
      </c>
      <c r="X71">
        <v>17.3</v>
      </c>
      <c r="Y71">
        <v>458585</v>
      </c>
      <c r="Z71">
        <v>28662</v>
      </c>
      <c r="AA71">
        <v>1.51</v>
      </c>
      <c r="AB71">
        <v>16</v>
      </c>
      <c r="AC71">
        <v>12</v>
      </c>
      <c r="AD71">
        <v>4</v>
      </c>
      <c r="AE71">
        <v>75</v>
      </c>
      <c r="AF71">
        <v>11</v>
      </c>
      <c r="AG71">
        <v>8</v>
      </c>
      <c r="AH71">
        <v>3</v>
      </c>
      <c r="AI71">
        <v>5</v>
      </c>
    </row>
    <row r="72" spans="1:35" x14ac:dyDescent="0.2">
      <c r="A72" s="102">
        <v>579</v>
      </c>
      <c r="B72">
        <v>4188</v>
      </c>
      <c r="C72" s="106" t="s">
        <v>1474</v>
      </c>
      <c r="D72" s="106" t="s">
        <v>1282</v>
      </c>
      <c r="E72">
        <v>790.8</v>
      </c>
      <c r="F72">
        <v>787.3</v>
      </c>
      <c r="G72">
        <v>1400</v>
      </c>
      <c r="H72" s="106" t="s">
        <v>1258</v>
      </c>
      <c r="I72">
        <v>5631</v>
      </c>
      <c r="J72" s="106" t="s">
        <v>1479</v>
      </c>
      <c r="K72" s="106" t="s">
        <v>1270</v>
      </c>
      <c r="L72">
        <v>1874</v>
      </c>
      <c r="M72">
        <v>1820</v>
      </c>
      <c r="N72">
        <v>600</v>
      </c>
      <c r="O72" s="106" t="s">
        <v>1261</v>
      </c>
      <c r="P72">
        <v>0.79723597121046397</v>
      </c>
      <c r="Q72">
        <v>0.881774553392359</v>
      </c>
      <c r="R72">
        <v>0.17918742166320201</v>
      </c>
      <c r="S72" s="106">
        <v>8.4776461315954899E-3</v>
      </c>
      <c r="T72">
        <v>3.1720641411724899</v>
      </c>
      <c r="U72">
        <v>3.1720641411724899</v>
      </c>
      <c r="V72">
        <v>2.8638180208903599</v>
      </c>
      <c r="W72">
        <v>12.16</v>
      </c>
      <c r="X72">
        <v>0.94</v>
      </c>
      <c r="Y72">
        <v>456532</v>
      </c>
      <c r="Z72">
        <v>25363</v>
      </c>
      <c r="AA72">
        <v>1.1499999999999999</v>
      </c>
      <c r="AB72">
        <v>18</v>
      </c>
      <c r="AC72">
        <v>13</v>
      </c>
      <c r="AD72">
        <v>5</v>
      </c>
      <c r="AE72">
        <v>72.22</v>
      </c>
      <c r="AF72">
        <v>13</v>
      </c>
      <c r="AG72">
        <v>8</v>
      </c>
      <c r="AH72">
        <v>5</v>
      </c>
      <c r="AI72">
        <v>5</v>
      </c>
    </row>
    <row r="73" spans="1:35" x14ac:dyDescent="0.2">
      <c r="A73" s="102">
        <v>823</v>
      </c>
      <c r="B73">
        <v>3291</v>
      </c>
      <c r="C73" s="106" t="s">
        <v>58</v>
      </c>
      <c r="D73" s="106" t="s">
        <v>1279</v>
      </c>
      <c r="E73">
        <v>1659</v>
      </c>
      <c r="F73">
        <v>1626</v>
      </c>
      <c r="G73">
        <v>500</v>
      </c>
      <c r="H73" s="106" t="s">
        <v>1261</v>
      </c>
      <c r="I73">
        <v>4540</v>
      </c>
      <c r="J73" s="106" t="s">
        <v>1696</v>
      </c>
      <c r="K73" s="106" t="s">
        <v>1280</v>
      </c>
      <c r="L73">
        <v>2798</v>
      </c>
      <c r="M73">
        <v>2803</v>
      </c>
      <c r="N73">
        <v>300</v>
      </c>
      <c r="O73" s="106" t="s">
        <v>1258</v>
      </c>
      <c r="P73">
        <v>0.82012659004919097</v>
      </c>
      <c r="Q73">
        <v>0.85457650658381601</v>
      </c>
      <c r="R73" s="106">
        <v>1.76191014847185E-2</v>
      </c>
      <c r="S73">
        <v>3.6545922562402698E-3</v>
      </c>
      <c r="T73">
        <v>-1.19982373235948</v>
      </c>
      <c r="U73">
        <v>1.19982373235948</v>
      </c>
      <c r="V73">
        <v>0.46071077970164798</v>
      </c>
      <c r="W73">
        <v>-3.54</v>
      </c>
      <c r="X73">
        <v>3.32</v>
      </c>
      <c r="Y73">
        <v>456282</v>
      </c>
      <c r="Z73">
        <v>32592</v>
      </c>
      <c r="AA73">
        <v>1.75</v>
      </c>
      <c r="AB73">
        <v>14</v>
      </c>
      <c r="AC73">
        <v>10</v>
      </c>
      <c r="AD73">
        <v>4</v>
      </c>
      <c r="AE73">
        <v>71.430000000000007</v>
      </c>
      <c r="AF73">
        <v>14</v>
      </c>
      <c r="AG73">
        <v>7</v>
      </c>
      <c r="AH73">
        <v>2</v>
      </c>
      <c r="AI73">
        <v>5</v>
      </c>
    </row>
    <row r="74" spans="1:35" x14ac:dyDescent="0.2">
      <c r="A74" s="102">
        <v>169</v>
      </c>
      <c r="B74">
        <v>2379</v>
      </c>
      <c r="C74" s="106" t="s">
        <v>472</v>
      </c>
      <c r="D74" s="106" t="s">
        <v>1272</v>
      </c>
      <c r="E74">
        <v>3260</v>
      </c>
      <c r="F74">
        <v>3240</v>
      </c>
      <c r="G74">
        <v>300</v>
      </c>
      <c r="H74" s="106" t="s">
        <v>1261</v>
      </c>
      <c r="I74">
        <v>3289</v>
      </c>
      <c r="J74" s="106" t="s">
        <v>637</v>
      </c>
      <c r="K74" s="106" t="s">
        <v>1279</v>
      </c>
      <c r="L74">
        <v>790</v>
      </c>
      <c r="M74">
        <v>782</v>
      </c>
      <c r="N74">
        <v>1200</v>
      </c>
      <c r="O74" s="106" t="s">
        <v>1258</v>
      </c>
      <c r="P74">
        <v>0.62477736225180103</v>
      </c>
      <c r="Q74">
        <v>0.92497206346932903</v>
      </c>
      <c r="R74" s="15">
        <v>0.36716245301316303</v>
      </c>
      <c r="S74" s="106">
        <v>7.2109412056097597E-2</v>
      </c>
      <c r="T74">
        <v>-1.2264534358708299</v>
      </c>
      <c r="U74">
        <v>1.2264534358708299</v>
      </c>
      <c r="V74">
        <v>1.4037122769867401</v>
      </c>
      <c r="W74">
        <v>-5.05</v>
      </c>
      <c r="X74">
        <v>3.46</v>
      </c>
      <c r="Y74">
        <v>455991</v>
      </c>
      <c r="Z74">
        <v>25333</v>
      </c>
      <c r="AA74">
        <v>1.26</v>
      </c>
      <c r="AB74">
        <v>18</v>
      </c>
      <c r="AC74">
        <v>11</v>
      </c>
      <c r="AD74">
        <v>7</v>
      </c>
      <c r="AE74">
        <v>61.11</v>
      </c>
      <c r="AF74">
        <v>11</v>
      </c>
      <c r="AG74">
        <v>9</v>
      </c>
      <c r="AH74">
        <v>2</v>
      </c>
      <c r="AI74">
        <v>7</v>
      </c>
    </row>
    <row r="75" spans="1:35" x14ac:dyDescent="0.2">
      <c r="A75" s="102">
        <v>923</v>
      </c>
      <c r="B75">
        <v>3099</v>
      </c>
      <c r="C75" s="106" t="s">
        <v>36</v>
      </c>
      <c r="D75" s="106" t="s">
        <v>1283</v>
      </c>
      <c r="E75">
        <v>816</v>
      </c>
      <c r="F75">
        <v>801</v>
      </c>
      <c r="G75">
        <v>1300</v>
      </c>
      <c r="H75" s="106" t="s">
        <v>1261</v>
      </c>
      <c r="I75">
        <v>4183</v>
      </c>
      <c r="J75" s="106" t="s">
        <v>1454</v>
      </c>
      <c r="K75" s="106" t="s">
        <v>1282</v>
      </c>
      <c r="L75">
        <v>2560</v>
      </c>
      <c r="M75">
        <v>2541</v>
      </c>
      <c r="N75">
        <v>400</v>
      </c>
      <c r="O75" s="106" t="s">
        <v>1258</v>
      </c>
      <c r="P75">
        <v>0.67462034922739</v>
      </c>
      <c r="Q75">
        <v>0.84334511382230204</v>
      </c>
      <c r="R75" s="15">
        <v>0.48123020143780798</v>
      </c>
      <c r="S75" s="106">
        <v>2.1443310156275801E-2</v>
      </c>
      <c r="T75">
        <v>-2.1815002677788198</v>
      </c>
      <c r="U75">
        <v>2.1815002677788198</v>
      </c>
      <c r="V75">
        <v>2.1331680413699101</v>
      </c>
      <c r="W75">
        <v>-14.43</v>
      </c>
      <c r="X75">
        <v>2.4500000000000002</v>
      </c>
      <c r="Y75">
        <v>453527</v>
      </c>
      <c r="Z75">
        <v>22676</v>
      </c>
      <c r="AA75">
        <v>1.0900000000000001</v>
      </c>
      <c r="AB75">
        <v>20</v>
      </c>
      <c r="AC75">
        <v>14</v>
      </c>
      <c r="AD75">
        <v>6</v>
      </c>
      <c r="AE75">
        <v>70</v>
      </c>
      <c r="AF75">
        <v>13</v>
      </c>
      <c r="AG75">
        <v>10</v>
      </c>
      <c r="AH75">
        <v>4</v>
      </c>
      <c r="AI75">
        <v>6</v>
      </c>
    </row>
    <row r="76" spans="1:35" x14ac:dyDescent="0.2">
      <c r="A76" s="102">
        <v>658</v>
      </c>
      <c r="B76">
        <v>3099</v>
      </c>
      <c r="C76" s="106" t="s">
        <v>36</v>
      </c>
      <c r="D76" s="106" t="s">
        <v>1283</v>
      </c>
      <c r="E76">
        <v>816</v>
      </c>
      <c r="F76">
        <v>801</v>
      </c>
      <c r="G76">
        <v>1100</v>
      </c>
      <c r="H76" s="106" t="s">
        <v>1261</v>
      </c>
      <c r="I76">
        <v>7278</v>
      </c>
      <c r="J76" s="106" t="s">
        <v>45</v>
      </c>
      <c r="K76" s="106" t="s">
        <v>1275</v>
      </c>
      <c r="L76">
        <v>2256</v>
      </c>
      <c r="M76">
        <v>2227</v>
      </c>
      <c r="N76">
        <v>400</v>
      </c>
      <c r="O76" s="106" t="s">
        <v>1258</v>
      </c>
      <c r="P76">
        <v>0.86403486461665102</v>
      </c>
      <c r="Q76">
        <v>0.87361493481461905</v>
      </c>
      <c r="R76">
        <v>8.5435376392259996E-2</v>
      </c>
      <c r="S76" s="15">
        <v>7.3850022830605896E-3</v>
      </c>
      <c r="T76">
        <v>-1.6373401899514</v>
      </c>
      <c r="U76">
        <v>1.6373401899514</v>
      </c>
      <c r="V76">
        <v>1.6098593479580601</v>
      </c>
      <c r="W76">
        <v>-9.25</v>
      </c>
      <c r="X76">
        <v>1.0900000000000001</v>
      </c>
      <c r="Y76">
        <v>453068</v>
      </c>
      <c r="Z76">
        <v>28317</v>
      </c>
      <c r="AA76">
        <v>1.48</v>
      </c>
      <c r="AB76">
        <v>16</v>
      </c>
      <c r="AC76">
        <v>11</v>
      </c>
      <c r="AD76">
        <v>5</v>
      </c>
      <c r="AE76">
        <v>68.75</v>
      </c>
      <c r="AF76">
        <v>10</v>
      </c>
      <c r="AG76">
        <v>9</v>
      </c>
      <c r="AH76">
        <v>2</v>
      </c>
      <c r="AI76">
        <v>5</v>
      </c>
    </row>
    <row r="77" spans="1:35" x14ac:dyDescent="0.2">
      <c r="A77" s="102">
        <v>145</v>
      </c>
      <c r="B77">
        <v>4151</v>
      </c>
      <c r="C77" s="106" t="s">
        <v>1185</v>
      </c>
      <c r="D77" s="106" t="s">
        <v>1280</v>
      </c>
      <c r="E77">
        <v>2766</v>
      </c>
      <c r="F77">
        <v>2710</v>
      </c>
      <c r="G77">
        <v>300</v>
      </c>
      <c r="H77" s="106" t="s">
        <v>1258</v>
      </c>
      <c r="I77">
        <v>8586</v>
      </c>
      <c r="J77" s="106" t="s">
        <v>1374</v>
      </c>
      <c r="K77" s="106" t="s">
        <v>1264</v>
      </c>
      <c r="L77">
        <v>3050</v>
      </c>
      <c r="M77">
        <v>3085</v>
      </c>
      <c r="N77">
        <v>300</v>
      </c>
      <c r="O77" s="106" t="s">
        <v>1261</v>
      </c>
      <c r="P77">
        <v>0.96340914380493903</v>
      </c>
      <c r="Q77">
        <v>0.92797854468343499</v>
      </c>
      <c r="R77" s="15">
        <v>3.7816932482708697E-2</v>
      </c>
      <c r="S77" s="106">
        <v>7.6564867768771E-2</v>
      </c>
      <c r="T77">
        <v>0.42023587631597098</v>
      </c>
      <c r="U77">
        <v>0.42023587631597098</v>
      </c>
      <c r="V77">
        <v>1.2105512545321999</v>
      </c>
      <c r="W77">
        <v>1.55</v>
      </c>
      <c r="X77">
        <v>12.16</v>
      </c>
      <c r="Y77">
        <v>451519</v>
      </c>
      <c r="Z77">
        <v>28220</v>
      </c>
      <c r="AA77">
        <v>1.38</v>
      </c>
      <c r="AB77">
        <v>16</v>
      </c>
      <c r="AC77">
        <v>11</v>
      </c>
      <c r="AD77">
        <v>5</v>
      </c>
      <c r="AE77">
        <v>68.75</v>
      </c>
      <c r="AF77">
        <v>12</v>
      </c>
      <c r="AG77">
        <v>10</v>
      </c>
      <c r="AH77">
        <v>3</v>
      </c>
      <c r="AI77">
        <v>3</v>
      </c>
    </row>
    <row r="78" spans="1:35" x14ac:dyDescent="0.2">
      <c r="A78" s="102">
        <v>1171</v>
      </c>
      <c r="B78">
        <v>5233</v>
      </c>
      <c r="C78" s="106" t="s">
        <v>1459</v>
      </c>
      <c r="D78" s="106" t="s">
        <v>1257</v>
      </c>
      <c r="E78">
        <v>2969</v>
      </c>
      <c r="F78">
        <v>2946</v>
      </c>
      <c r="G78">
        <v>300</v>
      </c>
      <c r="H78" s="106" t="s">
        <v>1258</v>
      </c>
      <c r="I78">
        <v>9716</v>
      </c>
      <c r="J78" s="106" t="s">
        <v>1460</v>
      </c>
      <c r="K78" s="106" t="s">
        <v>1272</v>
      </c>
      <c r="L78">
        <v>1216</v>
      </c>
      <c r="M78">
        <v>1181</v>
      </c>
      <c r="N78">
        <v>700</v>
      </c>
      <c r="O78" s="106" t="s">
        <v>1261</v>
      </c>
      <c r="P78">
        <v>0.88388651466453205</v>
      </c>
      <c r="Q78">
        <v>0.81067330029735596</v>
      </c>
      <c r="R78" s="15">
        <v>0.102258314941611</v>
      </c>
      <c r="S78" s="106">
        <v>2.1229285875694E-2</v>
      </c>
      <c r="T78">
        <v>2.9515916999452299</v>
      </c>
      <c r="U78">
        <v>2.9515916999452299</v>
      </c>
      <c r="V78">
        <v>2.1232995086045201</v>
      </c>
      <c r="W78">
        <v>7.27</v>
      </c>
      <c r="X78">
        <v>6.46</v>
      </c>
      <c r="Y78">
        <v>440436</v>
      </c>
      <c r="Z78">
        <v>24469</v>
      </c>
      <c r="AA78">
        <v>1.17</v>
      </c>
      <c r="AB78">
        <v>18</v>
      </c>
      <c r="AC78">
        <v>12</v>
      </c>
      <c r="AD78">
        <v>6</v>
      </c>
      <c r="AE78">
        <v>66.67</v>
      </c>
      <c r="AF78">
        <v>11</v>
      </c>
      <c r="AG78">
        <v>10</v>
      </c>
      <c r="AH78">
        <v>5</v>
      </c>
      <c r="AI78">
        <v>3</v>
      </c>
    </row>
    <row r="79" spans="1:35" x14ac:dyDescent="0.2">
      <c r="A79" s="102">
        <v>409</v>
      </c>
      <c r="B79">
        <v>6361</v>
      </c>
      <c r="C79" s="106" t="s">
        <v>748</v>
      </c>
      <c r="D79" s="106" t="s">
        <v>1270</v>
      </c>
      <c r="E79">
        <v>2876</v>
      </c>
      <c r="F79">
        <v>2830</v>
      </c>
      <c r="G79">
        <v>300</v>
      </c>
      <c r="H79" s="106" t="s">
        <v>1261</v>
      </c>
      <c r="I79">
        <v>7272</v>
      </c>
      <c r="J79" s="106" t="s">
        <v>1465</v>
      </c>
      <c r="K79" s="106" t="s">
        <v>1275</v>
      </c>
      <c r="L79">
        <v>1955</v>
      </c>
      <c r="M79">
        <v>1946</v>
      </c>
      <c r="N79">
        <v>400</v>
      </c>
      <c r="O79" s="106" t="s">
        <v>1258</v>
      </c>
      <c r="P79">
        <v>0.73622554192239797</v>
      </c>
      <c r="Q79">
        <v>0.89948106112553705</v>
      </c>
      <c r="R79" s="106">
        <v>0.19934977566841799</v>
      </c>
      <c r="S79">
        <v>3.7427438531497798E-2</v>
      </c>
      <c r="T79">
        <v>-0.93954024896588795</v>
      </c>
      <c r="U79">
        <v>0.93954024896588795</v>
      </c>
      <c r="V79">
        <v>0.65985005642053296</v>
      </c>
      <c r="W79">
        <v>-3.51</v>
      </c>
      <c r="X79">
        <v>8.32</v>
      </c>
      <c r="Y79">
        <v>440289</v>
      </c>
      <c r="Z79">
        <v>40026</v>
      </c>
      <c r="AA79">
        <v>2.13</v>
      </c>
      <c r="AB79">
        <v>11</v>
      </c>
      <c r="AC79">
        <v>8</v>
      </c>
      <c r="AD79">
        <v>3</v>
      </c>
      <c r="AE79">
        <v>72.73</v>
      </c>
      <c r="AF79">
        <v>12</v>
      </c>
      <c r="AG79">
        <v>6</v>
      </c>
      <c r="AH79">
        <v>1</v>
      </c>
      <c r="AI79">
        <v>4</v>
      </c>
    </row>
    <row r="80" spans="1:35" x14ac:dyDescent="0.2">
      <c r="A80" s="102">
        <v>309</v>
      </c>
      <c r="B80">
        <v>4634</v>
      </c>
      <c r="C80" s="106" t="s">
        <v>65</v>
      </c>
      <c r="D80" s="106" t="s">
        <v>1282</v>
      </c>
      <c r="E80">
        <v>2393</v>
      </c>
      <c r="F80">
        <v>2392</v>
      </c>
      <c r="G80">
        <v>400</v>
      </c>
      <c r="H80" s="106" t="s">
        <v>1258</v>
      </c>
      <c r="I80">
        <v>6361</v>
      </c>
      <c r="J80" s="106" t="s">
        <v>748</v>
      </c>
      <c r="K80" s="106" t="s">
        <v>1270</v>
      </c>
      <c r="L80">
        <v>2876</v>
      </c>
      <c r="M80">
        <v>2830</v>
      </c>
      <c r="N80">
        <v>300</v>
      </c>
      <c r="O80" s="106" t="s">
        <v>1261</v>
      </c>
      <c r="P80">
        <v>0.75078416002438098</v>
      </c>
      <c r="Q80">
        <v>0.90881102948492098</v>
      </c>
      <c r="R80" s="15">
        <v>0.48096585930671798</v>
      </c>
      <c r="S80" s="106">
        <v>2.8329093879524599E-2</v>
      </c>
      <c r="T80">
        <v>1.6331283335562901</v>
      </c>
      <c r="U80">
        <v>1.6331283335562901</v>
      </c>
      <c r="V80">
        <v>1.8274982364227299</v>
      </c>
      <c r="W80">
        <v>5.31</v>
      </c>
      <c r="X80">
        <v>12.7</v>
      </c>
      <c r="Y80">
        <v>440175</v>
      </c>
      <c r="Z80">
        <v>33860</v>
      </c>
      <c r="AA80">
        <v>1.68</v>
      </c>
      <c r="AB80">
        <v>13</v>
      </c>
      <c r="AC80">
        <v>9</v>
      </c>
      <c r="AD80">
        <v>4</v>
      </c>
      <c r="AE80">
        <v>69.23</v>
      </c>
      <c r="AF80">
        <v>12</v>
      </c>
      <c r="AG80">
        <v>6</v>
      </c>
      <c r="AH80">
        <v>2</v>
      </c>
      <c r="AI80">
        <v>5</v>
      </c>
    </row>
    <row r="81" spans="1:35" x14ac:dyDescent="0.2">
      <c r="A81" s="102">
        <v>55</v>
      </c>
      <c r="B81">
        <v>5991</v>
      </c>
      <c r="C81" s="106" t="s">
        <v>1084</v>
      </c>
      <c r="D81" s="106" t="s">
        <v>1458</v>
      </c>
      <c r="E81">
        <v>908</v>
      </c>
      <c r="F81">
        <v>910</v>
      </c>
      <c r="G81">
        <v>1000</v>
      </c>
      <c r="H81" s="106" t="s">
        <v>1258</v>
      </c>
      <c r="I81">
        <v>7278</v>
      </c>
      <c r="J81" s="106" t="s">
        <v>45</v>
      </c>
      <c r="K81" s="106" t="s">
        <v>1275</v>
      </c>
      <c r="L81">
        <v>2256</v>
      </c>
      <c r="M81">
        <v>2227</v>
      </c>
      <c r="N81">
        <v>400</v>
      </c>
      <c r="O81" s="106" t="s">
        <v>1261</v>
      </c>
      <c r="P81">
        <v>0.88531818829977704</v>
      </c>
      <c r="Q81">
        <v>0.94638051542018797</v>
      </c>
      <c r="R81" s="106">
        <v>0.114971094554433</v>
      </c>
      <c r="S81" s="106">
        <v>2.4658558620124799E-3</v>
      </c>
      <c r="T81">
        <v>0.76215765314433104</v>
      </c>
      <c r="U81">
        <v>0.76215765314433104</v>
      </c>
      <c r="V81">
        <v>0.38241822364295502</v>
      </c>
      <c r="W81">
        <v>2.46</v>
      </c>
      <c r="X81">
        <v>2.16</v>
      </c>
      <c r="Y81">
        <v>437615</v>
      </c>
      <c r="Z81">
        <v>24312</v>
      </c>
      <c r="AA81">
        <v>1.1399999999999999</v>
      </c>
      <c r="AB81">
        <v>18</v>
      </c>
      <c r="AC81">
        <v>13</v>
      </c>
      <c r="AD81">
        <v>5</v>
      </c>
      <c r="AE81">
        <v>72.22</v>
      </c>
      <c r="AF81">
        <v>13</v>
      </c>
      <c r="AG81">
        <v>8</v>
      </c>
      <c r="AH81">
        <v>1</v>
      </c>
      <c r="AI81">
        <v>9</v>
      </c>
    </row>
    <row r="82" spans="1:35" x14ac:dyDescent="0.2">
      <c r="A82" s="102">
        <v>463</v>
      </c>
      <c r="B82">
        <v>6269</v>
      </c>
      <c r="C82" s="106" t="s">
        <v>1686</v>
      </c>
      <c r="D82" s="106" t="s">
        <v>1270</v>
      </c>
      <c r="E82">
        <v>2029</v>
      </c>
      <c r="F82">
        <v>1990</v>
      </c>
      <c r="G82">
        <v>500</v>
      </c>
      <c r="H82" s="106" t="s">
        <v>1261</v>
      </c>
      <c r="I82">
        <v>7261</v>
      </c>
      <c r="J82" s="106" t="s">
        <v>1636</v>
      </c>
      <c r="K82" s="106" t="s">
        <v>1275</v>
      </c>
      <c r="L82">
        <v>909</v>
      </c>
      <c r="M82">
        <v>898</v>
      </c>
      <c r="N82">
        <v>1100</v>
      </c>
      <c r="O82" s="106" t="s">
        <v>1258</v>
      </c>
      <c r="P82">
        <v>0.66614485688261504</v>
      </c>
      <c r="Q82">
        <v>0.89474726212945399</v>
      </c>
      <c r="R82">
        <v>0.26036282600987398</v>
      </c>
      <c r="S82" s="106">
        <v>9.3549143410914908E-3</v>
      </c>
      <c r="T82" s="106">
        <v>-2.4448732730501299</v>
      </c>
      <c r="U82" s="106">
        <v>2.4448732730501299</v>
      </c>
      <c r="V82">
        <v>2.0882274742874598</v>
      </c>
      <c r="W82">
        <v>-20.21</v>
      </c>
      <c r="X82">
        <v>0.72</v>
      </c>
      <c r="Y82">
        <v>436764</v>
      </c>
      <c r="Z82">
        <v>18198</v>
      </c>
      <c r="AA82">
        <v>0.95</v>
      </c>
      <c r="AB82">
        <v>24</v>
      </c>
      <c r="AC82">
        <v>15</v>
      </c>
      <c r="AD82">
        <v>9</v>
      </c>
      <c r="AE82">
        <v>62.5</v>
      </c>
      <c r="AF82">
        <v>11</v>
      </c>
      <c r="AG82">
        <v>12</v>
      </c>
      <c r="AH82">
        <v>6</v>
      </c>
      <c r="AI82">
        <v>6</v>
      </c>
    </row>
    <row r="83" spans="1:35" x14ac:dyDescent="0.2">
      <c r="A83" s="102">
        <v>887</v>
      </c>
      <c r="B83">
        <v>4540</v>
      </c>
      <c r="C83" s="106" t="s">
        <v>1696</v>
      </c>
      <c r="D83" s="106" t="s">
        <v>1280</v>
      </c>
      <c r="E83">
        <v>2798</v>
      </c>
      <c r="F83">
        <v>2803</v>
      </c>
      <c r="G83">
        <v>300</v>
      </c>
      <c r="H83" s="106" t="s">
        <v>1261</v>
      </c>
      <c r="I83">
        <v>7278</v>
      </c>
      <c r="J83" s="106" t="s">
        <v>45</v>
      </c>
      <c r="K83" s="106" t="s">
        <v>1275</v>
      </c>
      <c r="L83">
        <v>2256</v>
      </c>
      <c r="M83">
        <v>2227</v>
      </c>
      <c r="N83">
        <v>400</v>
      </c>
      <c r="O83" s="106" t="s">
        <v>1258</v>
      </c>
      <c r="P83">
        <v>0.83575728363008395</v>
      </c>
      <c r="Q83">
        <v>0.84707500006985104</v>
      </c>
      <c r="R83" s="15">
        <v>7.5955092134905006E-2</v>
      </c>
      <c r="S83">
        <v>1.73711169167716E-4</v>
      </c>
      <c r="T83">
        <v>-1.0160517977870001</v>
      </c>
      <c r="U83">
        <v>1.0160517977870001</v>
      </c>
      <c r="V83">
        <v>0.97507332121447798</v>
      </c>
      <c r="W83">
        <v>-3.21</v>
      </c>
      <c r="X83">
        <v>5.93</v>
      </c>
      <c r="Y83">
        <v>435292</v>
      </c>
      <c r="Z83">
        <v>33484</v>
      </c>
      <c r="AA83">
        <v>1.79</v>
      </c>
      <c r="AB83">
        <v>13</v>
      </c>
      <c r="AC83">
        <v>10</v>
      </c>
      <c r="AD83">
        <v>3</v>
      </c>
      <c r="AE83">
        <v>76.92</v>
      </c>
      <c r="AF83">
        <v>12</v>
      </c>
      <c r="AG83">
        <v>8</v>
      </c>
      <c r="AH83">
        <v>0</v>
      </c>
      <c r="AI83">
        <v>5</v>
      </c>
    </row>
    <row r="84" spans="1:35" x14ac:dyDescent="0.2">
      <c r="A84" s="102">
        <v>670</v>
      </c>
      <c r="B84">
        <v>1951</v>
      </c>
      <c r="C84" s="106" t="s">
        <v>1695</v>
      </c>
      <c r="D84" s="106" t="s">
        <v>1268</v>
      </c>
      <c r="E84">
        <v>2644</v>
      </c>
      <c r="F84">
        <v>2629</v>
      </c>
      <c r="G84">
        <v>400</v>
      </c>
      <c r="H84" s="106" t="s">
        <v>1258</v>
      </c>
      <c r="I84">
        <v>3099</v>
      </c>
      <c r="J84" s="106" t="s">
        <v>36</v>
      </c>
      <c r="K84" s="106" t="s">
        <v>1283</v>
      </c>
      <c r="L84">
        <v>816</v>
      </c>
      <c r="M84">
        <v>801</v>
      </c>
      <c r="N84">
        <v>1300</v>
      </c>
      <c r="O84" s="106" t="s">
        <v>1261</v>
      </c>
      <c r="P84">
        <v>0.75541348855113699</v>
      </c>
      <c r="Q84">
        <v>0.871479995519999</v>
      </c>
      <c r="R84">
        <v>0.27122596093403001</v>
      </c>
      <c r="S84" s="106">
        <v>3.4163377544059903E-2</v>
      </c>
      <c r="T84">
        <v>1.7781033391735099</v>
      </c>
      <c r="U84">
        <v>1.7781033391735099</v>
      </c>
      <c r="V84">
        <v>1.8096979373705</v>
      </c>
      <c r="W84">
        <v>9.92</v>
      </c>
      <c r="X84">
        <v>0.98</v>
      </c>
      <c r="Y84">
        <v>431665</v>
      </c>
      <c r="Z84">
        <v>25392</v>
      </c>
      <c r="AA84">
        <v>1.33</v>
      </c>
      <c r="AB84">
        <v>17</v>
      </c>
      <c r="AC84">
        <v>11</v>
      </c>
      <c r="AD84">
        <v>6</v>
      </c>
      <c r="AE84">
        <v>64.709999999999994</v>
      </c>
      <c r="AF84">
        <v>12</v>
      </c>
      <c r="AG84">
        <v>8</v>
      </c>
      <c r="AH84">
        <v>2</v>
      </c>
      <c r="AI84">
        <v>7</v>
      </c>
    </row>
    <row r="85" spans="1:35" x14ac:dyDescent="0.2">
      <c r="A85" s="102">
        <v>702</v>
      </c>
      <c r="B85">
        <v>7259</v>
      </c>
      <c r="C85" s="106" t="s">
        <v>27</v>
      </c>
      <c r="D85" s="106" t="s">
        <v>1275</v>
      </c>
      <c r="E85">
        <v>3870</v>
      </c>
      <c r="F85">
        <v>3905</v>
      </c>
      <c r="G85">
        <v>200</v>
      </c>
      <c r="H85" s="106" t="s">
        <v>1258</v>
      </c>
      <c r="I85">
        <v>7762</v>
      </c>
      <c r="J85" s="106" t="s">
        <v>1466</v>
      </c>
      <c r="K85" s="106" t="s">
        <v>1267</v>
      </c>
      <c r="L85">
        <v>497</v>
      </c>
      <c r="M85">
        <v>487</v>
      </c>
      <c r="N85">
        <v>1600</v>
      </c>
      <c r="O85" s="106" t="s">
        <v>1261</v>
      </c>
      <c r="P85">
        <v>0.84446120051301599</v>
      </c>
      <c r="Q85">
        <v>0.86753578259946196</v>
      </c>
      <c r="R85">
        <v>0.34995418608497503</v>
      </c>
      <c r="S85" s="106">
        <v>1.13610093414164E-2</v>
      </c>
      <c r="T85">
        <v>3.5579635569878798</v>
      </c>
      <c r="U85">
        <v>3.5579635569878798</v>
      </c>
      <c r="V85">
        <v>3.0581182591323701</v>
      </c>
      <c r="W85">
        <v>12.99</v>
      </c>
      <c r="X85">
        <v>0.23</v>
      </c>
      <c r="Y85">
        <v>430289</v>
      </c>
      <c r="Z85">
        <v>23905</v>
      </c>
      <c r="AA85">
        <v>1.57</v>
      </c>
      <c r="AB85">
        <v>18</v>
      </c>
      <c r="AC85">
        <v>16</v>
      </c>
      <c r="AD85">
        <v>2</v>
      </c>
      <c r="AE85">
        <v>88.89</v>
      </c>
      <c r="AF85">
        <v>12</v>
      </c>
      <c r="AG85">
        <v>11</v>
      </c>
      <c r="AH85">
        <v>1</v>
      </c>
      <c r="AI85">
        <v>6</v>
      </c>
    </row>
    <row r="86" spans="1:35" x14ac:dyDescent="0.2">
      <c r="A86" s="102">
        <v>306</v>
      </c>
      <c r="B86">
        <v>1911</v>
      </c>
      <c r="C86" s="106" t="s">
        <v>52</v>
      </c>
      <c r="D86" s="106" t="s">
        <v>1268</v>
      </c>
      <c r="E86">
        <v>1706</v>
      </c>
      <c r="F86">
        <v>1720</v>
      </c>
      <c r="G86">
        <v>300</v>
      </c>
      <c r="H86" s="106" t="s">
        <v>1258</v>
      </c>
      <c r="I86">
        <v>4704</v>
      </c>
      <c r="J86" s="106" t="s">
        <v>1220</v>
      </c>
      <c r="K86" s="106" t="s">
        <v>1260</v>
      </c>
      <c r="L86">
        <v>5940</v>
      </c>
      <c r="M86">
        <v>5890</v>
      </c>
      <c r="N86">
        <v>100</v>
      </c>
      <c r="O86" s="106" t="s">
        <v>1261</v>
      </c>
      <c r="P86">
        <v>0.50881487507758405</v>
      </c>
      <c r="Q86">
        <v>0.90927297846379196</v>
      </c>
      <c r="R86">
        <v>0.18938218628353301</v>
      </c>
      <c r="S86" s="106">
        <v>7.8949408178191592E-3</v>
      </c>
      <c r="T86">
        <v>1.81259994301321</v>
      </c>
      <c r="U86">
        <v>1.81259994301321</v>
      </c>
      <c r="V86">
        <v>1.38671899422638</v>
      </c>
      <c r="W86">
        <v>4.62</v>
      </c>
      <c r="X86">
        <v>12.39</v>
      </c>
      <c r="Y86">
        <v>426782</v>
      </c>
      <c r="Z86">
        <v>30484</v>
      </c>
      <c r="AA86">
        <v>1.99</v>
      </c>
      <c r="AB86">
        <v>14</v>
      </c>
      <c r="AC86">
        <v>12</v>
      </c>
      <c r="AD86">
        <v>2</v>
      </c>
      <c r="AE86">
        <v>85.71</v>
      </c>
      <c r="AF86">
        <v>13</v>
      </c>
      <c r="AG86">
        <v>9</v>
      </c>
      <c r="AH86">
        <v>0</v>
      </c>
      <c r="AI86">
        <v>5</v>
      </c>
    </row>
    <row r="87" spans="1:35" x14ac:dyDescent="0.2">
      <c r="A87" s="102">
        <v>943</v>
      </c>
      <c r="B87">
        <v>6302</v>
      </c>
      <c r="C87" s="106" t="s">
        <v>1518</v>
      </c>
      <c r="D87" s="106" t="s">
        <v>1270</v>
      </c>
      <c r="E87">
        <v>2677</v>
      </c>
      <c r="F87">
        <v>2666</v>
      </c>
      <c r="G87">
        <v>400</v>
      </c>
      <c r="H87" s="106" t="s">
        <v>1258</v>
      </c>
      <c r="I87">
        <v>8273</v>
      </c>
      <c r="J87" s="106" t="s">
        <v>1382</v>
      </c>
      <c r="K87" s="106" t="s">
        <v>1283</v>
      </c>
      <c r="L87">
        <v>3355</v>
      </c>
      <c r="M87">
        <v>3325</v>
      </c>
      <c r="N87">
        <v>300</v>
      </c>
      <c r="O87" s="106" t="s">
        <v>1261</v>
      </c>
      <c r="P87">
        <v>0.811171766097738</v>
      </c>
      <c r="Q87">
        <v>0.84048800388350897</v>
      </c>
      <c r="R87">
        <v>0.45190913291613399</v>
      </c>
      <c r="S87" s="106">
        <v>7.3705978901216093E-2</v>
      </c>
      <c r="T87">
        <v>0.36636063485113202</v>
      </c>
      <c r="U87">
        <v>0.36636063485113202</v>
      </c>
      <c r="V87">
        <v>0.147176977465548</v>
      </c>
      <c r="W87">
        <v>1.72</v>
      </c>
      <c r="X87">
        <v>6.91</v>
      </c>
      <c r="Y87">
        <v>425123</v>
      </c>
      <c r="Z87">
        <v>60732</v>
      </c>
      <c r="AA87">
        <v>3.74</v>
      </c>
      <c r="AB87">
        <v>7</v>
      </c>
      <c r="AC87">
        <v>7</v>
      </c>
      <c r="AD87">
        <v>0</v>
      </c>
      <c r="AE87">
        <v>100</v>
      </c>
      <c r="AF87">
        <v>11</v>
      </c>
      <c r="AG87">
        <v>6</v>
      </c>
      <c r="AH87">
        <v>0</v>
      </c>
      <c r="AI87">
        <v>1</v>
      </c>
    </row>
    <row r="88" spans="1:35" x14ac:dyDescent="0.2">
      <c r="A88" s="102">
        <v>619</v>
      </c>
      <c r="B88">
        <v>1662</v>
      </c>
      <c r="C88" s="106" t="s">
        <v>568</v>
      </c>
      <c r="D88" s="106" t="s">
        <v>1471</v>
      </c>
      <c r="E88">
        <v>2782</v>
      </c>
      <c r="F88">
        <v>2798</v>
      </c>
      <c r="G88">
        <v>300</v>
      </c>
      <c r="H88" s="106" t="s">
        <v>1261</v>
      </c>
      <c r="I88">
        <v>7729</v>
      </c>
      <c r="J88" s="106" t="s">
        <v>548</v>
      </c>
      <c r="K88" s="106" t="s">
        <v>1267</v>
      </c>
      <c r="L88">
        <v>3920</v>
      </c>
      <c r="M88">
        <v>3875</v>
      </c>
      <c r="N88">
        <v>200</v>
      </c>
      <c r="O88" s="106" t="s">
        <v>1258</v>
      </c>
      <c r="P88">
        <v>0.68484060639004296</v>
      </c>
      <c r="Q88">
        <v>0.87742832034685403</v>
      </c>
      <c r="R88" s="106">
        <v>0.14280434106254</v>
      </c>
      <c r="S88" s="106">
        <v>3.5819451943929201E-2</v>
      </c>
      <c r="T88">
        <v>-0.20788540089219101</v>
      </c>
      <c r="U88">
        <v>0.20788540089219101</v>
      </c>
      <c r="V88">
        <v>0.85057030937980105</v>
      </c>
      <c r="W88">
        <v>-1.1399999999999999</v>
      </c>
      <c r="X88">
        <v>8.31</v>
      </c>
      <c r="Y88">
        <v>421569</v>
      </c>
      <c r="Z88">
        <v>28105</v>
      </c>
      <c r="AA88">
        <v>1.43</v>
      </c>
      <c r="AB88">
        <v>15</v>
      </c>
      <c r="AC88">
        <v>11</v>
      </c>
      <c r="AD88">
        <v>4</v>
      </c>
      <c r="AE88">
        <v>73.33</v>
      </c>
      <c r="AF88">
        <v>10</v>
      </c>
      <c r="AG88">
        <v>10</v>
      </c>
      <c r="AH88">
        <v>3</v>
      </c>
      <c r="AI88">
        <v>2</v>
      </c>
    </row>
    <row r="89" spans="1:35" x14ac:dyDescent="0.2">
      <c r="A89" s="102">
        <v>147</v>
      </c>
      <c r="B89">
        <v>4208</v>
      </c>
      <c r="C89" s="106" t="s">
        <v>1452</v>
      </c>
      <c r="D89" s="106" t="s">
        <v>1282</v>
      </c>
      <c r="E89">
        <v>2160</v>
      </c>
      <c r="F89">
        <v>2166</v>
      </c>
      <c r="G89">
        <v>400</v>
      </c>
      <c r="H89" s="106" t="s">
        <v>1258</v>
      </c>
      <c r="I89">
        <v>7278</v>
      </c>
      <c r="J89" s="106" t="s">
        <v>45</v>
      </c>
      <c r="K89" s="106" t="s">
        <v>1275</v>
      </c>
      <c r="L89">
        <v>2256</v>
      </c>
      <c r="M89">
        <v>2227</v>
      </c>
      <c r="N89">
        <v>400</v>
      </c>
      <c r="O89" s="106" t="s">
        <v>1261</v>
      </c>
      <c r="P89">
        <v>0.90854513914227697</v>
      </c>
      <c r="Q89">
        <v>0.92775999749361904</v>
      </c>
      <c r="R89" s="106">
        <v>0.100086642841816</v>
      </c>
      <c r="S89">
        <v>1.7184062355123E-2</v>
      </c>
      <c r="T89">
        <v>0.37375314952385402</v>
      </c>
      <c r="U89">
        <v>0.37375314952385402</v>
      </c>
      <c r="V89">
        <v>0.29975664505676902</v>
      </c>
      <c r="W89">
        <v>0.81</v>
      </c>
      <c r="X89">
        <v>2.74</v>
      </c>
      <c r="Y89">
        <v>419724</v>
      </c>
      <c r="Z89">
        <v>27982</v>
      </c>
      <c r="AA89">
        <v>1.48</v>
      </c>
      <c r="AB89">
        <v>15</v>
      </c>
      <c r="AC89">
        <v>12</v>
      </c>
      <c r="AD89">
        <v>3</v>
      </c>
      <c r="AE89">
        <v>80</v>
      </c>
      <c r="AF89">
        <v>13</v>
      </c>
      <c r="AG89">
        <v>8</v>
      </c>
      <c r="AH89">
        <v>1</v>
      </c>
      <c r="AI89">
        <v>6</v>
      </c>
    </row>
    <row r="90" spans="1:35" x14ac:dyDescent="0.2">
      <c r="A90" s="102">
        <v>1067</v>
      </c>
      <c r="B90">
        <v>2531</v>
      </c>
      <c r="C90" s="106" t="s">
        <v>1284</v>
      </c>
      <c r="D90" s="106" t="s">
        <v>1285</v>
      </c>
      <c r="E90">
        <v>948</v>
      </c>
      <c r="F90">
        <v>952</v>
      </c>
      <c r="G90">
        <v>1100</v>
      </c>
      <c r="H90" s="106" t="s">
        <v>1258</v>
      </c>
      <c r="I90">
        <v>4004</v>
      </c>
      <c r="J90" s="106" t="s">
        <v>1453</v>
      </c>
      <c r="K90" s="106" t="s">
        <v>1282</v>
      </c>
      <c r="L90">
        <v>2682</v>
      </c>
      <c r="M90">
        <v>2655</v>
      </c>
      <c r="N90">
        <v>400</v>
      </c>
      <c r="O90" s="106" t="s">
        <v>1261</v>
      </c>
      <c r="P90">
        <v>0.81204763961398396</v>
      </c>
      <c r="Q90">
        <v>0.82526088217302496</v>
      </c>
      <c r="R90">
        <v>0.224287260478571</v>
      </c>
      <c r="S90" s="106">
        <v>5.0268480977552599E-2</v>
      </c>
      <c r="T90">
        <v>0.59834453286840295</v>
      </c>
      <c r="U90">
        <v>0.59834453286840295</v>
      </c>
      <c r="V90">
        <v>9.8921221781554398E-3</v>
      </c>
      <c r="W90">
        <v>1.8</v>
      </c>
      <c r="X90">
        <v>1.39</v>
      </c>
      <c r="Y90">
        <v>419431</v>
      </c>
      <c r="Z90">
        <v>24672</v>
      </c>
      <c r="AA90">
        <v>1</v>
      </c>
      <c r="AB90">
        <v>17</v>
      </c>
      <c r="AC90">
        <v>10</v>
      </c>
      <c r="AD90">
        <v>7</v>
      </c>
      <c r="AE90">
        <v>58.82</v>
      </c>
      <c r="AF90">
        <v>10</v>
      </c>
      <c r="AG90">
        <v>9</v>
      </c>
      <c r="AH90">
        <v>6</v>
      </c>
      <c r="AI90">
        <v>2</v>
      </c>
    </row>
    <row r="91" spans="1:35" x14ac:dyDescent="0.2">
      <c r="A91" s="102">
        <v>999</v>
      </c>
      <c r="B91">
        <v>2914</v>
      </c>
      <c r="C91" s="106" t="s">
        <v>1410</v>
      </c>
      <c r="D91" s="106" t="s">
        <v>1285</v>
      </c>
      <c r="E91">
        <v>2263</v>
      </c>
      <c r="F91">
        <v>2267</v>
      </c>
      <c r="G91">
        <v>400</v>
      </c>
      <c r="H91" s="106" t="s">
        <v>1258</v>
      </c>
      <c r="I91">
        <v>9716</v>
      </c>
      <c r="J91" s="106" t="s">
        <v>1460</v>
      </c>
      <c r="K91" s="106" t="s">
        <v>1272</v>
      </c>
      <c r="L91">
        <v>1216</v>
      </c>
      <c r="M91">
        <v>1181</v>
      </c>
      <c r="N91">
        <v>800</v>
      </c>
      <c r="O91" s="106" t="s">
        <v>1261</v>
      </c>
      <c r="P91">
        <v>0.88316056176370406</v>
      </c>
      <c r="Q91">
        <v>0.83366340099943004</v>
      </c>
      <c r="R91" s="106">
        <v>2.1221214481119001E-2</v>
      </c>
      <c r="S91" s="106">
        <v>5.2003317296210001E-2</v>
      </c>
      <c r="T91">
        <v>2.88464967677226</v>
      </c>
      <c r="U91">
        <v>2.88464967677226</v>
      </c>
      <c r="V91">
        <v>1.8300232134632699</v>
      </c>
      <c r="W91">
        <v>7.9</v>
      </c>
      <c r="X91">
        <v>4.1900000000000004</v>
      </c>
      <c r="Y91">
        <v>418401</v>
      </c>
      <c r="Z91">
        <v>24612</v>
      </c>
      <c r="AA91">
        <v>1.37</v>
      </c>
      <c r="AB91">
        <v>17</v>
      </c>
      <c r="AC91">
        <v>12</v>
      </c>
      <c r="AD91">
        <v>5</v>
      </c>
      <c r="AE91">
        <v>70.59</v>
      </c>
      <c r="AF91">
        <v>10</v>
      </c>
      <c r="AG91">
        <v>12</v>
      </c>
      <c r="AH91">
        <v>3</v>
      </c>
      <c r="AI91">
        <v>2</v>
      </c>
    </row>
    <row r="92" spans="1:35" x14ac:dyDescent="0.2">
      <c r="A92" s="102">
        <v>692</v>
      </c>
      <c r="B92">
        <v>9201</v>
      </c>
      <c r="C92" s="106" t="s">
        <v>1519</v>
      </c>
      <c r="D92" s="106" t="s">
        <v>1520</v>
      </c>
      <c r="E92">
        <v>3020</v>
      </c>
      <c r="F92">
        <v>2998.5</v>
      </c>
      <c r="G92">
        <v>300</v>
      </c>
      <c r="H92" s="106" t="s">
        <v>1258</v>
      </c>
      <c r="I92">
        <v>9716</v>
      </c>
      <c r="J92" s="106" t="s">
        <v>1460</v>
      </c>
      <c r="K92" s="106" t="s">
        <v>1272</v>
      </c>
      <c r="L92">
        <v>1216</v>
      </c>
      <c r="M92">
        <v>1181</v>
      </c>
      <c r="N92">
        <v>800</v>
      </c>
      <c r="O92" s="106" t="s">
        <v>1261</v>
      </c>
      <c r="P92">
        <v>0.841866085352314</v>
      </c>
      <c r="Q92">
        <v>0.86918332578746205</v>
      </c>
      <c r="R92" s="106">
        <v>0.39582799995358497</v>
      </c>
      <c r="S92">
        <v>6.3123674126925097E-3</v>
      </c>
      <c r="T92">
        <v>1.6274181024553001</v>
      </c>
      <c r="U92">
        <v>1.6274181024553001</v>
      </c>
      <c r="V92">
        <v>0.92897856051192995</v>
      </c>
      <c r="W92">
        <v>5.04</v>
      </c>
      <c r="X92">
        <v>5.03</v>
      </c>
      <c r="Y92">
        <v>416621</v>
      </c>
      <c r="Z92">
        <v>24507</v>
      </c>
      <c r="AA92">
        <v>1.26</v>
      </c>
      <c r="AB92">
        <v>17</v>
      </c>
      <c r="AC92">
        <v>12</v>
      </c>
      <c r="AD92">
        <v>5</v>
      </c>
      <c r="AE92">
        <v>70.59</v>
      </c>
      <c r="AF92">
        <v>10</v>
      </c>
      <c r="AG92">
        <v>12</v>
      </c>
      <c r="AH92">
        <v>4</v>
      </c>
      <c r="AI92">
        <v>1</v>
      </c>
    </row>
    <row r="93" spans="1:35" x14ac:dyDescent="0.2">
      <c r="A93" s="102">
        <v>258</v>
      </c>
      <c r="B93">
        <v>3076</v>
      </c>
      <c r="C93" s="106" t="s">
        <v>1577</v>
      </c>
      <c r="D93" s="106" t="s">
        <v>1265</v>
      </c>
      <c r="E93">
        <v>1714</v>
      </c>
      <c r="F93">
        <v>1731</v>
      </c>
      <c r="G93">
        <v>500</v>
      </c>
      <c r="H93" s="106" t="s">
        <v>1261</v>
      </c>
      <c r="I93">
        <v>5471</v>
      </c>
      <c r="J93" s="106" t="s">
        <v>1478</v>
      </c>
      <c r="K93" s="106" t="s">
        <v>1312</v>
      </c>
      <c r="L93">
        <v>4305</v>
      </c>
      <c r="M93">
        <v>4255</v>
      </c>
      <c r="N93">
        <v>200</v>
      </c>
      <c r="O93" s="106" t="s">
        <v>1258</v>
      </c>
      <c r="P93">
        <v>0.86451041555966601</v>
      </c>
      <c r="Q93">
        <v>0.91383220256777398</v>
      </c>
      <c r="R93" s="15">
        <v>9.6080095015317002E-2</v>
      </c>
      <c r="S93" s="15">
        <v>2.02288149627384E-3</v>
      </c>
      <c r="T93">
        <v>-0.31974606230355501</v>
      </c>
      <c r="U93">
        <v>0.31974606230355501</v>
      </c>
      <c r="V93">
        <v>0.180892605132801</v>
      </c>
      <c r="W93">
        <v>-1.1599999999999999</v>
      </c>
      <c r="X93">
        <v>1.7</v>
      </c>
      <c r="Y93">
        <v>416401</v>
      </c>
      <c r="Z93">
        <v>29743</v>
      </c>
      <c r="AA93">
        <v>1.44</v>
      </c>
      <c r="AB93">
        <v>14</v>
      </c>
      <c r="AC93">
        <v>9</v>
      </c>
      <c r="AD93">
        <v>5</v>
      </c>
      <c r="AE93">
        <v>64.290000000000006</v>
      </c>
      <c r="AF93">
        <v>14</v>
      </c>
      <c r="AG93">
        <v>8</v>
      </c>
      <c r="AH93">
        <v>1</v>
      </c>
      <c r="AI93">
        <v>5</v>
      </c>
    </row>
    <row r="94" spans="1:35" x14ac:dyDescent="0.2">
      <c r="A94" s="102">
        <v>325</v>
      </c>
      <c r="B94">
        <v>7267</v>
      </c>
      <c r="C94" s="106" t="s">
        <v>60</v>
      </c>
      <c r="D94" s="106" t="s">
        <v>1275</v>
      </c>
      <c r="E94">
        <v>3019</v>
      </c>
      <c r="F94">
        <v>3041</v>
      </c>
      <c r="G94">
        <v>300</v>
      </c>
      <c r="H94" s="106" t="s">
        <v>1258</v>
      </c>
      <c r="I94">
        <v>8385</v>
      </c>
      <c r="J94" s="106" t="s">
        <v>891</v>
      </c>
      <c r="K94" s="106" t="s">
        <v>1314</v>
      </c>
      <c r="L94">
        <v>538</v>
      </c>
      <c r="M94">
        <v>535</v>
      </c>
      <c r="N94">
        <v>1700</v>
      </c>
      <c r="O94" s="106" t="s">
        <v>1261</v>
      </c>
      <c r="P94">
        <v>0.77092267521174895</v>
      </c>
      <c r="Q94">
        <v>0.90687148394822203</v>
      </c>
      <c r="R94" s="106">
        <v>9.3464024203633506E-2</v>
      </c>
      <c r="S94" s="106">
        <v>6.1497028842382405E-4</v>
      </c>
      <c r="T94">
        <v>4.0611822723034496</v>
      </c>
      <c r="U94">
        <v>4.0611822723034496</v>
      </c>
      <c r="V94">
        <v>3.8697410791581301</v>
      </c>
      <c r="W94">
        <v>9.32</v>
      </c>
      <c r="X94">
        <v>0.31</v>
      </c>
      <c r="Y94">
        <v>415542</v>
      </c>
      <c r="Z94">
        <v>24444</v>
      </c>
      <c r="AA94">
        <v>1.25</v>
      </c>
      <c r="AB94">
        <v>17</v>
      </c>
      <c r="AC94">
        <v>12</v>
      </c>
      <c r="AD94">
        <v>5</v>
      </c>
      <c r="AE94">
        <v>70.59</v>
      </c>
      <c r="AF94">
        <v>14</v>
      </c>
      <c r="AG94">
        <v>10</v>
      </c>
      <c r="AH94">
        <v>1</v>
      </c>
      <c r="AI94">
        <v>6</v>
      </c>
    </row>
    <row r="95" spans="1:35" x14ac:dyDescent="0.2">
      <c r="A95" s="102">
        <v>665</v>
      </c>
      <c r="B95">
        <v>6448</v>
      </c>
      <c r="C95" s="106" t="s">
        <v>443</v>
      </c>
      <c r="D95" s="106" t="s">
        <v>1263</v>
      </c>
      <c r="E95">
        <v>2159</v>
      </c>
      <c r="F95">
        <v>2142</v>
      </c>
      <c r="G95">
        <v>500</v>
      </c>
      <c r="H95" s="106" t="s">
        <v>1261</v>
      </c>
      <c r="I95">
        <v>8253</v>
      </c>
      <c r="J95" s="106" t="s">
        <v>531</v>
      </c>
      <c r="K95" s="106" t="s">
        <v>1264</v>
      </c>
      <c r="L95">
        <v>1839</v>
      </c>
      <c r="M95">
        <v>1834</v>
      </c>
      <c r="N95">
        <v>600</v>
      </c>
      <c r="O95" s="106" t="s">
        <v>1258</v>
      </c>
      <c r="P95">
        <v>0.72325401906796505</v>
      </c>
      <c r="Q95">
        <v>0.87240146930065499</v>
      </c>
      <c r="R95">
        <v>3.1513179089944998E-2</v>
      </c>
      <c r="S95" s="106">
        <v>6.2542690397785594E-2</v>
      </c>
      <c r="T95">
        <v>-1.49920588844012</v>
      </c>
      <c r="U95">
        <v>1.49920588844012</v>
      </c>
      <c r="V95">
        <v>1.48255454393904</v>
      </c>
      <c r="W95">
        <v>-5.0999999999999996</v>
      </c>
      <c r="X95">
        <v>2.75</v>
      </c>
      <c r="Y95">
        <v>413942</v>
      </c>
      <c r="Z95">
        <v>20697</v>
      </c>
      <c r="AA95">
        <v>1.08</v>
      </c>
      <c r="AB95">
        <v>20</v>
      </c>
      <c r="AC95">
        <v>14</v>
      </c>
      <c r="AD95">
        <v>6</v>
      </c>
      <c r="AE95">
        <v>70</v>
      </c>
      <c r="AF95">
        <v>12</v>
      </c>
      <c r="AG95">
        <v>11</v>
      </c>
      <c r="AH95">
        <v>4</v>
      </c>
      <c r="AI95">
        <v>5</v>
      </c>
    </row>
    <row r="96" spans="1:35" x14ac:dyDescent="0.2">
      <c r="A96" s="102">
        <v>708</v>
      </c>
      <c r="B96">
        <v>3291</v>
      </c>
      <c r="C96" s="106" t="s">
        <v>58</v>
      </c>
      <c r="D96" s="106" t="s">
        <v>1279</v>
      </c>
      <c r="E96">
        <v>1659</v>
      </c>
      <c r="F96">
        <v>1626</v>
      </c>
      <c r="G96">
        <v>700</v>
      </c>
      <c r="H96" s="106" t="s">
        <v>1261</v>
      </c>
      <c r="I96">
        <v>4208</v>
      </c>
      <c r="J96" s="106" t="s">
        <v>1452</v>
      </c>
      <c r="K96" s="106" t="s">
        <v>1282</v>
      </c>
      <c r="L96">
        <v>2160</v>
      </c>
      <c r="M96">
        <v>2166</v>
      </c>
      <c r="N96">
        <v>500</v>
      </c>
      <c r="O96" s="106" t="s">
        <v>1258</v>
      </c>
      <c r="P96">
        <v>0.73219978060836599</v>
      </c>
      <c r="Q96">
        <v>0.86630666330107797</v>
      </c>
      <c r="R96">
        <v>7.0806211907619696E-2</v>
      </c>
      <c r="S96" s="106">
        <v>4.8485560406458404E-3</v>
      </c>
      <c r="T96">
        <v>-2.01433389469616</v>
      </c>
      <c r="U96">
        <v>2.01433389469616</v>
      </c>
      <c r="V96">
        <v>1.0087453511498901</v>
      </c>
      <c r="W96">
        <v>-7.74</v>
      </c>
      <c r="X96">
        <v>5.0999999999999996</v>
      </c>
      <c r="Y96">
        <v>412711</v>
      </c>
      <c r="Z96">
        <v>27514</v>
      </c>
      <c r="AA96">
        <v>1.41</v>
      </c>
      <c r="AB96">
        <v>15</v>
      </c>
      <c r="AC96">
        <v>10</v>
      </c>
      <c r="AD96">
        <v>5</v>
      </c>
      <c r="AE96">
        <v>66.67</v>
      </c>
      <c r="AF96">
        <v>14</v>
      </c>
      <c r="AG96">
        <v>7</v>
      </c>
      <c r="AH96">
        <v>2</v>
      </c>
      <c r="AI96">
        <v>6</v>
      </c>
    </row>
    <row r="97" spans="1:35" x14ac:dyDescent="0.2">
      <c r="A97" s="102">
        <v>360</v>
      </c>
      <c r="B97">
        <v>5802</v>
      </c>
      <c r="C97" s="106" t="s">
        <v>1482</v>
      </c>
      <c r="D97" s="106" t="s">
        <v>1273</v>
      </c>
      <c r="E97">
        <v>1466.5</v>
      </c>
      <c r="F97">
        <v>1458.5</v>
      </c>
      <c r="G97">
        <v>600</v>
      </c>
      <c r="H97" s="106" t="s">
        <v>1258</v>
      </c>
      <c r="I97">
        <v>6361</v>
      </c>
      <c r="J97" s="106" t="s">
        <v>748</v>
      </c>
      <c r="K97" s="106" t="s">
        <v>1270</v>
      </c>
      <c r="L97">
        <v>2876</v>
      </c>
      <c r="M97">
        <v>2830</v>
      </c>
      <c r="N97">
        <v>300</v>
      </c>
      <c r="O97" s="106" t="s">
        <v>1261</v>
      </c>
      <c r="P97">
        <v>0.69475045321787998</v>
      </c>
      <c r="Q97">
        <v>0.90401902671419898</v>
      </c>
      <c r="R97" s="15">
        <v>0.22225267698779599</v>
      </c>
      <c r="S97" s="15">
        <v>7.5120048333660996E-2</v>
      </c>
      <c r="T97">
        <v>1.8544013902899801</v>
      </c>
      <c r="U97">
        <v>1.8544013902899801</v>
      </c>
      <c r="V97">
        <v>1.70081540729987</v>
      </c>
      <c r="W97">
        <v>6.47</v>
      </c>
      <c r="X97">
        <v>3.07</v>
      </c>
      <c r="Y97">
        <v>411487</v>
      </c>
      <c r="Z97">
        <v>29392</v>
      </c>
      <c r="AA97">
        <v>1.58</v>
      </c>
      <c r="AB97">
        <v>14</v>
      </c>
      <c r="AC97">
        <v>11</v>
      </c>
      <c r="AD97">
        <v>3</v>
      </c>
      <c r="AE97">
        <v>78.569999999999993</v>
      </c>
      <c r="AF97">
        <v>12</v>
      </c>
      <c r="AG97">
        <v>7</v>
      </c>
      <c r="AH97">
        <v>1</v>
      </c>
      <c r="AI97">
        <v>6</v>
      </c>
    </row>
    <row r="98" spans="1:35" x14ac:dyDescent="0.2">
      <c r="A98" s="102">
        <v>951</v>
      </c>
      <c r="B98">
        <v>4183</v>
      </c>
      <c r="C98" s="106" t="s">
        <v>1454</v>
      </c>
      <c r="D98" s="106" t="s">
        <v>1282</v>
      </c>
      <c r="E98">
        <v>2560</v>
      </c>
      <c r="F98">
        <v>2541</v>
      </c>
      <c r="G98">
        <v>400</v>
      </c>
      <c r="H98" s="106" t="s">
        <v>1258</v>
      </c>
      <c r="I98">
        <v>9072</v>
      </c>
      <c r="J98" s="106" t="s">
        <v>1379</v>
      </c>
      <c r="K98" s="106" t="s">
        <v>1380</v>
      </c>
      <c r="L98">
        <v>2428</v>
      </c>
      <c r="M98">
        <v>2404</v>
      </c>
      <c r="N98">
        <v>400</v>
      </c>
      <c r="O98" s="106" t="s">
        <v>1261</v>
      </c>
      <c r="P98">
        <v>0.65960307421609499</v>
      </c>
      <c r="Q98">
        <v>0.83961007742663096</v>
      </c>
      <c r="R98" s="106">
        <v>0.186875599449603</v>
      </c>
      <c r="S98">
        <v>3.7491830069782697E-2</v>
      </c>
      <c r="T98">
        <v>2.4496262653338499</v>
      </c>
      <c r="U98">
        <v>2.4496262653338499</v>
      </c>
      <c r="V98">
        <v>2.5333902787843199</v>
      </c>
      <c r="W98">
        <v>6.73</v>
      </c>
      <c r="X98">
        <v>5.39</v>
      </c>
      <c r="Y98">
        <v>409956</v>
      </c>
      <c r="Z98">
        <v>31535</v>
      </c>
      <c r="AA98">
        <v>1.75</v>
      </c>
      <c r="AB98">
        <v>13</v>
      </c>
      <c r="AC98">
        <v>10</v>
      </c>
      <c r="AD98">
        <v>3</v>
      </c>
      <c r="AE98">
        <v>76.92</v>
      </c>
      <c r="AF98">
        <v>12</v>
      </c>
      <c r="AG98">
        <v>8</v>
      </c>
      <c r="AH98">
        <v>1</v>
      </c>
      <c r="AI98">
        <v>4</v>
      </c>
    </row>
    <row r="99" spans="1:35" x14ac:dyDescent="0.2">
      <c r="A99" s="102">
        <v>424</v>
      </c>
      <c r="B99">
        <v>3861</v>
      </c>
      <c r="C99" s="106" t="s">
        <v>37</v>
      </c>
      <c r="D99" s="106" t="s">
        <v>1475</v>
      </c>
      <c r="E99">
        <v>583</v>
      </c>
      <c r="F99">
        <v>597</v>
      </c>
      <c r="G99">
        <v>1700</v>
      </c>
      <c r="H99" s="106" t="s">
        <v>1258</v>
      </c>
      <c r="I99">
        <v>4183</v>
      </c>
      <c r="J99" s="106" t="s">
        <v>1454</v>
      </c>
      <c r="K99" s="106" t="s">
        <v>1282</v>
      </c>
      <c r="L99">
        <v>2560</v>
      </c>
      <c r="M99">
        <v>2541</v>
      </c>
      <c r="N99">
        <v>400</v>
      </c>
      <c r="O99" s="106" t="s">
        <v>1261</v>
      </c>
      <c r="P99">
        <v>0.74776683555957302</v>
      </c>
      <c r="Q99">
        <v>0.89817728089740301</v>
      </c>
      <c r="R99">
        <v>0.38498856291754102</v>
      </c>
      <c r="S99" s="106">
        <v>5.9347117670247501E-2</v>
      </c>
      <c r="T99">
        <v>1.0353564334783001</v>
      </c>
      <c r="U99">
        <v>1.0353564334783001</v>
      </c>
      <c r="V99">
        <v>0.20475825858826799</v>
      </c>
      <c r="W99">
        <v>2.44</v>
      </c>
      <c r="X99">
        <v>0.15</v>
      </c>
      <c r="Y99">
        <v>404322</v>
      </c>
      <c r="Z99">
        <v>17579</v>
      </c>
      <c r="AA99">
        <v>0.9</v>
      </c>
      <c r="AB99">
        <v>23</v>
      </c>
      <c r="AC99">
        <v>15</v>
      </c>
      <c r="AD99">
        <v>8</v>
      </c>
      <c r="AE99">
        <v>65.22</v>
      </c>
      <c r="AF99">
        <v>13</v>
      </c>
      <c r="AG99">
        <v>10</v>
      </c>
      <c r="AH99">
        <v>4</v>
      </c>
      <c r="AI99">
        <v>9</v>
      </c>
    </row>
    <row r="100" spans="1:35" x14ac:dyDescent="0.2">
      <c r="A100" s="102">
        <v>1141</v>
      </c>
      <c r="B100">
        <v>4540</v>
      </c>
      <c r="C100" s="106" t="s">
        <v>1696</v>
      </c>
      <c r="D100" s="106" t="s">
        <v>1280</v>
      </c>
      <c r="E100">
        <v>2798</v>
      </c>
      <c r="F100">
        <v>2803</v>
      </c>
      <c r="G100">
        <v>300</v>
      </c>
      <c r="H100" s="106" t="s">
        <v>1261</v>
      </c>
      <c r="I100">
        <v>5991</v>
      </c>
      <c r="J100" s="106" t="s">
        <v>1084</v>
      </c>
      <c r="K100" s="106" t="s">
        <v>1458</v>
      </c>
      <c r="L100">
        <v>908</v>
      </c>
      <c r="M100">
        <v>910</v>
      </c>
      <c r="N100">
        <v>900</v>
      </c>
      <c r="O100" s="106" t="s">
        <v>1258</v>
      </c>
      <c r="P100">
        <v>0.80484135321464501</v>
      </c>
      <c r="Q100">
        <v>0.81461176228944698</v>
      </c>
      <c r="R100">
        <v>4.9133941566030501E-2</v>
      </c>
      <c r="S100" s="15">
        <v>4.2046102099364199E-3</v>
      </c>
      <c r="T100">
        <v>-2.0935017752951599</v>
      </c>
      <c r="U100">
        <v>2.0935017752951599</v>
      </c>
      <c r="V100">
        <v>1.6323097540531599</v>
      </c>
      <c r="W100">
        <v>-5.85</v>
      </c>
      <c r="X100">
        <v>2.6</v>
      </c>
      <c r="Y100">
        <v>401215</v>
      </c>
      <c r="Z100">
        <v>25076</v>
      </c>
      <c r="AA100">
        <v>1.29</v>
      </c>
      <c r="AB100">
        <v>16</v>
      </c>
      <c r="AC100">
        <v>11</v>
      </c>
      <c r="AD100">
        <v>5</v>
      </c>
      <c r="AE100">
        <v>68.75</v>
      </c>
      <c r="AF100">
        <v>14</v>
      </c>
      <c r="AG100">
        <v>9</v>
      </c>
      <c r="AH100">
        <v>2</v>
      </c>
      <c r="AI100">
        <v>5</v>
      </c>
    </row>
    <row r="101" spans="1:35" x14ac:dyDescent="0.2">
      <c r="A101" s="102">
        <v>1226</v>
      </c>
      <c r="B101">
        <v>4183</v>
      </c>
      <c r="C101" s="106" t="s">
        <v>1454</v>
      </c>
      <c r="D101" s="106" t="s">
        <v>1282</v>
      </c>
      <c r="E101">
        <v>2560</v>
      </c>
      <c r="F101">
        <v>2541</v>
      </c>
      <c r="G101">
        <v>400</v>
      </c>
      <c r="H101" s="106" t="s">
        <v>1258</v>
      </c>
      <c r="I101">
        <v>9069</v>
      </c>
      <c r="J101" s="106" t="s">
        <v>1370</v>
      </c>
      <c r="K101" s="106" t="s">
        <v>1380</v>
      </c>
      <c r="L101">
        <v>875</v>
      </c>
      <c r="M101">
        <v>867</v>
      </c>
      <c r="N101">
        <v>1200</v>
      </c>
      <c r="O101" s="106" t="s">
        <v>1261</v>
      </c>
      <c r="P101">
        <v>0.73835171672651301</v>
      </c>
      <c r="Q101">
        <v>0.80038004108688299</v>
      </c>
      <c r="R101">
        <v>0.13714145728913499</v>
      </c>
      <c r="S101">
        <v>2.6140244007341499E-2</v>
      </c>
      <c r="T101">
        <v>0.39673246057778899</v>
      </c>
      <c r="U101">
        <v>0.39673246057778899</v>
      </c>
      <c r="V101">
        <v>0.40549113034919998</v>
      </c>
      <c r="W101">
        <v>1.1100000000000001</v>
      </c>
      <c r="X101">
        <v>2.36</v>
      </c>
      <c r="Y101">
        <v>401188</v>
      </c>
      <c r="Z101">
        <v>22288</v>
      </c>
      <c r="AA101">
        <v>1.24</v>
      </c>
      <c r="AB101">
        <v>18</v>
      </c>
      <c r="AC101">
        <v>12</v>
      </c>
      <c r="AD101">
        <v>6</v>
      </c>
      <c r="AE101">
        <v>66.67</v>
      </c>
      <c r="AF101">
        <v>12</v>
      </c>
      <c r="AG101">
        <v>10</v>
      </c>
      <c r="AH101">
        <v>3</v>
      </c>
      <c r="AI101">
        <v>5</v>
      </c>
    </row>
    <row r="102" spans="1:35" x14ac:dyDescent="0.2">
      <c r="A102" s="102">
        <v>199</v>
      </c>
      <c r="B102">
        <v>6371</v>
      </c>
      <c r="C102" s="106" t="s">
        <v>1421</v>
      </c>
      <c r="D102" s="106" t="s">
        <v>1270</v>
      </c>
      <c r="E102">
        <v>3240</v>
      </c>
      <c r="F102">
        <v>3220</v>
      </c>
      <c r="G102">
        <v>300</v>
      </c>
      <c r="H102" s="106" t="s">
        <v>1261</v>
      </c>
      <c r="I102">
        <v>7278</v>
      </c>
      <c r="J102" s="106" t="s">
        <v>45</v>
      </c>
      <c r="K102" s="106" t="s">
        <v>1275</v>
      </c>
      <c r="L102">
        <v>2256</v>
      </c>
      <c r="M102">
        <v>2227</v>
      </c>
      <c r="N102">
        <v>400</v>
      </c>
      <c r="O102" s="106" t="s">
        <v>1258</v>
      </c>
      <c r="P102">
        <v>0.88704883950031799</v>
      </c>
      <c r="Q102">
        <v>0.92181097419827795</v>
      </c>
      <c r="R102" s="106">
        <v>0.258961606612999</v>
      </c>
      <c r="S102" s="106">
        <v>5.9594156114690304E-4</v>
      </c>
      <c r="T102">
        <v>-2.1770043413403299</v>
      </c>
      <c r="U102">
        <v>2.1770043413403299</v>
      </c>
      <c r="V102">
        <v>2.2354556322186898</v>
      </c>
      <c r="W102">
        <v>-7</v>
      </c>
      <c r="X102">
        <v>7.78</v>
      </c>
      <c r="Y102">
        <v>398729</v>
      </c>
      <c r="Z102">
        <v>39873</v>
      </c>
      <c r="AA102">
        <v>2.3199999999999998</v>
      </c>
      <c r="AB102">
        <v>10</v>
      </c>
      <c r="AC102">
        <v>8</v>
      </c>
      <c r="AD102">
        <v>2</v>
      </c>
      <c r="AE102">
        <v>80</v>
      </c>
      <c r="AF102">
        <v>10</v>
      </c>
      <c r="AG102">
        <v>5</v>
      </c>
      <c r="AH102">
        <v>0</v>
      </c>
      <c r="AI102">
        <v>5</v>
      </c>
    </row>
    <row r="103" spans="1:35" x14ac:dyDescent="0.2">
      <c r="A103" s="102">
        <v>1109</v>
      </c>
      <c r="B103">
        <v>4061</v>
      </c>
      <c r="C103" s="106" t="s">
        <v>1495</v>
      </c>
      <c r="D103" s="106" t="s">
        <v>1282</v>
      </c>
      <c r="E103">
        <v>2960</v>
      </c>
      <c r="F103">
        <v>2943</v>
      </c>
      <c r="G103">
        <v>300</v>
      </c>
      <c r="H103" s="106" t="s">
        <v>1258</v>
      </c>
      <c r="I103">
        <v>4553</v>
      </c>
      <c r="J103" s="106" t="s">
        <v>1208</v>
      </c>
      <c r="K103" s="106" t="s">
        <v>1280</v>
      </c>
      <c r="L103">
        <v>2421</v>
      </c>
      <c r="M103">
        <v>2388</v>
      </c>
      <c r="N103">
        <v>400</v>
      </c>
      <c r="O103" s="106" t="s">
        <v>1261</v>
      </c>
      <c r="P103">
        <v>0.90523438780295795</v>
      </c>
      <c r="Q103">
        <v>0.81977423394862703</v>
      </c>
      <c r="R103" s="106">
        <v>4.3683456639525102E-2</v>
      </c>
      <c r="S103" s="106">
        <v>3.9789531403953702E-3</v>
      </c>
      <c r="T103">
        <v>1.6438317509827001</v>
      </c>
      <c r="U103">
        <v>1.6438317509827001</v>
      </c>
      <c r="V103">
        <v>1.4344760079933701</v>
      </c>
      <c r="W103">
        <v>5.2</v>
      </c>
      <c r="X103">
        <v>8.19</v>
      </c>
      <c r="Y103">
        <v>398204</v>
      </c>
      <c r="Z103">
        <v>22122</v>
      </c>
      <c r="AA103">
        <v>1.22</v>
      </c>
      <c r="AB103">
        <v>18</v>
      </c>
      <c r="AC103">
        <v>10</v>
      </c>
      <c r="AD103">
        <v>8</v>
      </c>
      <c r="AE103">
        <v>55.56</v>
      </c>
      <c r="AF103">
        <v>11</v>
      </c>
      <c r="AG103">
        <v>9</v>
      </c>
      <c r="AH103">
        <v>3</v>
      </c>
      <c r="AI103">
        <v>6</v>
      </c>
    </row>
    <row r="104" spans="1:35" x14ac:dyDescent="0.2">
      <c r="A104" s="102">
        <v>925</v>
      </c>
      <c r="B104">
        <v>6301</v>
      </c>
      <c r="C104" s="106" t="s">
        <v>55</v>
      </c>
      <c r="D104" s="106" t="s">
        <v>1270</v>
      </c>
      <c r="E104">
        <v>2320</v>
      </c>
      <c r="F104">
        <v>2300</v>
      </c>
      <c r="G104">
        <v>400</v>
      </c>
      <c r="H104" s="106" t="s">
        <v>1258</v>
      </c>
      <c r="I104">
        <v>7189</v>
      </c>
      <c r="J104" s="106" t="s">
        <v>44</v>
      </c>
      <c r="K104" s="106" t="s">
        <v>1314</v>
      </c>
      <c r="L104">
        <v>694</v>
      </c>
      <c r="M104">
        <v>682</v>
      </c>
      <c r="N104">
        <v>1300</v>
      </c>
      <c r="O104" s="106" t="s">
        <v>1261</v>
      </c>
      <c r="P104">
        <v>0.85705068548534602</v>
      </c>
      <c r="Q104">
        <v>0.84301262490890705</v>
      </c>
      <c r="R104" s="106">
        <v>0.29823400346828999</v>
      </c>
      <c r="S104" s="106">
        <v>5.5304553699074997E-3</v>
      </c>
      <c r="T104">
        <v>1.29329660705484</v>
      </c>
      <c r="U104">
        <v>1.29329660705484</v>
      </c>
      <c r="V104">
        <v>1.5245907580884199</v>
      </c>
      <c r="W104">
        <v>5.78</v>
      </c>
      <c r="X104">
        <v>3.63</v>
      </c>
      <c r="Y104">
        <v>397791</v>
      </c>
      <c r="Z104">
        <v>20936</v>
      </c>
      <c r="AA104">
        <v>1.1499999999999999</v>
      </c>
      <c r="AB104">
        <v>19</v>
      </c>
      <c r="AC104">
        <v>12</v>
      </c>
      <c r="AD104">
        <v>7</v>
      </c>
      <c r="AE104">
        <v>63.16</v>
      </c>
      <c r="AF104">
        <v>12</v>
      </c>
      <c r="AG104">
        <v>11</v>
      </c>
      <c r="AH104">
        <v>3</v>
      </c>
      <c r="AI104">
        <v>5</v>
      </c>
    </row>
    <row r="105" spans="1:35" x14ac:dyDescent="0.2">
      <c r="A105" s="102">
        <v>1042</v>
      </c>
      <c r="B105">
        <v>3048</v>
      </c>
      <c r="C105" s="106" t="s">
        <v>1576</v>
      </c>
      <c r="D105" s="106" t="s">
        <v>1283</v>
      </c>
      <c r="E105">
        <v>1116</v>
      </c>
      <c r="F105">
        <v>1080</v>
      </c>
      <c r="G105">
        <v>900</v>
      </c>
      <c r="H105" s="106" t="s">
        <v>1261</v>
      </c>
      <c r="I105">
        <v>3116</v>
      </c>
      <c r="J105" s="106" t="s">
        <v>1448</v>
      </c>
      <c r="K105" s="106" t="s">
        <v>1275</v>
      </c>
      <c r="L105">
        <v>1612</v>
      </c>
      <c r="M105">
        <v>1624</v>
      </c>
      <c r="N105">
        <v>600</v>
      </c>
      <c r="O105" s="106" t="s">
        <v>1258</v>
      </c>
      <c r="P105">
        <v>0.63628635001600897</v>
      </c>
      <c r="Q105">
        <v>0.82908449818151198</v>
      </c>
      <c r="R105" s="106">
        <v>0.185890948040418</v>
      </c>
      <c r="S105" s="106">
        <v>1.72399454947645E-2</v>
      </c>
      <c r="T105">
        <v>-2.2735493577719499</v>
      </c>
      <c r="U105">
        <v>2.2735493577719499</v>
      </c>
      <c r="V105">
        <v>1.26430675020949</v>
      </c>
      <c r="W105">
        <v>-7.91</v>
      </c>
      <c r="X105">
        <v>0.25</v>
      </c>
      <c r="Y105">
        <v>397192</v>
      </c>
      <c r="Z105">
        <v>18054</v>
      </c>
      <c r="AA105">
        <v>0.94</v>
      </c>
      <c r="AB105">
        <v>22</v>
      </c>
      <c r="AC105">
        <v>15</v>
      </c>
      <c r="AD105">
        <v>7</v>
      </c>
      <c r="AE105">
        <v>68.180000000000007</v>
      </c>
      <c r="AF105">
        <v>11</v>
      </c>
      <c r="AG105">
        <v>11</v>
      </c>
      <c r="AH105">
        <v>5</v>
      </c>
      <c r="AI105">
        <v>6</v>
      </c>
    </row>
    <row r="106" spans="1:35" x14ac:dyDescent="0.2">
      <c r="A106" s="102">
        <v>374</v>
      </c>
      <c r="B106">
        <v>1969</v>
      </c>
      <c r="C106" s="106" t="s">
        <v>1624</v>
      </c>
      <c r="D106" s="106" t="s">
        <v>1268</v>
      </c>
      <c r="E106">
        <v>1855</v>
      </c>
      <c r="F106">
        <v>1860</v>
      </c>
      <c r="G106">
        <v>500</v>
      </c>
      <c r="H106" s="106" t="s">
        <v>1258</v>
      </c>
      <c r="I106">
        <v>8750</v>
      </c>
      <c r="J106" s="106" t="s">
        <v>30</v>
      </c>
      <c r="K106" s="106" t="s">
        <v>1440</v>
      </c>
      <c r="L106">
        <v>1645.5</v>
      </c>
      <c r="M106">
        <v>1629.5</v>
      </c>
      <c r="N106">
        <v>600</v>
      </c>
      <c r="O106" s="106" t="s">
        <v>1261</v>
      </c>
      <c r="P106">
        <v>0.65379728533065096</v>
      </c>
      <c r="Q106">
        <v>0.90232459245042196</v>
      </c>
      <c r="R106">
        <v>9.5685359148587099E-2</v>
      </c>
      <c r="S106" s="106">
        <v>4.7589832299265002E-3</v>
      </c>
      <c r="T106">
        <v>1.48317843926527</v>
      </c>
      <c r="U106">
        <v>1.48317843926527</v>
      </c>
      <c r="V106">
        <v>1.3510245691485401</v>
      </c>
      <c r="W106">
        <v>4.37</v>
      </c>
      <c r="X106">
        <v>5.13</v>
      </c>
      <c r="Y106">
        <v>394873</v>
      </c>
      <c r="Z106">
        <v>23228</v>
      </c>
      <c r="AA106">
        <v>1.18</v>
      </c>
      <c r="AB106">
        <v>17</v>
      </c>
      <c r="AC106">
        <v>11</v>
      </c>
      <c r="AD106">
        <v>6</v>
      </c>
      <c r="AE106">
        <v>64.709999999999994</v>
      </c>
      <c r="AF106">
        <v>14</v>
      </c>
      <c r="AG106">
        <v>8</v>
      </c>
      <c r="AH106">
        <v>2</v>
      </c>
      <c r="AI106">
        <v>7</v>
      </c>
    </row>
    <row r="107" spans="1:35" x14ac:dyDescent="0.2">
      <c r="A107" s="102">
        <v>438</v>
      </c>
      <c r="B107">
        <v>5463</v>
      </c>
      <c r="C107" s="106" t="s">
        <v>66</v>
      </c>
      <c r="D107" s="106" t="s">
        <v>1312</v>
      </c>
      <c r="E107">
        <v>2890</v>
      </c>
      <c r="F107">
        <v>2859</v>
      </c>
      <c r="G107">
        <v>300</v>
      </c>
      <c r="H107" s="106" t="s">
        <v>1258</v>
      </c>
      <c r="I107">
        <v>7278</v>
      </c>
      <c r="J107" s="106" t="s">
        <v>45</v>
      </c>
      <c r="K107" s="106" t="s">
        <v>1275</v>
      </c>
      <c r="L107">
        <v>2256</v>
      </c>
      <c r="M107">
        <v>2227</v>
      </c>
      <c r="N107">
        <v>400</v>
      </c>
      <c r="O107" s="106" t="s">
        <v>1261</v>
      </c>
      <c r="P107">
        <v>0.70808789943077499</v>
      </c>
      <c r="Q107">
        <v>0.89702239943046802</v>
      </c>
      <c r="R107" s="15">
        <v>0.15960700424539701</v>
      </c>
      <c r="S107" s="106">
        <v>5.2160202664200198E-3</v>
      </c>
      <c r="T107">
        <v>4.8148267145921499E-2</v>
      </c>
      <c r="U107">
        <v>4.8148267145921499E-2</v>
      </c>
      <c r="V107">
        <v>0.127527644431041</v>
      </c>
      <c r="W107">
        <v>0.18</v>
      </c>
      <c r="X107">
        <v>3.86</v>
      </c>
      <c r="Y107">
        <v>394688</v>
      </c>
      <c r="Z107">
        <v>26313</v>
      </c>
      <c r="AA107">
        <v>1.46</v>
      </c>
      <c r="AB107">
        <v>15</v>
      </c>
      <c r="AC107">
        <v>11</v>
      </c>
      <c r="AD107">
        <v>4</v>
      </c>
      <c r="AE107">
        <v>73.33</v>
      </c>
      <c r="AF107">
        <v>12</v>
      </c>
      <c r="AG107">
        <v>7</v>
      </c>
      <c r="AH107">
        <v>1</v>
      </c>
      <c r="AI107">
        <v>7</v>
      </c>
    </row>
    <row r="108" spans="1:35" x14ac:dyDescent="0.2">
      <c r="A108" s="102">
        <v>375</v>
      </c>
      <c r="B108">
        <v>4634</v>
      </c>
      <c r="C108" s="106" t="s">
        <v>65</v>
      </c>
      <c r="D108" s="106" t="s">
        <v>1282</v>
      </c>
      <c r="E108">
        <v>2393</v>
      </c>
      <c r="F108">
        <v>2392</v>
      </c>
      <c r="G108">
        <v>400</v>
      </c>
      <c r="H108" s="106" t="s">
        <v>1261</v>
      </c>
      <c r="I108">
        <v>5110</v>
      </c>
      <c r="J108" s="106" t="s">
        <v>1111</v>
      </c>
      <c r="K108" s="106" t="s">
        <v>1388</v>
      </c>
      <c r="L108">
        <v>1248</v>
      </c>
      <c r="M108">
        <v>1246</v>
      </c>
      <c r="N108">
        <v>800</v>
      </c>
      <c r="O108" s="106" t="s">
        <v>1258</v>
      </c>
      <c r="P108">
        <v>0.90513889192543096</v>
      </c>
      <c r="Q108">
        <v>0.90232283761061305</v>
      </c>
      <c r="R108" s="15">
        <v>7.87566551816056E-3</v>
      </c>
      <c r="S108" s="15">
        <v>4.4802034595261601E-2</v>
      </c>
      <c r="T108">
        <v>-0.66614287829979701</v>
      </c>
      <c r="U108">
        <v>0.66614287829979701</v>
      </c>
      <c r="V108">
        <v>0.38078229988085299</v>
      </c>
      <c r="W108">
        <v>-2.2999999999999998</v>
      </c>
      <c r="X108">
        <v>4.18</v>
      </c>
      <c r="Y108">
        <v>394348</v>
      </c>
      <c r="Z108">
        <v>21908</v>
      </c>
      <c r="AA108">
        <v>1.06</v>
      </c>
      <c r="AB108">
        <v>18</v>
      </c>
      <c r="AC108">
        <v>12</v>
      </c>
      <c r="AD108">
        <v>6</v>
      </c>
      <c r="AE108">
        <v>66.67</v>
      </c>
      <c r="AF108">
        <v>14</v>
      </c>
      <c r="AG108">
        <v>6</v>
      </c>
      <c r="AH108">
        <v>2</v>
      </c>
      <c r="AI108">
        <v>10</v>
      </c>
    </row>
    <row r="109" spans="1:35" x14ac:dyDescent="0.2">
      <c r="A109" s="102">
        <v>26</v>
      </c>
      <c r="B109">
        <v>3099</v>
      </c>
      <c r="C109" s="106" t="s">
        <v>36</v>
      </c>
      <c r="D109" s="106" t="s">
        <v>1283</v>
      </c>
      <c r="E109">
        <v>816</v>
      </c>
      <c r="F109">
        <v>801</v>
      </c>
      <c r="G109">
        <v>1300</v>
      </c>
      <c r="H109" s="106" t="s">
        <v>1258</v>
      </c>
      <c r="I109">
        <v>7189</v>
      </c>
      <c r="J109" s="106" t="s">
        <v>44</v>
      </c>
      <c r="K109" s="106" t="s">
        <v>1314</v>
      </c>
      <c r="L109">
        <v>694</v>
      </c>
      <c r="M109">
        <v>682</v>
      </c>
      <c r="N109">
        <v>1500</v>
      </c>
      <c r="O109" s="106" t="s">
        <v>1261</v>
      </c>
      <c r="P109">
        <v>0.905561746781822</v>
      </c>
      <c r="Q109">
        <v>0.95552178587826497</v>
      </c>
      <c r="R109" s="15">
        <v>0.251098531805095</v>
      </c>
      <c r="S109" s="106">
        <v>2.4959725279280801E-3</v>
      </c>
      <c r="T109">
        <v>0.114724935205207</v>
      </c>
      <c r="U109">
        <v>0.114724935205207</v>
      </c>
      <c r="V109">
        <v>0.548201826516868</v>
      </c>
      <c r="W109">
        <v>0.46</v>
      </c>
      <c r="X109">
        <v>1.76</v>
      </c>
      <c r="Y109">
        <v>392836</v>
      </c>
      <c r="Z109">
        <v>28060</v>
      </c>
      <c r="AA109">
        <v>1.32</v>
      </c>
      <c r="AB109">
        <v>14</v>
      </c>
      <c r="AC109">
        <v>9</v>
      </c>
      <c r="AD109">
        <v>5</v>
      </c>
      <c r="AE109">
        <v>64.290000000000006</v>
      </c>
      <c r="AF109">
        <v>14</v>
      </c>
      <c r="AG109">
        <v>7</v>
      </c>
      <c r="AH109">
        <v>0</v>
      </c>
      <c r="AI109">
        <v>7</v>
      </c>
    </row>
    <row r="110" spans="1:35" x14ac:dyDescent="0.2">
      <c r="A110" s="102">
        <v>626</v>
      </c>
      <c r="B110">
        <v>6845</v>
      </c>
      <c r="C110" s="106" t="s">
        <v>1494</v>
      </c>
      <c r="D110" s="106" t="s">
        <v>1263</v>
      </c>
      <c r="E110">
        <v>2950</v>
      </c>
      <c r="F110">
        <v>2937</v>
      </c>
      <c r="G110">
        <v>300</v>
      </c>
      <c r="H110" s="106" t="s">
        <v>1258</v>
      </c>
      <c r="I110">
        <v>8919</v>
      </c>
      <c r="J110" s="106" t="s">
        <v>1689</v>
      </c>
      <c r="K110" s="106" t="s">
        <v>1279</v>
      </c>
      <c r="L110">
        <v>4230</v>
      </c>
      <c r="M110">
        <v>3975</v>
      </c>
      <c r="N110">
        <v>200</v>
      </c>
      <c r="O110" s="106" t="s">
        <v>1261</v>
      </c>
      <c r="P110">
        <v>0.71442596358418897</v>
      </c>
      <c r="Q110">
        <v>0.876972114168867</v>
      </c>
      <c r="R110" s="106">
        <v>0.43387628276366602</v>
      </c>
      <c r="S110">
        <v>3.6498246121417603E-2</v>
      </c>
      <c r="T110">
        <v>3.1738461863845</v>
      </c>
      <c r="U110">
        <v>3.1738461863845</v>
      </c>
      <c r="V110">
        <v>2.35282735542952</v>
      </c>
      <c r="W110">
        <v>10.98</v>
      </c>
      <c r="X110">
        <v>10.83</v>
      </c>
      <c r="Y110">
        <v>390806</v>
      </c>
      <c r="Z110">
        <v>30062</v>
      </c>
      <c r="AA110">
        <v>1.61</v>
      </c>
      <c r="AB110">
        <v>13</v>
      </c>
      <c r="AC110">
        <v>9</v>
      </c>
      <c r="AD110">
        <v>4</v>
      </c>
      <c r="AE110">
        <v>69.23</v>
      </c>
      <c r="AF110">
        <v>9</v>
      </c>
      <c r="AG110">
        <v>9</v>
      </c>
      <c r="AH110">
        <v>4</v>
      </c>
      <c r="AI110">
        <v>0</v>
      </c>
    </row>
    <row r="111" spans="1:35" x14ac:dyDescent="0.2">
      <c r="A111" s="102">
        <v>1019</v>
      </c>
      <c r="B111">
        <v>5631</v>
      </c>
      <c r="C111" s="106" t="s">
        <v>1479</v>
      </c>
      <c r="D111" s="106" t="s">
        <v>1270</v>
      </c>
      <c r="E111">
        <v>1874</v>
      </c>
      <c r="F111">
        <v>1820</v>
      </c>
      <c r="G111">
        <v>500</v>
      </c>
      <c r="H111" s="106" t="s">
        <v>1261</v>
      </c>
      <c r="I111">
        <v>6134</v>
      </c>
      <c r="J111" s="106" t="s">
        <v>1483</v>
      </c>
      <c r="K111" s="106" t="s">
        <v>1270</v>
      </c>
      <c r="L111">
        <v>1917</v>
      </c>
      <c r="M111">
        <v>1909</v>
      </c>
      <c r="N111">
        <v>500</v>
      </c>
      <c r="O111" s="106" t="s">
        <v>1258</v>
      </c>
      <c r="P111">
        <v>0.50804593749580695</v>
      </c>
      <c r="Q111">
        <v>0.83157359433252598</v>
      </c>
      <c r="R111" s="106">
        <v>0.29486863287075599</v>
      </c>
      <c r="S111">
        <v>1.83662097542193E-2</v>
      </c>
      <c r="T111">
        <v>-2.3994705949445398</v>
      </c>
      <c r="U111">
        <v>2.3994705949445398</v>
      </c>
      <c r="V111">
        <v>2.13892510761247</v>
      </c>
      <c r="W111">
        <v>-18.100000000000001</v>
      </c>
      <c r="X111">
        <v>4.66</v>
      </c>
      <c r="Y111">
        <v>389907</v>
      </c>
      <c r="Z111">
        <v>21662</v>
      </c>
      <c r="AA111">
        <v>1.06</v>
      </c>
      <c r="AB111">
        <v>18</v>
      </c>
      <c r="AC111">
        <v>11</v>
      </c>
      <c r="AD111">
        <v>7</v>
      </c>
      <c r="AE111">
        <v>61.11</v>
      </c>
      <c r="AF111">
        <v>11</v>
      </c>
      <c r="AG111">
        <v>10</v>
      </c>
      <c r="AH111">
        <v>4</v>
      </c>
      <c r="AI111">
        <v>4</v>
      </c>
    </row>
    <row r="112" spans="1:35" x14ac:dyDescent="0.2">
      <c r="A112" s="102">
        <v>836</v>
      </c>
      <c r="B112">
        <v>1969</v>
      </c>
      <c r="C112" s="106" t="s">
        <v>1624</v>
      </c>
      <c r="D112" s="106" t="s">
        <v>1268</v>
      </c>
      <c r="E112">
        <v>1855</v>
      </c>
      <c r="F112">
        <v>1860</v>
      </c>
      <c r="G112">
        <v>500</v>
      </c>
      <c r="H112" s="106" t="s">
        <v>1258</v>
      </c>
      <c r="I112">
        <v>6807</v>
      </c>
      <c r="J112" s="106" t="s">
        <v>237</v>
      </c>
      <c r="K112" s="106" t="s">
        <v>1263</v>
      </c>
      <c r="L112">
        <v>1955</v>
      </c>
      <c r="M112">
        <v>1921</v>
      </c>
      <c r="N112">
        <v>500</v>
      </c>
      <c r="O112" s="106" t="s">
        <v>1261</v>
      </c>
      <c r="P112">
        <v>0.67974772740581701</v>
      </c>
      <c r="Q112">
        <v>0.853214890250791</v>
      </c>
      <c r="R112">
        <v>0.12707804466035999</v>
      </c>
      <c r="S112">
        <v>3.0989322717832099E-2</v>
      </c>
      <c r="T112">
        <v>1.5732336896024499</v>
      </c>
      <c r="U112">
        <v>1.5732336896024499</v>
      </c>
      <c r="V112">
        <v>1.36152131223843</v>
      </c>
      <c r="W112">
        <v>6.68</v>
      </c>
      <c r="X112">
        <v>3.18</v>
      </c>
      <c r="Y112">
        <v>388355</v>
      </c>
      <c r="Z112">
        <v>18493</v>
      </c>
      <c r="AA112">
        <v>0.98</v>
      </c>
      <c r="AB112">
        <v>21</v>
      </c>
      <c r="AC112">
        <v>14</v>
      </c>
      <c r="AD112">
        <v>7</v>
      </c>
      <c r="AE112">
        <v>66.67</v>
      </c>
      <c r="AF112">
        <v>12</v>
      </c>
      <c r="AG112">
        <v>12</v>
      </c>
      <c r="AH112">
        <v>6</v>
      </c>
      <c r="AI112">
        <v>3</v>
      </c>
    </row>
    <row r="113" spans="1:35" x14ac:dyDescent="0.2">
      <c r="A113" s="102">
        <v>196</v>
      </c>
      <c r="B113">
        <v>6370</v>
      </c>
      <c r="C113" s="106" t="s">
        <v>1502</v>
      </c>
      <c r="D113" s="106" t="s">
        <v>1270</v>
      </c>
      <c r="E113">
        <v>3240</v>
      </c>
      <c r="F113">
        <v>3235</v>
      </c>
      <c r="G113">
        <v>300</v>
      </c>
      <c r="H113" s="106" t="s">
        <v>1258</v>
      </c>
      <c r="I113">
        <v>6479</v>
      </c>
      <c r="J113" s="106" t="s">
        <v>552</v>
      </c>
      <c r="K113" s="106" t="s">
        <v>1263</v>
      </c>
      <c r="L113">
        <v>2175</v>
      </c>
      <c r="M113">
        <v>2172</v>
      </c>
      <c r="N113">
        <v>400</v>
      </c>
      <c r="O113" s="106" t="s">
        <v>1261</v>
      </c>
      <c r="P113">
        <v>0.52400838581525899</v>
      </c>
      <c r="Q113">
        <v>0.92214365370710905</v>
      </c>
      <c r="R113" s="15">
        <v>0.28534145673292999</v>
      </c>
      <c r="S113" s="106">
        <v>4.53400999506616E-2</v>
      </c>
      <c r="T113">
        <v>1.0395287895454</v>
      </c>
      <c r="U113">
        <v>1.0395287895454</v>
      </c>
      <c r="V113">
        <v>1.08009976185485</v>
      </c>
      <c r="W113">
        <v>3.34</v>
      </c>
      <c r="X113">
        <v>10.48</v>
      </c>
      <c r="Y113">
        <v>387687</v>
      </c>
      <c r="Z113">
        <v>21538</v>
      </c>
      <c r="AA113">
        <v>1.1499999999999999</v>
      </c>
      <c r="AB113">
        <v>18</v>
      </c>
      <c r="AC113">
        <v>14</v>
      </c>
      <c r="AD113">
        <v>4</v>
      </c>
      <c r="AE113">
        <v>77.78</v>
      </c>
      <c r="AF113">
        <v>9</v>
      </c>
      <c r="AG113">
        <v>13</v>
      </c>
      <c r="AH113">
        <v>4</v>
      </c>
      <c r="AI113">
        <v>1</v>
      </c>
    </row>
    <row r="114" spans="1:35" x14ac:dyDescent="0.2">
      <c r="A114" s="102">
        <v>13</v>
      </c>
      <c r="B114">
        <v>4062</v>
      </c>
      <c r="C114" s="106" t="s">
        <v>231</v>
      </c>
      <c r="D114" s="106" t="s">
        <v>1263</v>
      </c>
      <c r="E114">
        <v>2735</v>
      </c>
      <c r="F114">
        <v>2736</v>
      </c>
      <c r="G114">
        <v>300</v>
      </c>
      <c r="H114" s="106" t="s">
        <v>1261</v>
      </c>
      <c r="I114">
        <v>8036</v>
      </c>
      <c r="J114" s="106" t="s">
        <v>1271</v>
      </c>
      <c r="K114" s="106" t="s">
        <v>1265</v>
      </c>
      <c r="L114">
        <v>8020</v>
      </c>
      <c r="M114">
        <v>8020</v>
      </c>
      <c r="N114">
        <v>100</v>
      </c>
      <c r="O114" s="106" t="s">
        <v>1258</v>
      </c>
      <c r="P114">
        <v>0.65878141848908101</v>
      </c>
      <c r="Q114">
        <v>0.96209361797680504</v>
      </c>
      <c r="R114">
        <v>0.101969209629478</v>
      </c>
      <c r="S114" s="106">
        <v>6.6656439142161197E-2</v>
      </c>
      <c r="T114">
        <v>-0.46660267032027403</v>
      </c>
      <c r="U114">
        <v>0.46660267032027403</v>
      </c>
      <c r="V114">
        <v>0.72074268770546401</v>
      </c>
      <c r="W114">
        <v>-2.0699999999999998</v>
      </c>
      <c r="X114">
        <v>2.34</v>
      </c>
      <c r="Y114">
        <v>387618</v>
      </c>
      <c r="Z114">
        <v>25841</v>
      </c>
      <c r="AA114">
        <v>1.43</v>
      </c>
      <c r="AB114">
        <v>15</v>
      </c>
      <c r="AC114">
        <v>11</v>
      </c>
      <c r="AD114">
        <v>4</v>
      </c>
      <c r="AE114">
        <v>73.33</v>
      </c>
      <c r="AF114">
        <v>11</v>
      </c>
      <c r="AG114">
        <v>7</v>
      </c>
      <c r="AH114">
        <v>3</v>
      </c>
      <c r="AI114">
        <v>5</v>
      </c>
    </row>
    <row r="115" spans="1:35" x14ac:dyDescent="0.2">
      <c r="A115" s="102">
        <v>12</v>
      </c>
      <c r="B115">
        <v>6588</v>
      </c>
      <c r="C115" s="106" t="s">
        <v>440</v>
      </c>
      <c r="D115" s="106" t="s">
        <v>1263</v>
      </c>
      <c r="E115">
        <v>4200</v>
      </c>
      <c r="F115">
        <v>4160</v>
      </c>
      <c r="G115">
        <v>200</v>
      </c>
      <c r="H115" s="106" t="s">
        <v>1261</v>
      </c>
      <c r="I115">
        <v>7729</v>
      </c>
      <c r="J115" s="106" t="s">
        <v>548</v>
      </c>
      <c r="K115" s="106" t="s">
        <v>1267</v>
      </c>
      <c r="L115">
        <v>3920</v>
      </c>
      <c r="M115">
        <v>3875</v>
      </c>
      <c r="N115">
        <v>200</v>
      </c>
      <c r="O115" s="106" t="s">
        <v>1258</v>
      </c>
      <c r="P115">
        <v>0.73498352288818702</v>
      </c>
      <c r="Q115">
        <v>0.96237936260298695</v>
      </c>
      <c r="R115">
        <v>7.7184513172390098E-2</v>
      </c>
      <c r="S115" s="15">
        <v>2.8415599183625798E-2</v>
      </c>
      <c r="T115">
        <v>-0.75125146309521695</v>
      </c>
      <c r="U115">
        <v>0.75125146309521695</v>
      </c>
      <c r="V115">
        <v>0.72429178802204797</v>
      </c>
      <c r="W115">
        <v>-2.2799999999999998</v>
      </c>
      <c r="X115">
        <v>6.85</v>
      </c>
      <c r="Y115">
        <v>386360</v>
      </c>
      <c r="Z115">
        <v>42929</v>
      </c>
      <c r="AA115">
        <v>2.14</v>
      </c>
      <c r="AB115">
        <v>9</v>
      </c>
      <c r="AC115">
        <v>7</v>
      </c>
      <c r="AD115">
        <v>2</v>
      </c>
      <c r="AE115">
        <v>77.78</v>
      </c>
      <c r="AF115">
        <v>11</v>
      </c>
      <c r="AG115">
        <v>6</v>
      </c>
      <c r="AH115">
        <v>1</v>
      </c>
      <c r="AI115">
        <v>2</v>
      </c>
    </row>
    <row r="116" spans="1:35" x14ac:dyDescent="0.2">
      <c r="A116" s="102">
        <v>737</v>
      </c>
      <c r="B116">
        <v>7453</v>
      </c>
      <c r="C116" s="106" t="s">
        <v>53</v>
      </c>
      <c r="D116" s="106" t="s">
        <v>1283</v>
      </c>
      <c r="E116">
        <v>1755</v>
      </c>
      <c r="F116">
        <v>1741</v>
      </c>
      <c r="G116">
        <v>600</v>
      </c>
      <c r="H116" s="106" t="s">
        <v>1261</v>
      </c>
      <c r="I116">
        <v>7762</v>
      </c>
      <c r="J116" s="106" t="s">
        <v>1466</v>
      </c>
      <c r="K116" s="106" t="s">
        <v>1267</v>
      </c>
      <c r="L116">
        <v>497</v>
      </c>
      <c r="M116">
        <v>487</v>
      </c>
      <c r="N116">
        <v>2100</v>
      </c>
      <c r="O116" s="106" t="s">
        <v>1258</v>
      </c>
      <c r="P116">
        <v>0.89515808598753299</v>
      </c>
      <c r="Q116">
        <v>0.86288297034498196</v>
      </c>
      <c r="R116">
        <v>0.212738835075893</v>
      </c>
      <c r="S116">
        <v>4.9817906123877098E-2</v>
      </c>
      <c r="T116">
        <v>-1.1538647274151199</v>
      </c>
      <c r="U116">
        <v>1.1538647274151199</v>
      </c>
      <c r="V116">
        <v>1.22622162215</v>
      </c>
      <c r="W116">
        <v>-10.3</v>
      </c>
      <c r="X116">
        <v>2.1</v>
      </c>
      <c r="Y116">
        <v>386292</v>
      </c>
      <c r="Z116">
        <v>20331</v>
      </c>
      <c r="AA116">
        <v>0.9</v>
      </c>
      <c r="AB116">
        <v>19</v>
      </c>
      <c r="AC116">
        <v>12</v>
      </c>
      <c r="AD116">
        <v>7</v>
      </c>
      <c r="AE116">
        <v>63.16</v>
      </c>
      <c r="AF116">
        <v>12</v>
      </c>
      <c r="AG116">
        <v>8</v>
      </c>
      <c r="AH116">
        <v>5</v>
      </c>
      <c r="AI116">
        <v>6</v>
      </c>
    </row>
    <row r="117" spans="1:35" x14ac:dyDescent="0.2">
      <c r="A117" s="102">
        <v>856</v>
      </c>
      <c r="B117">
        <v>1951</v>
      </c>
      <c r="C117" s="106" t="s">
        <v>1695</v>
      </c>
      <c r="D117" s="106" t="s">
        <v>1268</v>
      </c>
      <c r="E117">
        <v>2644</v>
      </c>
      <c r="F117">
        <v>2629</v>
      </c>
      <c r="G117">
        <v>400</v>
      </c>
      <c r="H117" s="106" t="s">
        <v>1261</v>
      </c>
      <c r="I117">
        <v>3861</v>
      </c>
      <c r="J117" s="106" t="s">
        <v>37</v>
      </c>
      <c r="K117" s="106" t="s">
        <v>1475</v>
      </c>
      <c r="L117">
        <v>583</v>
      </c>
      <c r="M117">
        <v>597</v>
      </c>
      <c r="N117">
        <v>1800</v>
      </c>
      <c r="O117" s="106" t="s">
        <v>1258</v>
      </c>
      <c r="P117">
        <v>0.61858253286189702</v>
      </c>
      <c r="Q117">
        <v>0.85088856007596303</v>
      </c>
      <c r="R117" s="106">
        <v>0.25719936441705299</v>
      </c>
      <c r="S117" s="106">
        <v>4.4477545198669401E-2</v>
      </c>
      <c r="T117">
        <v>-1.52702934965031</v>
      </c>
      <c r="U117">
        <v>1.52702934965031</v>
      </c>
      <c r="V117">
        <v>0.46237278532254</v>
      </c>
      <c r="W117">
        <v>-5.35</v>
      </c>
      <c r="X117">
        <v>2.19</v>
      </c>
      <c r="Y117">
        <v>384624</v>
      </c>
      <c r="Z117">
        <v>20243</v>
      </c>
      <c r="AA117">
        <v>1.1599999999999999</v>
      </c>
      <c r="AB117">
        <v>19</v>
      </c>
      <c r="AC117">
        <v>12</v>
      </c>
      <c r="AD117">
        <v>7</v>
      </c>
      <c r="AE117">
        <v>63.16</v>
      </c>
      <c r="AF117">
        <v>9</v>
      </c>
      <c r="AG117">
        <v>11</v>
      </c>
      <c r="AH117">
        <v>4</v>
      </c>
      <c r="AI117">
        <v>4</v>
      </c>
    </row>
    <row r="118" spans="1:35" x14ac:dyDescent="0.2">
      <c r="A118" s="102">
        <v>859</v>
      </c>
      <c r="B118">
        <v>2001</v>
      </c>
      <c r="C118" s="106" t="s">
        <v>1176</v>
      </c>
      <c r="D118" s="106" t="s">
        <v>1285</v>
      </c>
      <c r="E118">
        <v>1651</v>
      </c>
      <c r="F118">
        <v>1649</v>
      </c>
      <c r="G118">
        <v>600</v>
      </c>
      <c r="H118" s="106" t="s">
        <v>1258</v>
      </c>
      <c r="I118">
        <v>5301</v>
      </c>
      <c r="J118" s="106" t="s">
        <v>706</v>
      </c>
      <c r="K118" s="106" t="s">
        <v>1257</v>
      </c>
      <c r="L118">
        <v>1028</v>
      </c>
      <c r="M118">
        <v>1016</v>
      </c>
      <c r="N118">
        <v>1000</v>
      </c>
      <c r="O118" s="106" t="s">
        <v>1261</v>
      </c>
      <c r="P118">
        <v>0.73702939142277701</v>
      </c>
      <c r="Q118">
        <v>0.85046175353982201</v>
      </c>
      <c r="R118">
        <v>0.17967938009200801</v>
      </c>
      <c r="S118" s="15">
        <v>7.0378386289002198E-2</v>
      </c>
      <c r="T118">
        <v>0.438990201241377</v>
      </c>
      <c r="U118">
        <v>0.438990201241377</v>
      </c>
      <c r="V118">
        <v>0.67836675572191696</v>
      </c>
      <c r="W118">
        <v>1.34</v>
      </c>
      <c r="X118">
        <v>2.69</v>
      </c>
      <c r="Y118">
        <v>381635</v>
      </c>
      <c r="Z118">
        <v>16593</v>
      </c>
      <c r="AA118">
        <v>0.72</v>
      </c>
      <c r="AB118">
        <v>23</v>
      </c>
      <c r="AC118">
        <v>13</v>
      </c>
      <c r="AD118">
        <v>10</v>
      </c>
      <c r="AE118">
        <v>56.52</v>
      </c>
      <c r="AF118">
        <v>9</v>
      </c>
      <c r="AG118">
        <v>13</v>
      </c>
      <c r="AH118">
        <v>9</v>
      </c>
      <c r="AI118">
        <v>1</v>
      </c>
    </row>
    <row r="119" spans="1:35" x14ac:dyDescent="0.2">
      <c r="A119" s="102">
        <v>56</v>
      </c>
      <c r="B119">
        <v>8425</v>
      </c>
      <c r="C119" s="106" t="s">
        <v>1438</v>
      </c>
      <c r="D119" s="106" t="s">
        <v>1264</v>
      </c>
      <c r="E119">
        <v>3240</v>
      </c>
      <c r="F119">
        <v>3220</v>
      </c>
      <c r="G119">
        <v>300</v>
      </c>
      <c r="H119" s="106" t="s">
        <v>1258</v>
      </c>
      <c r="I119">
        <v>9934</v>
      </c>
      <c r="J119" s="106" t="s">
        <v>1457</v>
      </c>
      <c r="K119" s="106" t="s">
        <v>1265</v>
      </c>
      <c r="L119">
        <v>2633</v>
      </c>
      <c r="M119">
        <v>2615</v>
      </c>
      <c r="N119">
        <v>400</v>
      </c>
      <c r="O119" s="106" t="s">
        <v>1261</v>
      </c>
      <c r="P119">
        <v>0.70403947957159396</v>
      </c>
      <c r="Q119">
        <v>0.94629472114180802</v>
      </c>
      <c r="R119" s="106">
        <v>0.30403256064920098</v>
      </c>
      <c r="S119" s="106">
        <v>2.6470122375023799E-2</v>
      </c>
      <c r="T119">
        <v>0.13222158539696199</v>
      </c>
      <c r="U119">
        <v>0.13222158539696199</v>
      </c>
      <c r="V119">
        <v>0.120237659477383</v>
      </c>
      <c r="W119">
        <v>0.26</v>
      </c>
      <c r="X119">
        <v>8.2799999999999994</v>
      </c>
      <c r="Y119">
        <v>378946</v>
      </c>
      <c r="Z119">
        <v>21053</v>
      </c>
      <c r="AA119">
        <v>1.06</v>
      </c>
      <c r="AB119">
        <v>18</v>
      </c>
      <c r="AC119">
        <v>15</v>
      </c>
      <c r="AD119">
        <v>3</v>
      </c>
      <c r="AE119">
        <v>83.33</v>
      </c>
      <c r="AF119">
        <v>13</v>
      </c>
      <c r="AG119">
        <v>7</v>
      </c>
      <c r="AH119">
        <v>2</v>
      </c>
      <c r="AI119">
        <v>9</v>
      </c>
    </row>
    <row r="120" spans="1:35" x14ac:dyDescent="0.2">
      <c r="A120" s="102">
        <v>319</v>
      </c>
      <c r="B120">
        <v>4540</v>
      </c>
      <c r="C120" s="106" t="s">
        <v>1696</v>
      </c>
      <c r="D120" s="106" t="s">
        <v>1280</v>
      </c>
      <c r="E120">
        <v>2798</v>
      </c>
      <c r="F120">
        <v>2803</v>
      </c>
      <c r="G120">
        <v>300</v>
      </c>
      <c r="H120" s="106" t="s">
        <v>1258</v>
      </c>
      <c r="I120">
        <v>7189</v>
      </c>
      <c r="J120" s="106" t="s">
        <v>44</v>
      </c>
      <c r="K120" s="106" t="s">
        <v>1314</v>
      </c>
      <c r="L120">
        <v>694</v>
      </c>
      <c r="M120">
        <v>682</v>
      </c>
      <c r="N120">
        <v>1200</v>
      </c>
      <c r="O120" s="106" t="s">
        <v>1261</v>
      </c>
      <c r="P120">
        <v>0.88197491719789201</v>
      </c>
      <c r="Q120">
        <v>0.90737556675928099</v>
      </c>
      <c r="R120" s="106">
        <v>5.9032680880538702E-2</v>
      </c>
      <c r="S120" s="15">
        <v>1.92102709297882E-4</v>
      </c>
      <c r="T120">
        <v>1.13996950140582</v>
      </c>
      <c r="U120">
        <v>1.13996950140582</v>
      </c>
      <c r="V120">
        <v>1.45386358350999</v>
      </c>
      <c r="W120">
        <v>5.81</v>
      </c>
      <c r="X120">
        <v>2.68</v>
      </c>
      <c r="Y120">
        <v>377092</v>
      </c>
      <c r="Z120">
        <v>22182</v>
      </c>
      <c r="AA120">
        <v>1.1200000000000001</v>
      </c>
      <c r="AB120">
        <v>17</v>
      </c>
      <c r="AC120">
        <v>9</v>
      </c>
      <c r="AD120">
        <v>8</v>
      </c>
      <c r="AE120">
        <v>52.94</v>
      </c>
      <c r="AF120">
        <v>11</v>
      </c>
      <c r="AG120">
        <v>7</v>
      </c>
      <c r="AH120">
        <v>3</v>
      </c>
      <c r="AI120">
        <v>7</v>
      </c>
    </row>
    <row r="121" spans="1:35" x14ac:dyDescent="0.2">
      <c r="A121" s="102">
        <v>865</v>
      </c>
      <c r="B121">
        <v>6361</v>
      </c>
      <c r="C121" s="106" t="s">
        <v>748</v>
      </c>
      <c r="D121" s="106" t="s">
        <v>1270</v>
      </c>
      <c r="E121">
        <v>2876</v>
      </c>
      <c r="F121">
        <v>2830</v>
      </c>
      <c r="G121">
        <v>300</v>
      </c>
      <c r="H121" s="106" t="s">
        <v>1261</v>
      </c>
      <c r="I121">
        <v>7259</v>
      </c>
      <c r="J121" s="106" t="s">
        <v>27</v>
      </c>
      <c r="K121" s="106" t="s">
        <v>1275</v>
      </c>
      <c r="L121">
        <v>3870</v>
      </c>
      <c r="M121">
        <v>3905</v>
      </c>
      <c r="N121">
        <v>200</v>
      </c>
      <c r="O121" s="106" t="s">
        <v>1258</v>
      </c>
      <c r="P121">
        <v>0.53784110238748495</v>
      </c>
      <c r="Q121">
        <v>0.84963698523811904</v>
      </c>
      <c r="R121" s="106">
        <v>0.38350417908657602</v>
      </c>
      <c r="S121" s="106">
        <v>5.93171817131423E-3</v>
      </c>
      <c r="T121">
        <v>-2.0708233696413298</v>
      </c>
      <c r="U121">
        <v>2.0708233696413298</v>
      </c>
      <c r="V121">
        <v>1.8330762907373099</v>
      </c>
      <c r="W121">
        <v>-12.53</v>
      </c>
      <c r="X121">
        <v>8.7100000000000009</v>
      </c>
      <c r="Y121">
        <v>374542</v>
      </c>
      <c r="Z121">
        <v>62424</v>
      </c>
      <c r="AA121">
        <v>3.28</v>
      </c>
      <c r="AB121">
        <v>6</v>
      </c>
      <c r="AC121">
        <v>6</v>
      </c>
      <c r="AD121">
        <v>0</v>
      </c>
      <c r="AE121">
        <v>100</v>
      </c>
      <c r="AF121">
        <v>11</v>
      </c>
      <c r="AG121">
        <v>5</v>
      </c>
      <c r="AH121">
        <v>0</v>
      </c>
      <c r="AI121">
        <v>1</v>
      </c>
    </row>
    <row r="122" spans="1:35" x14ac:dyDescent="0.2">
      <c r="A122" s="102">
        <v>475</v>
      </c>
      <c r="B122">
        <v>2875</v>
      </c>
      <c r="C122" s="106" t="s">
        <v>610</v>
      </c>
      <c r="D122" s="106" t="s">
        <v>1285</v>
      </c>
      <c r="E122">
        <v>4545</v>
      </c>
      <c r="F122">
        <v>4555</v>
      </c>
      <c r="G122">
        <v>200</v>
      </c>
      <c r="H122" s="106" t="s">
        <v>1258</v>
      </c>
      <c r="I122">
        <v>4849</v>
      </c>
      <c r="J122" s="106" t="s">
        <v>550</v>
      </c>
      <c r="K122" s="106" t="s">
        <v>1272</v>
      </c>
      <c r="L122">
        <v>3450</v>
      </c>
      <c r="M122">
        <v>3485</v>
      </c>
      <c r="N122">
        <v>300</v>
      </c>
      <c r="O122" s="106" t="s">
        <v>1261</v>
      </c>
      <c r="P122">
        <v>0.585669736327465</v>
      </c>
      <c r="Q122">
        <v>0.89305858442877095</v>
      </c>
      <c r="R122" s="15">
        <v>0.38088526464898997</v>
      </c>
      <c r="S122" s="15">
        <v>2.4602018413284998E-4</v>
      </c>
      <c r="T122">
        <v>3.6249510773712901</v>
      </c>
      <c r="U122">
        <v>3.6249510773712901</v>
      </c>
      <c r="V122">
        <v>4.1509577460638596</v>
      </c>
      <c r="W122">
        <v>25.15</v>
      </c>
      <c r="X122">
        <v>14.76</v>
      </c>
      <c r="Y122">
        <v>373776</v>
      </c>
      <c r="Z122">
        <v>31148</v>
      </c>
      <c r="AA122">
        <v>1.77</v>
      </c>
      <c r="AB122">
        <v>12</v>
      </c>
      <c r="AC122">
        <v>8</v>
      </c>
      <c r="AD122">
        <v>4</v>
      </c>
      <c r="AE122">
        <v>66.67</v>
      </c>
      <c r="AF122">
        <v>8</v>
      </c>
      <c r="AG122">
        <v>7</v>
      </c>
      <c r="AH122">
        <v>2</v>
      </c>
      <c r="AI122">
        <v>3</v>
      </c>
    </row>
    <row r="123" spans="1:35" x14ac:dyDescent="0.2">
      <c r="A123" s="102">
        <v>897</v>
      </c>
      <c r="B123">
        <v>3861</v>
      </c>
      <c r="C123" s="106" t="s">
        <v>37</v>
      </c>
      <c r="D123" s="106" t="s">
        <v>1475</v>
      </c>
      <c r="E123">
        <v>583</v>
      </c>
      <c r="F123">
        <v>597</v>
      </c>
      <c r="G123">
        <v>1300</v>
      </c>
      <c r="H123" s="106" t="s">
        <v>1258</v>
      </c>
      <c r="I123">
        <v>7259</v>
      </c>
      <c r="J123" s="106" t="s">
        <v>27</v>
      </c>
      <c r="K123" s="106" t="s">
        <v>1275</v>
      </c>
      <c r="L123">
        <v>3870</v>
      </c>
      <c r="M123">
        <v>3905</v>
      </c>
      <c r="N123">
        <v>200</v>
      </c>
      <c r="O123" s="106" t="s">
        <v>1261</v>
      </c>
      <c r="P123">
        <v>0.75628964447028502</v>
      </c>
      <c r="Q123">
        <v>0.84550831820565797</v>
      </c>
      <c r="R123" s="106">
        <v>0.35580326802304002</v>
      </c>
      <c r="S123" s="15">
        <v>5.7747714229457799E-2</v>
      </c>
      <c r="T123">
        <v>0.52206231172698303</v>
      </c>
      <c r="U123">
        <v>0.52206231172698303</v>
      </c>
      <c r="V123">
        <v>0.27717648987376298</v>
      </c>
      <c r="W123">
        <v>2.09</v>
      </c>
      <c r="X123">
        <v>0.63</v>
      </c>
      <c r="Y123">
        <v>373277</v>
      </c>
      <c r="Z123">
        <v>16229</v>
      </c>
      <c r="AA123">
        <v>0.96</v>
      </c>
      <c r="AB123">
        <v>23</v>
      </c>
      <c r="AC123">
        <v>15</v>
      </c>
      <c r="AD123">
        <v>8</v>
      </c>
      <c r="AE123">
        <v>65.22</v>
      </c>
      <c r="AF123">
        <v>12</v>
      </c>
      <c r="AG123">
        <v>8</v>
      </c>
      <c r="AH123">
        <v>4</v>
      </c>
      <c r="AI123">
        <v>11</v>
      </c>
    </row>
    <row r="124" spans="1:35" x14ac:dyDescent="0.2">
      <c r="A124" s="102">
        <v>1072</v>
      </c>
      <c r="B124">
        <v>4005</v>
      </c>
      <c r="C124" s="106" t="s">
        <v>1501</v>
      </c>
      <c r="D124" s="106" t="s">
        <v>1282</v>
      </c>
      <c r="E124">
        <v>448</v>
      </c>
      <c r="F124">
        <v>442</v>
      </c>
      <c r="G124">
        <v>2300</v>
      </c>
      <c r="H124" s="106" t="s">
        <v>1258</v>
      </c>
      <c r="I124">
        <v>9474</v>
      </c>
      <c r="J124" s="106" t="s">
        <v>1472</v>
      </c>
      <c r="K124" s="106" t="s">
        <v>1260</v>
      </c>
      <c r="L124">
        <v>1486</v>
      </c>
      <c r="M124">
        <v>1460</v>
      </c>
      <c r="N124">
        <v>700</v>
      </c>
      <c r="O124" s="106" t="s">
        <v>1261</v>
      </c>
      <c r="P124">
        <v>0.95417410994169405</v>
      </c>
      <c r="Q124">
        <v>0.824255174350638</v>
      </c>
      <c r="R124" s="15">
        <v>1.1151355531139501E-5</v>
      </c>
      <c r="S124" s="106">
        <v>4.6988698340173697E-2</v>
      </c>
      <c r="T124">
        <v>1.71962176376858</v>
      </c>
      <c r="U124">
        <v>1.71962176376858</v>
      </c>
      <c r="V124">
        <v>1.56685385889254</v>
      </c>
      <c r="W124">
        <v>9.19</v>
      </c>
      <c r="X124">
        <v>0.53</v>
      </c>
      <c r="Y124">
        <v>373051</v>
      </c>
      <c r="Z124">
        <v>19634</v>
      </c>
      <c r="AA124">
        <v>0.98</v>
      </c>
      <c r="AB124">
        <v>19</v>
      </c>
      <c r="AC124">
        <v>13</v>
      </c>
      <c r="AD124">
        <v>6</v>
      </c>
      <c r="AE124">
        <v>68.42</v>
      </c>
      <c r="AF124">
        <v>13</v>
      </c>
      <c r="AG124">
        <v>10</v>
      </c>
      <c r="AH124">
        <v>3</v>
      </c>
      <c r="AI124">
        <v>6</v>
      </c>
    </row>
    <row r="125" spans="1:35" x14ac:dyDescent="0.2">
      <c r="A125" s="102">
        <v>949</v>
      </c>
      <c r="B125">
        <v>7272</v>
      </c>
      <c r="C125" s="106" t="s">
        <v>1465</v>
      </c>
      <c r="D125" s="106" t="s">
        <v>1275</v>
      </c>
      <c r="E125">
        <v>1955</v>
      </c>
      <c r="F125">
        <v>1946</v>
      </c>
      <c r="G125">
        <v>400</v>
      </c>
      <c r="H125" s="106" t="s">
        <v>1261</v>
      </c>
      <c r="I125">
        <v>9787</v>
      </c>
      <c r="J125" s="106" t="s">
        <v>1692</v>
      </c>
      <c r="K125" s="106" t="s">
        <v>1272</v>
      </c>
      <c r="L125">
        <v>3775</v>
      </c>
      <c r="M125">
        <v>3760</v>
      </c>
      <c r="N125">
        <v>200</v>
      </c>
      <c r="O125" s="106" t="s">
        <v>1258</v>
      </c>
      <c r="P125">
        <v>0.66065169940816404</v>
      </c>
      <c r="Q125">
        <v>0.83990929509008105</v>
      </c>
      <c r="R125" s="106">
        <v>0.34695911217735298</v>
      </c>
      <c r="S125" s="106">
        <v>2.5685438865854001E-2</v>
      </c>
      <c r="T125">
        <v>-2.1059172909899302</v>
      </c>
      <c r="U125">
        <v>2.1059172909899302</v>
      </c>
      <c r="V125">
        <v>2.3029732637408999</v>
      </c>
      <c r="W125">
        <v>-9.65</v>
      </c>
      <c r="X125">
        <v>3.51</v>
      </c>
      <c r="Y125">
        <v>371173</v>
      </c>
      <c r="Z125">
        <v>24745</v>
      </c>
      <c r="AA125">
        <v>1.34</v>
      </c>
      <c r="AB125">
        <v>15</v>
      </c>
      <c r="AC125">
        <v>10</v>
      </c>
      <c r="AD125">
        <v>5</v>
      </c>
      <c r="AE125">
        <v>66.67</v>
      </c>
      <c r="AF125">
        <v>13</v>
      </c>
      <c r="AG125">
        <v>8</v>
      </c>
      <c r="AH125">
        <v>3</v>
      </c>
      <c r="AI125">
        <v>4</v>
      </c>
    </row>
    <row r="126" spans="1:35" x14ac:dyDescent="0.2">
      <c r="A126" s="102">
        <v>974</v>
      </c>
      <c r="B126">
        <v>7278</v>
      </c>
      <c r="C126" s="106" t="s">
        <v>45</v>
      </c>
      <c r="D126" s="106" t="s">
        <v>1275</v>
      </c>
      <c r="E126">
        <v>2256</v>
      </c>
      <c r="F126">
        <v>2227</v>
      </c>
      <c r="G126">
        <v>400</v>
      </c>
      <c r="H126" s="106" t="s">
        <v>1261</v>
      </c>
      <c r="I126">
        <v>9069</v>
      </c>
      <c r="J126" s="106" t="s">
        <v>1370</v>
      </c>
      <c r="K126" s="106" t="s">
        <v>1380</v>
      </c>
      <c r="L126">
        <v>875</v>
      </c>
      <c r="M126">
        <v>867</v>
      </c>
      <c r="N126">
        <v>1000</v>
      </c>
      <c r="O126" s="106" t="s">
        <v>1258</v>
      </c>
      <c r="P126">
        <v>0.81995743525092002</v>
      </c>
      <c r="Q126">
        <v>0.83635881717564298</v>
      </c>
      <c r="R126" s="15">
        <v>0.29463672011876402</v>
      </c>
      <c r="S126" s="106">
        <v>8.7500127298059706E-3</v>
      </c>
      <c r="T126">
        <v>-0.96160080462272801</v>
      </c>
      <c r="U126">
        <v>0.96160080462272801</v>
      </c>
      <c r="V126">
        <v>0.85912971578924902</v>
      </c>
      <c r="W126">
        <v>-3.57</v>
      </c>
      <c r="X126">
        <v>2.67</v>
      </c>
      <c r="Y126">
        <v>370945</v>
      </c>
      <c r="Z126">
        <v>20608</v>
      </c>
      <c r="AA126">
        <v>1.08</v>
      </c>
      <c r="AB126">
        <v>18</v>
      </c>
      <c r="AC126">
        <v>13</v>
      </c>
      <c r="AD126">
        <v>5</v>
      </c>
      <c r="AE126">
        <v>72.22</v>
      </c>
      <c r="AF126">
        <v>11</v>
      </c>
      <c r="AG126">
        <v>11</v>
      </c>
      <c r="AH126">
        <v>3</v>
      </c>
      <c r="AI126">
        <v>4</v>
      </c>
    </row>
    <row r="127" spans="1:35" x14ac:dyDescent="0.2">
      <c r="A127" s="102">
        <v>1155</v>
      </c>
      <c r="B127">
        <v>5301</v>
      </c>
      <c r="C127" s="106" t="s">
        <v>706</v>
      </c>
      <c r="D127" s="106" t="s">
        <v>1257</v>
      </c>
      <c r="E127">
        <v>1028</v>
      </c>
      <c r="F127">
        <v>1016</v>
      </c>
      <c r="G127">
        <v>900</v>
      </c>
      <c r="H127" s="106" t="s">
        <v>1258</v>
      </c>
      <c r="I127">
        <v>9531</v>
      </c>
      <c r="J127" s="106" t="s">
        <v>1968</v>
      </c>
      <c r="K127" s="106" t="s">
        <v>1316</v>
      </c>
      <c r="L127">
        <v>2398</v>
      </c>
      <c r="M127">
        <v>2379</v>
      </c>
      <c r="N127">
        <v>400</v>
      </c>
      <c r="O127" s="106" t="s">
        <v>1261</v>
      </c>
      <c r="P127">
        <v>0.87951491633621903</v>
      </c>
      <c r="Q127">
        <v>0.81233923479136205</v>
      </c>
      <c r="R127" s="106">
        <v>0.324843645745651</v>
      </c>
      <c r="S127" s="106">
        <v>8.2690089017269597E-2</v>
      </c>
      <c r="T127">
        <v>1.42957309886551</v>
      </c>
      <c r="U127">
        <v>1.42957309886551</v>
      </c>
      <c r="V127">
        <v>0.98487205442123305</v>
      </c>
      <c r="W127">
        <v>3.06</v>
      </c>
      <c r="X127">
        <v>3.91</v>
      </c>
      <c r="Y127">
        <v>369690</v>
      </c>
      <c r="Z127">
        <v>12323</v>
      </c>
      <c r="AA127">
        <v>0.65</v>
      </c>
      <c r="AB127">
        <v>30</v>
      </c>
      <c r="AC127">
        <v>19</v>
      </c>
      <c r="AD127">
        <v>11</v>
      </c>
      <c r="AE127">
        <v>63.33</v>
      </c>
      <c r="AF127">
        <v>8</v>
      </c>
      <c r="AG127">
        <v>16</v>
      </c>
      <c r="AH127">
        <v>10</v>
      </c>
      <c r="AI127">
        <v>4</v>
      </c>
    </row>
    <row r="128" spans="1:35" x14ac:dyDescent="0.2">
      <c r="A128" s="102">
        <v>1020</v>
      </c>
      <c r="B128">
        <v>7189</v>
      </c>
      <c r="C128" s="106" t="s">
        <v>44</v>
      </c>
      <c r="D128" s="106" t="s">
        <v>1314</v>
      </c>
      <c r="E128">
        <v>694</v>
      </c>
      <c r="F128">
        <v>682</v>
      </c>
      <c r="G128">
        <v>1600</v>
      </c>
      <c r="H128" s="106" t="s">
        <v>1261</v>
      </c>
      <c r="I128">
        <v>9716</v>
      </c>
      <c r="J128" s="106" t="s">
        <v>1460</v>
      </c>
      <c r="K128" s="106" t="s">
        <v>1272</v>
      </c>
      <c r="L128">
        <v>1216</v>
      </c>
      <c r="M128">
        <v>1181</v>
      </c>
      <c r="N128">
        <v>900</v>
      </c>
      <c r="O128" s="106" t="s">
        <v>1258</v>
      </c>
      <c r="P128">
        <v>0.94488321894230298</v>
      </c>
      <c r="Q128">
        <v>0.83120405546091702</v>
      </c>
      <c r="R128" s="106">
        <v>1.62041271904887E-3</v>
      </c>
      <c r="S128" s="106">
        <v>3.8690678357356303E-2</v>
      </c>
      <c r="T128">
        <v>-0.65583033013937198</v>
      </c>
      <c r="U128">
        <v>0.65583033013937198</v>
      </c>
      <c r="V128">
        <v>1.6734895955837501</v>
      </c>
      <c r="W128">
        <v>-2.44</v>
      </c>
      <c r="X128">
        <v>2.66</v>
      </c>
      <c r="Y128">
        <v>368199</v>
      </c>
      <c r="Z128">
        <v>26300</v>
      </c>
      <c r="AA128">
        <v>1.28</v>
      </c>
      <c r="AB128">
        <v>14</v>
      </c>
      <c r="AC128">
        <v>8</v>
      </c>
      <c r="AD128">
        <v>6</v>
      </c>
      <c r="AE128">
        <v>57.14</v>
      </c>
      <c r="AF128">
        <v>9</v>
      </c>
      <c r="AG128">
        <v>8</v>
      </c>
      <c r="AH128">
        <v>4</v>
      </c>
      <c r="AI128">
        <v>2</v>
      </c>
    </row>
    <row r="129" spans="1:35" x14ac:dyDescent="0.2">
      <c r="A129" s="102">
        <v>731</v>
      </c>
      <c r="B129">
        <v>8078</v>
      </c>
      <c r="C129" s="106" t="s">
        <v>1706</v>
      </c>
      <c r="D129" s="106" t="s">
        <v>1265</v>
      </c>
      <c r="E129">
        <v>2508</v>
      </c>
      <c r="F129">
        <v>2496</v>
      </c>
      <c r="G129">
        <v>400</v>
      </c>
      <c r="H129" s="106" t="s">
        <v>1258</v>
      </c>
      <c r="I129">
        <v>8242</v>
      </c>
      <c r="J129" s="106" t="s">
        <v>862</v>
      </c>
      <c r="K129" s="106" t="s">
        <v>1283</v>
      </c>
      <c r="L129">
        <v>958</v>
      </c>
      <c r="M129">
        <v>936</v>
      </c>
      <c r="N129">
        <v>1100</v>
      </c>
      <c r="O129" s="106" t="s">
        <v>1261</v>
      </c>
      <c r="P129">
        <v>0.91749047113300697</v>
      </c>
      <c r="Q129">
        <v>0.86342366713885599</v>
      </c>
      <c r="R129">
        <v>5.8379476438116598E-2</v>
      </c>
      <c r="S129" s="106">
        <v>5.3049098221233E-3</v>
      </c>
      <c r="T129">
        <v>1.7013398491786</v>
      </c>
      <c r="U129">
        <v>1.7013398491786</v>
      </c>
      <c r="V129">
        <v>1.4355924932906501</v>
      </c>
      <c r="W129">
        <v>9.94</v>
      </c>
      <c r="X129">
        <v>3.12</v>
      </c>
      <c r="Y129">
        <v>367682</v>
      </c>
      <c r="Z129">
        <v>16713</v>
      </c>
      <c r="AA129">
        <v>0.88</v>
      </c>
      <c r="AB129">
        <v>22</v>
      </c>
      <c r="AC129">
        <v>15</v>
      </c>
      <c r="AD129">
        <v>7</v>
      </c>
      <c r="AE129">
        <v>68.180000000000007</v>
      </c>
      <c r="AF129">
        <v>11</v>
      </c>
      <c r="AG129">
        <v>10</v>
      </c>
      <c r="AH129">
        <v>4</v>
      </c>
      <c r="AI129">
        <v>8</v>
      </c>
    </row>
    <row r="130" spans="1:35" x14ac:dyDescent="0.2">
      <c r="A130" s="102">
        <v>187</v>
      </c>
      <c r="B130">
        <v>7189</v>
      </c>
      <c r="C130" s="106" t="s">
        <v>44</v>
      </c>
      <c r="D130" s="106" t="s">
        <v>1314</v>
      </c>
      <c r="E130">
        <v>694</v>
      </c>
      <c r="F130">
        <v>682</v>
      </c>
      <c r="G130">
        <v>1500</v>
      </c>
      <c r="H130" s="106" t="s">
        <v>1261</v>
      </c>
      <c r="I130">
        <v>7202</v>
      </c>
      <c r="J130" s="106" t="s">
        <v>788</v>
      </c>
      <c r="K130" s="106" t="s">
        <v>1275</v>
      </c>
      <c r="L130">
        <v>1143</v>
      </c>
      <c r="M130">
        <v>1137</v>
      </c>
      <c r="N130">
        <v>900</v>
      </c>
      <c r="O130" s="106" t="s">
        <v>1258</v>
      </c>
      <c r="P130">
        <v>0.93321197014546597</v>
      </c>
      <c r="Q130">
        <v>0.923004306632765</v>
      </c>
      <c r="R130" s="15">
        <v>0.10275966713351201</v>
      </c>
      <c r="S130">
        <v>2.4589547068303401E-2</v>
      </c>
      <c r="T130">
        <v>-2.5704586066977799</v>
      </c>
      <c r="U130">
        <v>2.5704586066977799</v>
      </c>
      <c r="V130">
        <v>2.8929504343505199</v>
      </c>
      <c r="W130">
        <v>-8.67</v>
      </c>
      <c r="X130">
        <v>0.03</v>
      </c>
      <c r="Y130">
        <v>367436</v>
      </c>
      <c r="Z130">
        <v>18372</v>
      </c>
      <c r="AA130">
        <v>0.86</v>
      </c>
      <c r="AB130">
        <v>20</v>
      </c>
      <c r="AC130">
        <v>13</v>
      </c>
      <c r="AD130">
        <v>7</v>
      </c>
      <c r="AE130">
        <v>65</v>
      </c>
      <c r="AF130">
        <v>11</v>
      </c>
      <c r="AG130">
        <v>9</v>
      </c>
      <c r="AH130">
        <v>6</v>
      </c>
      <c r="AI130">
        <v>5</v>
      </c>
    </row>
    <row r="131" spans="1:35" x14ac:dyDescent="0.2">
      <c r="A131" s="102">
        <v>820</v>
      </c>
      <c r="B131">
        <v>2175</v>
      </c>
      <c r="C131" s="106" t="s">
        <v>1485</v>
      </c>
      <c r="D131" s="106" t="s">
        <v>1272</v>
      </c>
      <c r="E131">
        <v>2414</v>
      </c>
      <c r="F131">
        <v>2349</v>
      </c>
      <c r="G131">
        <v>400</v>
      </c>
      <c r="H131" s="106" t="s">
        <v>1261</v>
      </c>
      <c r="I131">
        <v>3197</v>
      </c>
      <c r="J131" s="106" t="s">
        <v>633</v>
      </c>
      <c r="K131" s="106" t="s">
        <v>1283</v>
      </c>
      <c r="L131">
        <v>1887</v>
      </c>
      <c r="M131">
        <v>1853</v>
      </c>
      <c r="N131">
        <v>500</v>
      </c>
      <c r="O131" s="106" t="s">
        <v>1258</v>
      </c>
      <c r="P131">
        <v>0.87269461595682696</v>
      </c>
      <c r="Q131">
        <v>0.85467001335479598</v>
      </c>
      <c r="R131" s="106">
        <v>0.22188206587098</v>
      </c>
      <c r="S131" s="106">
        <v>7.9012176371338394E-2</v>
      </c>
      <c r="T131">
        <v>-1.0271566036723201</v>
      </c>
      <c r="U131">
        <v>1.0271566036723201</v>
      </c>
      <c r="V131">
        <v>1.40158522066298</v>
      </c>
      <c r="W131">
        <v>-6.46</v>
      </c>
      <c r="X131">
        <v>1.39</v>
      </c>
      <c r="Y131">
        <v>366430</v>
      </c>
      <c r="Z131">
        <v>19286</v>
      </c>
      <c r="AA131">
        <v>0.99</v>
      </c>
      <c r="AB131">
        <v>19</v>
      </c>
      <c r="AC131">
        <v>13</v>
      </c>
      <c r="AD131">
        <v>6</v>
      </c>
      <c r="AE131">
        <v>68.42</v>
      </c>
      <c r="AF131">
        <v>9</v>
      </c>
      <c r="AG131">
        <v>12</v>
      </c>
      <c r="AH131">
        <v>5</v>
      </c>
      <c r="AI131">
        <v>2</v>
      </c>
    </row>
    <row r="132" spans="1:35" x14ac:dyDescent="0.2">
      <c r="A132" s="102">
        <v>750</v>
      </c>
      <c r="B132">
        <v>1942</v>
      </c>
      <c r="C132" s="106" t="s">
        <v>1701</v>
      </c>
      <c r="D132" s="106" t="s">
        <v>1268</v>
      </c>
      <c r="E132">
        <v>1012</v>
      </c>
      <c r="F132">
        <v>1003</v>
      </c>
      <c r="G132">
        <v>1000</v>
      </c>
      <c r="H132" s="106" t="s">
        <v>1261</v>
      </c>
      <c r="I132">
        <v>4188</v>
      </c>
      <c r="J132" s="106" t="s">
        <v>1474</v>
      </c>
      <c r="K132" s="106" t="s">
        <v>1282</v>
      </c>
      <c r="L132">
        <v>790.8</v>
      </c>
      <c r="M132">
        <v>787.3</v>
      </c>
      <c r="N132">
        <v>1300</v>
      </c>
      <c r="O132" s="106" t="s">
        <v>1258</v>
      </c>
      <c r="P132">
        <v>0.72462895583154596</v>
      </c>
      <c r="Q132">
        <v>0.86143410857962899</v>
      </c>
      <c r="R132" s="106">
        <v>0.12345200752192299</v>
      </c>
      <c r="S132" s="106">
        <v>7.9473319453867902E-2</v>
      </c>
      <c r="T132">
        <v>-0.114634742204913</v>
      </c>
      <c r="U132">
        <v>0.114634742204913</v>
      </c>
      <c r="V132">
        <v>3.9977453559420097E-2</v>
      </c>
      <c r="W132">
        <v>-0.31</v>
      </c>
      <c r="X132">
        <v>2.04</v>
      </c>
      <c r="Y132">
        <v>365718</v>
      </c>
      <c r="Z132">
        <v>26123</v>
      </c>
      <c r="AA132">
        <v>1.23</v>
      </c>
      <c r="AB132">
        <v>14</v>
      </c>
      <c r="AC132">
        <v>9</v>
      </c>
      <c r="AD132">
        <v>5</v>
      </c>
      <c r="AE132">
        <v>64.290000000000006</v>
      </c>
      <c r="AF132">
        <v>12</v>
      </c>
      <c r="AG132">
        <v>8</v>
      </c>
      <c r="AH132">
        <v>0</v>
      </c>
      <c r="AI132">
        <v>6</v>
      </c>
    </row>
    <row r="133" spans="1:35" x14ac:dyDescent="0.2">
      <c r="A133" s="102">
        <v>828</v>
      </c>
      <c r="B133">
        <v>1883</v>
      </c>
      <c r="C133" s="106" t="s">
        <v>1444</v>
      </c>
      <c r="D133" s="106" t="s">
        <v>1268</v>
      </c>
      <c r="E133">
        <v>3705</v>
      </c>
      <c r="F133">
        <v>3400</v>
      </c>
      <c r="G133">
        <v>300</v>
      </c>
      <c r="H133" s="106" t="s">
        <v>1258</v>
      </c>
      <c r="I133">
        <v>8572</v>
      </c>
      <c r="J133" s="106" t="s">
        <v>1226</v>
      </c>
      <c r="K133" s="106" t="s">
        <v>1264</v>
      </c>
      <c r="L133">
        <v>522</v>
      </c>
      <c r="M133">
        <v>522</v>
      </c>
      <c r="N133">
        <v>2000</v>
      </c>
      <c r="O133" s="106" t="s">
        <v>1261</v>
      </c>
      <c r="P133">
        <v>0.78904116201850005</v>
      </c>
      <c r="Q133">
        <v>0.85413269614004494</v>
      </c>
      <c r="R133">
        <v>0.39231440995273198</v>
      </c>
      <c r="S133" s="106">
        <v>4.45032449646749E-2</v>
      </c>
      <c r="T133">
        <v>0.795739431244885</v>
      </c>
      <c r="U133">
        <v>0.795739431244885</v>
      </c>
      <c r="V133">
        <v>1.6341220308976501</v>
      </c>
      <c r="W133">
        <v>8.68</v>
      </c>
      <c r="X133">
        <v>2.35</v>
      </c>
      <c r="Y133">
        <v>365612</v>
      </c>
      <c r="Z133">
        <v>19243</v>
      </c>
      <c r="AA133">
        <v>0.97</v>
      </c>
      <c r="AB133">
        <v>19</v>
      </c>
      <c r="AC133">
        <v>10</v>
      </c>
      <c r="AD133">
        <v>9</v>
      </c>
      <c r="AE133">
        <v>52.63</v>
      </c>
      <c r="AF133">
        <v>13</v>
      </c>
      <c r="AG133">
        <v>5</v>
      </c>
      <c r="AH133">
        <v>5</v>
      </c>
      <c r="AI133">
        <v>9</v>
      </c>
    </row>
    <row r="134" spans="1:35" x14ac:dyDescent="0.2">
      <c r="A134" s="102">
        <v>931</v>
      </c>
      <c r="B134">
        <v>4183</v>
      </c>
      <c r="C134" s="106" t="s">
        <v>1454</v>
      </c>
      <c r="D134" s="106" t="s">
        <v>1282</v>
      </c>
      <c r="E134">
        <v>2560</v>
      </c>
      <c r="F134">
        <v>2541</v>
      </c>
      <c r="G134">
        <v>300</v>
      </c>
      <c r="H134" s="106" t="s">
        <v>1258</v>
      </c>
      <c r="I134">
        <v>5233</v>
      </c>
      <c r="J134" s="106" t="s">
        <v>1459</v>
      </c>
      <c r="K134" s="106" t="s">
        <v>1257</v>
      </c>
      <c r="L134">
        <v>2969</v>
      </c>
      <c r="M134">
        <v>2946</v>
      </c>
      <c r="N134">
        <v>300</v>
      </c>
      <c r="O134" s="106" t="s">
        <v>1261</v>
      </c>
      <c r="P134">
        <v>0.73951500901150802</v>
      </c>
      <c r="Q134">
        <v>0.84186520223739303</v>
      </c>
      <c r="R134" s="15">
        <v>0.24724151640876901</v>
      </c>
      <c r="S134">
        <v>1.7964481109339001E-2</v>
      </c>
      <c r="T134">
        <v>1.26791274884577</v>
      </c>
      <c r="U134">
        <v>1.26791274884577</v>
      </c>
      <c r="V134">
        <v>1.1471288217853399</v>
      </c>
      <c r="W134">
        <v>3.8</v>
      </c>
      <c r="X134">
        <v>13.75</v>
      </c>
      <c r="Y134">
        <v>364305</v>
      </c>
      <c r="Z134">
        <v>26022</v>
      </c>
      <c r="AA134">
        <v>1.29</v>
      </c>
      <c r="AB134">
        <v>14</v>
      </c>
      <c r="AC134">
        <v>11</v>
      </c>
      <c r="AD134">
        <v>3</v>
      </c>
      <c r="AE134">
        <v>78.569999999999993</v>
      </c>
      <c r="AF134">
        <v>11</v>
      </c>
      <c r="AG134">
        <v>8</v>
      </c>
      <c r="AH134">
        <v>2</v>
      </c>
      <c r="AI134">
        <v>4</v>
      </c>
    </row>
    <row r="135" spans="1:35" x14ac:dyDescent="0.2">
      <c r="A135" s="102">
        <v>1065</v>
      </c>
      <c r="B135">
        <v>4045</v>
      </c>
      <c r="C135" s="106" t="s">
        <v>1579</v>
      </c>
      <c r="D135" s="106" t="s">
        <v>1282</v>
      </c>
      <c r="E135">
        <v>1228</v>
      </c>
      <c r="F135">
        <v>1225</v>
      </c>
      <c r="G135">
        <v>600</v>
      </c>
      <c r="H135" s="106" t="s">
        <v>1258</v>
      </c>
      <c r="I135">
        <v>8316</v>
      </c>
      <c r="J135" s="106" t="s">
        <v>1477</v>
      </c>
      <c r="K135" s="106" t="s">
        <v>1314</v>
      </c>
      <c r="L135">
        <v>3765</v>
      </c>
      <c r="M135">
        <v>3751</v>
      </c>
      <c r="N135">
        <v>200</v>
      </c>
      <c r="O135" s="106" t="s">
        <v>1261</v>
      </c>
      <c r="P135">
        <v>0.65903546562227</v>
      </c>
      <c r="Q135">
        <v>0.82571413765785295</v>
      </c>
      <c r="R135" s="15">
        <v>0.37885975913091602</v>
      </c>
      <c r="S135" s="15">
        <v>2.11431743733713E-2</v>
      </c>
      <c r="T135">
        <v>1.3911112800269201</v>
      </c>
      <c r="U135">
        <v>1.3911112800269201</v>
      </c>
      <c r="V135">
        <v>1.5257229348945101</v>
      </c>
      <c r="W135">
        <v>2.48</v>
      </c>
      <c r="X135">
        <v>2.0299999999999998</v>
      </c>
      <c r="Y135">
        <v>362275</v>
      </c>
      <c r="Z135">
        <v>17251</v>
      </c>
      <c r="AA135">
        <v>1.08</v>
      </c>
      <c r="AB135">
        <v>21</v>
      </c>
      <c r="AC135">
        <v>17</v>
      </c>
      <c r="AD135">
        <v>4</v>
      </c>
      <c r="AE135">
        <v>80.95</v>
      </c>
      <c r="AF135">
        <v>13</v>
      </c>
      <c r="AG135">
        <v>10</v>
      </c>
      <c r="AH135">
        <v>2</v>
      </c>
      <c r="AI135">
        <v>9</v>
      </c>
    </row>
    <row r="136" spans="1:35" x14ac:dyDescent="0.2">
      <c r="A136" s="102">
        <v>907</v>
      </c>
      <c r="B136">
        <v>7267</v>
      </c>
      <c r="C136" s="106" t="s">
        <v>60</v>
      </c>
      <c r="D136" s="106" t="s">
        <v>1275</v>
      </c>
      <c r="E136">
        <v>3019</v>
      </c>
      <c r="F136">
        <v>3041</v>
      </c>
      <c r="G136">
        <v>300</v>
      </c>
      <c r="H136" s="106" t="s">
        <v>1258</v>
      </c>
      <c r="I136">
        <v>9069</v>
      </c>
      <c r="J136" s="106" t="s">
        <v>1370</v>
      </c>
      <c r="K136" s="106" t="s">
        <v>1380</v>
      </c>
      <c r="L136">
        <v>875</v>
      </c>
      <c r="M136">
        <v>867</v>
      </c>
      <c r="N136">
        <v>1100</v>
      </c>
      <c r="O136" s="106" t="s">
        <v>1261</v>
      </c>
      <c r="P136">
        <v>0.79259569420772202</v>
      </c>
      <c r="Q136">
        <v>0.84467806296595205</v>
      </c>
      <c r="R136" s="15">
        <v>9.8266934469357498E-2</v>
      </c>
      <c r="S136" s="106">
        <v>6.7528479483209497E-3</v>
      </c>
      <c r="T136" s="106">
        <v>1.7260921225464601</v>
      </c>
      <c r="U136" s="106">
        <v>1.7260921225464601</v>
      </c>
      <c r="V136">
        <v>0.92883250050231803</v>
      </c>
      <c r="W136">
        <v>4.09</v>
      </c>
      <c r="X136">
        <v>4.54</v>
      </c>
      <c r="Y136">
        <v>362249</v>
      </c>
      <c r="Z136">
        <v>21309</v>
      </c>
      <c r="AA136">
        <v>1.22</v>
      </c>
      <c r="AB136">
        <v>17</v>
      </c>
      <c r="AC136">
        <v>13</v>
      </c>
      <c r="AD136">
        <v>4</v>
      </c>
      <c r="AE136">
        <v>76.47</v>
      </c>
      <c r="AF136">
        <v>13</v>
      </c>
      <c r="AG136">
        <v>6</v>
      </c>
      <c r="AH136">
        <v>1</v>
      </c>
      <c r="AI136">
        <v>10</v>
      </c>
    </row>
    <row r="137" spans="1:35" x14ac:dyDescent="0.2">
      <c r="A137" s="102">
        <v>918</v>
      </c>
      <c r="B137">
        <v>8410</v>
      </c>
      <c r="C137" s="106" t="s">
        <v>1473</v>
      </c>
      <c r="D137" s="106" t="s">
        <v>1314</v>
      </c>
      <c r="E137">
        <v>320</v>
      </c>
      <c r="F137">
        <v>319</v>
      </c>
      <c r="G137">
        <v>3400</v>
      </c>
      <c r="H137" s="106" t="s">
        <v>1258</v>
      </c>
      <c r="I137">
        <v>8795</v>
      </c>
      <c r="J137" s="106" t="s">
        <v>1516</v>
      </c>
      <c r="K137" s="106" t="s">
        <v>1440</v>
      </c>
      <c r="L137">
        <v>1237</v>
      </c>
      <c r="M137">
        <v>1215</v>
      </c>
      <c r="N137">
        <v>900</v>
      </c>
      <c r="O137" s="106" t="s">
        <v>1261</v>
      </c>
      <c r="P137">
        <v>0.86549037201238699</v>
      </c>
      <c r="Q137">
        <v>0.84385073938210198</v>
      </c>
      <c r="R137">
        <v>0.115474351073939</v>
      </c>
      <c r="S137" s="106">
        <v>7.5505195428025307E-2</v>
      </c>
      <c r="T137">
        <v>0.42092536090479599</v>
      </c>
      <c r="U137">
        <v>0.42092536090479599</v>
      </c>
      <c r="V137">
        <v>3.8061874374313402E-2</v>
      </c>
      <c r="W137">
        <v>1.31</v>
      </c>
      <c r="X137">
        <v>0.81</v>
      </c>
      <c r="Y137">
        <v>361997</v>
      </c>
      <c r="Z137">
        <v>19052</v>
      </c>
      <c r="AA137">
        <v>0.92</v>
      </c>
      <c r="AB137">
        <v>19</v>
      </c>
      <c r="AC137">
        <v>12</v>
      </c>
      <c r="AD137">
        <v>7</v>
      </c>
      <c r="AE137">
        <v>63.16</v>
      </c>
      <c r="AF137">
        <v>11</v>
      </c>
      <c r="AG137">
        <v>11</v>
      </c>
      <c r="AH137">
        <v>5</v>
      </c>
      <c r="AI137">
        <v>3</v>
      </c>
    </row>
    <row r="138" spans="1:35" x14ac:dyDescent="0.2">
      <c r="A138" s="102">
        <v>1087</v>
      </c>
      <c r="B138">
        <v>3048</v>
      </c>
      <c r="C138" s="106" t="s">
        <v>1576</v>
      </c>
      <c r="D138" s="106" t="s">
        <v>1283</v>
      </c>
      <c r="E138">
        <v>1116</v>
      </c>
      <c r="F138">
        <v>1080</v>
      </c>
      <c r="G138">
        <v>900</v>
      </c>
      <c r="H138" s="106" t="s">
        <v>1261</v>
      </c>
      <c r="I138">
        <v>7984</v>
      </c>
      <c r="J138" s="106" t="s">
        <v>830</v>
      </c>
      <c r="K138" s="106" t="s">
        <v>1281</v>
      </c>
      <c r="L138">
        <v>1588</v>
      </c>
      <c r="M138">
        <v>1589</v>
      </c>
      <c r="N138">
        <v>600</v>
      </c>
      <c r="O138" s="106" t="s">
        <v>1258</v>
      </c>
      <c r="P138">
        <v>0.69089872135768104</v>
      </c>
      <c r="Q138">
        <v>0.822814359407402</v>
      </c>
      <c r="R138" s="15">
        <v>0.264115827700594</v>
      </c>
      <c r="S138">
        <v>3.3674337581152498E-3</v>
      </c>
      <c r="T138">
        <v>-3.0313599649906902</v>
      </c>
      <c r="U138">
        <v>3.0313599649906902</v>
      </c>
      <c r="V138">
        <v>2.2538145727063101</v>
      </c>
      <c r="W138">
        <v>-9.67</v>
      </c>
      <c r="X138">
        <v>1.95</v>
      </c>
      <c r="Y138">
        <v>361742</v>
      </c>
      <c r="Z138">
        <v>18087</v>
      </c>
      <c r="AA138">
        <v>0.9</v>
      </c>
      <c r="AB138">
        <v>20</v>
      </c>
      <c r="AC138">
        <v>13</v>
      </c>
      <c r="AD138">
        <v>7</v>
      </c>
      <c r="AE138">
        <v>65</v>
      </c>
      <c r="AF138">
        <v>13</v>
      </c>
      <c r="AG138">
        <v>8</v>
      </c>
      <c r="AH138">
        <v>3</v>
      </c>
      <c r="AI138">
        <v>9</v>
      </c>
    </row>
    <row r="139" spans="1:35" x14ac:dyDescent="0.2">
      <c r="A139" s="102">
        <v>550</v>
      </c>
      <c r="B139">
        <v>3231</v>
      </c>
      <c r="C139" s="106" t="s">
        <v>444</v>
      </c>
      <c r="D139" s="106" t="s">
        <v>1279</v>
      </c>
      <c r="E139">
        <v>2750</v>
      </c>
      <c r="F139">
        <v>2751</v>
      </c>
      <c r="G139">
        <v>300</v>
      </c>
      <c r="H139" s="106" t="s">
        <v>1261</v>
      </c>
      <c r="I139">
        <v>6098</v>
      </c>
      <c r="J139" s="106" t="s">
        <v>238</v>
      </c>
      <c r="K139" s="106" t="s">
        <v>1272</v>
      </c>
      <c r="L139">
        <v>4568</v>
      </c>
      <c r="M139">
        <v>4552</v>
      </c>
      <c r="N139">
        <v>200</v>
      </c>
      <c r="O139" s="106" t="s">
        <v>1258</v>
      </c>
      <c r="P139">
        <v>0.75724174039685099</v>
      </c>
      <c r="Q139">
        <v>0.885079386215613</v>
      </c>
      <c r="R139" s="15">
        <v>1.7815403708168299E-2</v>
      </c>
      <c r="S139" s="15">
        <v>8.8278223864419997E-2</v>
      </c>
      <c r="T139">
        <v>-1.7353355911766399</v>
      </c>
      <c r="U139">
        <v>1.7353355911766399</v>
      </c>
      <c r="V139">
        <v>1.77206217800379</v>
      </c>
      <c r="W139">
        <v>-7.52</v>
      </c>
      <c r="X139">
        <v>9.35</v>
      </c>
      <c r="Y139">
        <v>360451</v>
      </c>
      <c r="Z139">
        <v>17164</v>
      </c>
      <c r="AA139">
        <v>0.74</v>
      </c>
      <c r="AB139">
        <v>21</v>
      </c>
      <c r="AC139">
        <v>11</v>
      </c>
      <c r="AD139">
        <v>10</v>
      </c>
      <c r="AE139">
        <v>52.38</v>
      </c>
      <c r="AF139">
        <v>11</v>
      </c>
      <c r="AG139">
        <v>10</v>
      </c>
      <c r="AH139">
        <v>5</v>
      </c>
      <c r="AI139">
        <v>6</v>
      </c>
    </row>
    <row r="140" spans="1:35" x14ac:dyDescent="0.2">
      <c r="A140" s="102">
        <v>54</v>
      </c>
      <c r="B140">
        <v>6465</v>
      </c>
      <c r="C140" s="106" t="s">
        <v>438</v>
      </c>
      <c r="D140" s="106" t="s">
        <v>1270</v>
      </c>
      <c r="E140">
        <v>10430</v>
      </c>
      <c r="F140">
        <v>10480</v>
      </c>
      <c r="G140">
        <v>100</v>
      </c>
      <c r="H140" s="106" t="s">
        <v>1258</v>
      </c>
      <c r="I140">
        <v>9433</v>
      </c>
      <c r="J140" s="106" t="s">
        <v>551</v>
      </c>
      <c r="K140" s="106" t="s">
        <v>1260</v>
      </c>
      <c r="L140">
        <v>3400</v>
      </c>
      <c r="M140">
        <v>3409</v>
      </c>
      <c r="N140">
        <v>300</v>
      </c>
      <c r="O140" s="106" t="s">
        <v>1261</v>
      </c>
      <c r="P140">
        <v>0.920391386447171</v>
      </c>
      <c r="Q140">
        <v>0.94638819398589802</v>
      </c>
      <c r="R140" s="106">
        <v>4.3252936137187399E-2</v>
      </c>
      <c r="S140">
        <v>4.7931643130592901E-2</v>
      </c>
      <c r="T140">
        <v>0.52988177042525897</v>
      </c>
      <c r="U140">
        <v>0.52988177042525897</v>
      </c>
      <c r="V140">
        <v>0.633623545435816</v>
      </c>
      <c r="W140">
        <v>0.83</v>
      </c>
      <c r="X140">
        <v>2.41</v>
      </c>
      <c r="Y140">
        <v>360365</v>
      </c>
      <c r="Z140">
        <v>36036</v>
      </c>
      <c r="AA140">
        <v>1.8</v>
      </c>
      <c r="AB140">
        <v>10</v>
      </c>
      <c r="AC140">
        <v>7</v>
      </c>
      <c r="AD140">
        <v>3</v>
      </c>
      <c r="AE140">
        <v>70</v>
      </c>
      <c r="AF140">
        <v>13</v>
      </c>
      <c r="AG140">
        <v>6</v>
      </c>
      <c r="AH140">
        <v>1</v>
      </c>
      <c r="AI140">
        <v>3</v>
      </c>
    </row>
    <row r="141" spans="1:35" x14ac:dyDescent="0.2">
      <c r="A141" s="102">
        <v>1215</v>
      </c>
      <c r="B141">
        <v>1963</v>
      </c>
      <c r="C141" s="106" t="s">
        <v>1508</v>
      </c>
      <c r="D141" s="106" t="s">
        <v>1268</v>
      </c>
      <c r="E141">
        <v>1577</v>
      </c>
      <c r="F141">
        <v>1551</v>
      </c>
      <c r="G141">
        <v>700</v>
      </c>
      <c r="H141" s="106" t="s">
        <v>1258</v>
      </c>
      <c r="I141">
        <v>4917</v>
      </c>
      <c r="J141" s="106" t="s">
        <v>1598</v>
      </c>
      <c r="K141" s="106" t="s">
        <v>1282</v>
      </c>
      <c r="L141">
        <v>2543</v>
      </c>
      <c r="M141">
        <v>2551</v>
      </c>
      <c r="N141">
        <v>400</v>
      </c>
      <c r="O141" s="106" t="s">
        <v>1261</v>
      </c>
      <c r="P141">
        <v>0.77124378790264803</v>
      </c>
      <c r="Q141">
        <v>0.80362637521748104</v>
      </c>
      <c r="R141" s="106">
        <v>0.214766513655057</v>
      </c>
      <c r="S141">
        <v>4.3008306923633197E-3</v>
      </c>
      <c r="T141">
        <v>1.5598092138536701</v>
      </c>
      <c r="U141">
        <v>1.5598092138536701</v>
      </c>
      <c r="V141">
        <v>1.76690099094001</v>
      </c>
      <c r="W141">
        <v>6.13</v>
      </c>
      <c r="X141">
        <v>6.4</v>
      </c>
      <c r="Y141">
        <v>360055</v>
      </c>
      <c r="Z141">
        <v>18950</v>
      </c>
      <c r="AA141">
        <v>1.07</v>
      </c>
      <c r="AB141">
        <v>19</v>
      </c>
      <c r="AC141">
        <v>11</v>
      </c>
      <c r="AD141">
        <v>8</v>
      </c>
      <c r="AE141">
        <v>57.89</v>
      </c>
      <c r="AF141">
        <v>10</v>
      </c>
      <c r="AG141">
        <v>10</v>
      </c>
      <c r="AH141">
        <v>6</v>
      </c>
      <c r="AI141">
        <v>3</v>
      </c>
    </row>
    <row r="142" spans="1:35" x14ac:dyDescent="0.2">
      <c r="A142" s="102">
        <v>572</v>
      </c>
      <c r="B142">
        <v>6301</v>
      </c>
      <c r="C142" s="106" t="s">
        <v>55</v>
      </c>
      <c r="D142" s="106" t="s">
        <v>1270</v>
      </c>
      <c r="E142">
        <v>2320</v>
      </c>
      <c r="F142">
        <v>2300</v>
      </c>
      <c r="G142">
        <v>300</v>
      </c>
      <c r="H142" s="106" t="s">
        <v>1261</v>
      </c>
      <c r="I142">
        <v>7259</v>
      </c>
      <c r="J142" s="106" t="s">
        <v>27</v>
      </c>
      <c r="K142" s="106" t="s">
        <v>1275</v>
      </c>
      <c r="L142">
        <v>3870</v>
      </c>
      <c r="M142">
        <v>3905</v>
      </c>
      <c r="N142">
        <v>200</v>
      </c>
      <c r="O142" s="106" t="s">
        <v>1258</v>
      </c>
      <c r="P142">
        <v>0.718935320802912</v>
      </c>
      <c r="Q142">
        <v>0.88227647497690198</v>
      </c>
      <c r="R142" s="15">
        <v>0.18316804607906101</v>
      </c>
      <c r="S142" s="106">
        <v>3.1481334737451798E-4</v>
      </c>
      <c r="T142">
        <v>-1.8982625720970301</v>
      </c>
      <c r="U142">
        <v>1.8982625720970301</v>
      </c>
      <c r="V142">
        <v>1.49116783877836</v>
      </c>
      <c r="W142">
        <v>-8.5</v>
      </c>
      <c r="X142">
        <v>11.65</v>
      </c>
      <c r="Y142">
        <v>359612</v>
      </c>
      <c r="Z142">
        <v>35961</v>
      </c>
      <c r="AA142">
        <v>1.93</v>
      </c>
      <c r="AB142">
        <v>10</v>
      </c>
      <c r="AC142">
        <v>8</v>
      </c>
      <c r="AD142">
        <v>2</v>
      </c>
      <c r="AE142">
        <v>80</v>
      </c>
      <c r="AF142">
        <v>13</v>
      </c>
      <c r="AG142">
        <v>7</v>
      </c>
      <c r="AH142">
        <v>1</v>
      </c>
      <c r="AI142">
        <v>2</v>
      </c>
    </row>
    <row r="143" spans="1:35" x14ac:dyDescent="0.2">
      <c r="A143" s="102">
        <v>15</v>
      </c>
      <c r="B143">
        <v>3635</v>
      </c>
      <c r="C143" s="106" t="s">
        <v>46</v>
      </c>
      <c r="D143" s="106" t="s">
        <v>1260</v>
      </c>
      <c r="E143">
        <v>3120</v>
      </c>
      <c r="F143">
        <v>3080</v>
      </c>
      <c r="G143">
        <v>300</v>
      </c>
      <c r="H143" s="106" t="s">
        <v>1258</v>
      </c>
      <c r="I143">
        <v>6755</v>
      </c>
      <c r="J143" s="106" t="s">
        <v>532</v>
      </c>
      <c r="K143" s="106" t="s">
        <v>1263</v>
      </c>
      <c r="L143">
        <v>2478</v>
      </c>
      <c r="M143">
        <v>2434</v>
      </c>
      <c r="N143">
        <v>400</v>
      </c>
      <c r="O143" s="106" t="s">
        <v>1261</v>
      </c>
      <c r="P143">
        <v>0.74667312163465605</v>
      </c>
      <c r="Q143">
        <v>0.96133004640403297</v>
      </c>
      <c r="R143">
        <v>0.204733730824008</v>
      </c>
      <c r="S143">
        <v>5.2770599615602702E-2</v>
      </c>
      <c r="T143">
        <v>0.98354978403209103</v>
      </c>
      <c r="U143">
        <v>0.98354978403209103</v>
      </c>
      <c r="V143">
        <v>0.93644207623374798</v>
      </c>
      <c r="W143">
        <v>4.75</v>
      </c>
      <c r="X143">
        <v>5.37</v>
      </c>
      <c r="Y143">
        <v>358267</v>
      </c>
      <c r="Z143">
        <v>19904</v>
      </c>
      <c r="AA143">
        <v>0.97</v>
      </c>
      <c r="AB143">
        <v>18</v>
      </c>
      <c r="AC143">
        <v>11</v>
      </c>
      <c r="AD143">
        <v>7</v>
      </c>
      <c r="AE143">
        <v>61.11</v>
      </c>
      <c r="AF143">
        <v>12</v>
      </c>
      <c r="AG143">
        <v>10</v>
      </c>
      <c r="AH143">
        <v>4</v>
      </c>
      <c r="AI143">
        <v>4</v>
      </c>
    </row>
    <row r="144" spans="1:35" x14ac:dyDescent="0.2">
      <c r="A144" s="102">
        <v>1179</v>
      </c>
      <c r="B144">
        <v>6301</v>
      </c>
      <c r="C144" s="106" t="s">
        <v>55</v>
      </c>
      <c r="D144" s="106" t="s">
        <v>1270</v>
      </c>
      <c r="E144">
        <v>2320</v>
      </c>
      <c r="F144">
        <v>2300</v>
      </c>
      <c r="G144">
        <v>400</v>
      </c>
      <c r="H144" s="106" t="s">
        <v>1261</v>
      </c>
      <c r="I144">
        <v>8012</v>
      </c>
      <c r="J144" s="106" t="s">
        <v>1481</v>
      </c>
      <c r="K144" s="106" t="s">
        <v>1265</v>
      </c>
      <c r="L144">
        <v>1459</v>
      </c>
      <c r="M144">
        <v>1437</v>
      </c>
      <c r="N144">
        <v>600</v>
      </c>
      <c r="O144" s="106" t="s">
        <v>1258</v>
      </c>
      <c r="P144">
        <v>0.93805937498635295</v>
      </c>
      <c r="Q144">
        <v>0.80960245995680702</v>
      </c>
      <c r="R144" s="106">
        <v>0.178520700408348</v>
      </c>
      <c r="S144" s="15">
        <v>4.7169034560458102E-2</v>
      </c>
      <c r="T144">
        <v>-0.31906099490445</v>
      </c>
      <c r="U144">
        <v>0.31906099490445</v>
      </c>
      <c r="V144">
        <v>0.90735986311785999</v>
      </c>
      <c r="W144">
        <v>-0.61</v>
      </c>
      <c r="X144">
        <v>6.28</v>
      </c>
      <c r="Y144">
        <v>357927</v>
      </c>
      <c r="Z144">
        <v>22370</v>
      </c>
      <c r="AA144">
        <v>1.18</v>
      </c>
      <c r="AB144">
        <v>16</v>
      </c>
      <c r="AC144">
        <v>11</v>
      </c>
      <c r="AD144">
        <v>5</v>
      </c>
      <c r="AE144">
        <v>68.75</v>
      </c>
      <c r="AF144">
        <v>12</v>
      </c>
      <c r="AG144">
        <v>8</v>
      </c>
      <c r="AH144">
        <v>3</v>
      </c>
      <c r="AI144">
        <v>5</v>
      </c>
    </row>
    <row r="145" spans="1:35" x14ac:dyDescent="0.2">
      <c r="A145" s="102">
        <v>804</v>
      </c>
      <c r="B145">
        <v>6301</v>
      </c>
      <c r="C145" s="106" t="s">
        <v>55</v>
      </c>
      <c r="D145" s="106" t="s">
        <v>1270</v>
      </c>
      <c r="E145">
        <v>2320</v>
      </c>
      <c r="F145">
        <v>2300</v>
      </c>
      <c r="G145">
        <v>400</v>
      </c>
      <c r="H145" s="106" t="s">
        <v>1261</v>
      </c>
      <c r="I145">
        <v>7267</v>
      </c>
      <c r="J145" s="106" t="s">
        <v>60</v>
      </c>
      <c r="K145" s="106" t="s">
        <v>1275</v>
      </c>
      <c r="L145">
        <v>3019</v>
      </c>
      <c r="M145">
        <v>3041</v>
      </c>
      <c r="N145">
        <v>300</v>
      </c>
      <c r="O145" s="106" t="s">
        <v>1258</v>
      </c>
      <c r="P145">
        <v>0.72653070199941605</v>
      </c>
      <c r="Q145">
        <v>0.85593120374277198</v>
      </c>
      <c r="R145" s="106">
        <v>0.47215003878314299</v>
      </c>
      <c r="S145">
        <v>4.8402879314825998E-3</v>
      </c>
      <c r="T145">
        <v>-3.2280346401255402</v>
      </c>
      <c r="U145">
        <v>3.2280346401255402</v>
      </c>
      <c r="V145">
        <v>2.8865660272333402</v>
      </c>
      <c r="W145">
        <v>-11.49</v>
      </c>
      <c r="X145">
        <v>0.84</v>
      </c>
      <c r="Y145">
        <v>356745</v>
      </c>
      <c r="Z145">
        <v>23783</v>
      </c>
      <c r="AA145">
        <v>1.35</v>
      </c>
      <c r="AB145">
        <v>15</v>
      </c>
      <c r="AC145">
        <v>10</v>
      </c>
      <c r="AD145">
        <v>5</v>
      </c>
      <c r="AE145">
        <v>66.67</v>
      </c>
      <c r="AF145">
        <v>14</v>
      </c>
      <c r="AG145">
        <v>7</v>
      </c>
      <c r="AH145">
        <v>1</v>
      </c>
      <c r="AI145">
        <v>7</v>
      </c>
    </row>
    <row r="146" spans="1:35" x14ac:dyDescent="0.2">
      <c r="A146" s="102">
        <v>1096</v>
      </c>
      <c r="B146">
        <v>9069</v>
      </c>
      <c r="C146" s="106" t="s">
        <v>1370</v>
      </c>
      <c r="D146" s="106" t="s">
        <v>1380</v>
      </c>
      <c r="E146">
        <v>875</v>
      </c>
      <c r="F146">
        <v>867</v>
      </c>
      <c r="G146">
        <v>900</v>
      </c>
      <c r="H146" s="106" t="s">
        <v>1261</v>
      </c>
      <c r="I146">
        <v>9787</v>
      </c>
      <c r="J146" s="106" t="s">
        <v>1692</v>
      </c>
      <c r="K146" s="106" t="s">
        <v>1272</v>
      </c>
      <c r="L146">
        <v>3775</v>
      </c>
      <c r="M146">
        <v>3760</v>
      </c>
      <c r="N146">
        <v>200</v>
      </c>
      <c r="O146" s="106" t="s">
        <v>1258</v>
      </c>
      <c r="P146">
        <v>0.76068018634407897</v>
      </c>
      <c r="Q146">
        <v>0.82143119066065995</v>
      </c>
      <c r="R146" s="106">
        <v>5.0824886002099202E-2</v>
      </c>
      <c r="S146">
        <v>4.3918517516255397E-2</v>
      </c>
      <c r="T146">
        <v>-1.5096879070125899</v>
      </c>
      <c r="U146">
        <v>1.5096879070125899</v>
      </c>
      <c r="V146">
        <v>1.0887689749437299</v>
      </c>
      <c r="W146">
        <v>-2.34</v>
      </c>
      <c r="X146">
        <v>3.76</v>
      </c>
      <c r="Y146">
        <v>356584</v>
      </c>
      <c r="Z146">
        <v>18768</v>
      </c>
      <c r="AA146">
        <v>1.1399999999999999</v>
      </c>
      <c r="AB146">
        <v>19</v>
      </c>
      <c r="AC146">
        <v>15</v>
      </c>
      <c r="AD146">
        <v>4</v>
      </c>
      <c r="AE146">
        <v>78.95</v>
      </c>
      <c r="AF146">
        <v>14</v>
      </c>
      <c r="AG146">
        <v>7</v>
      </c>
      <c r="AH146">
        <v>1</v>
      </c>
      <c r="AI146">
        <v>11</v>
      </c>
    </row>
    <row r="147" spans="1:35" x14ac:dyDescent="0.2">
      <c r="A147" s="102">
        <v>1057</v>
      </c>
      <c r="B147">
        <v>1332</v>
      </c>
      <c r="C147" s="106" t="s">
        <v>1684</v>
      </c>
      <c r="D147" s="106" t="s">
        <v>1378</v>
      </c>
      <c r="E147">
        <v>617</v>
      </c>
      <c r="F147">
        <v>610</v>
      </c>
      <c r="G147">
        <v>1700</v>
      </c>
      <c r="H147" s="106" t="s">
        <v>1258</v>
      </c>
      <c r="I147">
        <v>9716</v>
      </c>
      <c r="J147" s="106" t="s">
        <v>1460</v>
      </c>
      <c r="K147" s="106" t="s">
        <v>1272</v>
      </c>
      <c r="L147">
        <v>1216</v>
      </c>
      <c r="M147">
        <v>1181</v>
      </c>
      <c r="N147">
        <v>900</v>
      </c>
      <c r="O147" s="106" t="s">
        <v>1261</v>
      </c>
      <c r="P147">
        <v>0.72348588134462699</v>
      </c>
      <c r="Q147">
        <v>0.826051937734118</v>
      </c>
      <c r="R147" s="15">
        <v>4.6733158330000003E-2</v>
      </c>
      <c r="S147" s="106">
        <v>1.6514686394664399E-2</v>
      </c>
      <c r="T147">
        <v>3.05548282825045</v>
      </c>
      <c r="U147">
        <v>3.05548282825045</v>
      </c>
      <c r="V147">
        <v>2.8390705542518599</v>
      </c>
      <c r="W147">
        <v>11</v>
      </c>
      <c r="X147">
        <v>2.44</v>
      </c>
      <c r="Y147">
        <v>356514</v>
      </c>
      <c r="Z147">
        <v>23768</v>
      </c>
      <c r="AA147">
        <v>1.1499999999999999</v>
      </c>
      <c r="AB147">
        <v>15</v>
      </c>
      <c r="AC147">
        <v>9</v>
      </c>
      <c r="AD147">
        <v>6</v>
      </c>
      <c r="AE147">
        <v>60</v>
      </c>
      <c r="AF147">
        <v>11</v>
      </c>
      <c r="AG147">
        <v>8</v>
      </c>
      <c r="AH147">
        <v>3</v>
      </c>
      <c r="AI147">
        <v>4</v>
      </c>
    </row>
    <row r="148" spans="1:35" x14ac:dyDescent="0.2">
      <c r="A148" s="102">
        <v>1081</v>
      </c>
      <c r="B148">
        <v>3291</v>
      </c>
      <c r="C148" s="106" t="s">
        <v>58</v>
      </c>
      <c r="D148" s="106" t="s">
        <v>1279</v>
      </c>
      <c r="E148">
        <v>1659</v>
      </c>
      <c r="F148">
        <v>1626</v>
      </c>
      <c r="G148">
        <v>600</v>
      </c>
      <c r="H148" s="106" t="s">
        <v>1261</v>
      </c>
      <c r="I148">
        <v>6301</v>
      </c>
      <c r="J148" s="106" t="s">
        <v>55</v>
      </c>
      <c r="K148" s="106" t="s">
        <v>1270</v>
      </c>
      <c r="L148">
        <v>2320</v>
      </c>
      <c r="M148">
        <v>2300</v>
      </c>
      <c r="N148">
        <v>400</v>
      </c>
      <c r="O148" s="106" t="s">
        <v>1258</v>
      </c>
      <c r="P148">
        <v>0.85122041183409203</v>
      </c>
      <c r="Q148">
        <v>0.82349695641404896</v>
      </c>
      <c r="R148" s="15">
        <v>1.3684780500391401E-2</v>
      </c>
      <c r="S148" s="15">
        <v>4.4966630800388097E-2</v>
      </c>
      <c r="T148">
        <v>-1.00776558801583</v>
      </c>
      <c r="U148">
        <v>1.00776558801583</v>
      </c>
      <c r="V148">
        <v>0.19217211646794299</v>
      </c>
      <c r="W148">
        <v>-3.48</v>
      </c>
      <c r="X148">
        <v>6.04</v>
      </c>
      <c r="Y148">
        <v>355682</v>
      </c>
      <c r="Z148">
        <v>17784</v>
      </c>
      <c r="AA148">
        <v>0.94</v>
      </c>
      <c r="AB148">
        <v>20</v>
      </c>
      <c r="AC148">
        <v>15</v>
      </c>
      <c r="AD148">
        <v>5</v>
      </c>
      <c r="AE148">
        <v>75</v>
      </c>
      <c r="AF148">
        <v>10</v>
      </c>
      <c r="AG148">
        <v>11</v>
      </c>
      <c r="AH148">
        <v>4</v>
      </c>
      <c r="AI148">
        <v>5</v>
      </c>
    </row>
    <row r="149" spans="1:35" x14ac:dyDescent="0.2">
      <c r="A149" s="102">
        <v>876</v>
      </c>
      <c r="B149">
        <v>3076</v>
      </c>
      <c r="C149" s="106" t="s">
        <v>1577</v>
      </c>
      <c r="D149" s="106" t="s">
        <v>1265</v>
      </c>
      <c r="E149">
        <v>1714</v>
      </c>
      <c r="F149">
        <v>1731</v>
      </c>
      <c r="G149">
        <v>600</v>
      </c>
      <c r="H149" s="106" t="s">
        <v>1261</v>
      </c>
      <c r="I149">
        <v>3087</v>
      </c>
      <c r="J149" s="106" t="s">
        <v>1531</v>
      </c>
      <c r="K149" s="106" t="s">
        <v>1283</v>
      </c>
      <c r="L149">
        <v>2141</v>
      </c>
      <c r="M149">
        <v>2085</v>
      </c>
      <c r="N149">
        <v>500</v>
      </c>
      <c r="O149" s="106" t="s">
        <v>1258</v>
      </c>
      <c r="P149">
        <v>0.77131422182031595</v>
      </c>
      <c r="Q149">
        <v>0.84779400306665897</v>
      </c>
      <c r="R149">
        <v>0.102299971284774</v>
      </c>
      <c r="S149">
        <v>1.03395627751964E-2</v>
      </c>
      <c r="T149">
        <v>-3.34488257370375</v>
      </c>
      <c r="U149">
        <v>3.34488257370375</v>
      </c>
      <c r="V149">
        <v>3.5401056404108999</v>
      </c>
      <c r="W149">
        <v>-8.93</v>
      </c>
      <c r="X149">
        <v>0.37</v>
      </c>
      <c r="Y149">
        <v>353536</v>
      </c>
      <c r="Z149">
        <v>27195</v>
      </c>
      <c r="AA149">
        <v>1.43</v>
      </c>
      <c r="AB149">
        <v>13</v>
      </c>
      <c r="AC149">
        <v>8</v>
      </c>
      <c r="AD149">
        <v>5</v>
      </c>
      <c r="AE149">
        <v>61.54</v>
      </c>
      <c r="AF149">
        <v>14</v>
      </c>
      <c r="AG149">
        <v>6</v>
      </c>
      <c r="AH149">
        <v>0</v>
      </c>
      <c r="AI149">
        <v>7</v>
      </c>
    </row>
    <row r="150" spans="1:35" x14ac:dyDescent="0.2">
      <c r="A150" s="102">
        <v>428</v>
      </c>
      <c r="B150">
        <v>1944</v>
      </c>
      <c r="C150" s="106" t="s">
        <v>1573</v>
      </c>
      <c r="D150" s="106" t="s">
        <v>1268</v>
      </c>
      <c r="E150">
        <v>1793</v>
      </c>
      <c r="F150">
        <v>1793</v>
      </c>
      <c r="G150">
        <v>600</v>
      </c>
      <c r="H150" s="106" t="s">
        <v>1261</v>
      </c>
      <c r="I150">
        <v>4569</v>
      </c>
      <c r="J150" s="106" t="s">
        <v>1526</v>
      </c>
      <c r="K150" s="106" t="s">
        <v>1280</v>
      </c>
      <c r="L150">
        <v>2099</v>
      </c>
      <c r="M150">
        <v>2129</v>
      </c>
      <c r="N150">
        <v>500</v>
      </c>
      <c r="O150" s="106" t="s">
        <v>1258</v>
      </c>
      <c r="P150">
        <v>0.80849120399833596</v>
      </c>
      <c r="Q150">
        <v>0.89790161621574105</v>
      </c>
      <c r="R150" s="15">
        <v>1.21812107259679E-2</v>
      </c>
      <c r="S150" s="15">
        <v>7.5757056198117001E-5</v>
      </c>
      <c r="T150">
        <v>-1.29201116803993</v>
      </c>
      <c r="U150">
        <v>1.29201116803993</v>
      </c>
      <c r="V150">
        <v>0.95484271981454205</v>
      </c>
      <c r="W150">
        <v>-4.7699999999999996</v>
      </c>
      <c r="X150">
        <v>1.06</v>
      </c>
      <c r="Y150">
        <v>353045</v>
      </c>
      <c r="Z150">
        <v>17652</v>
      </c>
      <c r="AA150">
        <v>0.85</v>
      </c>
      <c r="AB150">
        <v>20</v>
      </c>
      <c r="AC150">
        <v>13</v>
      </c>
      <c r="AD150">
        <v>7</v>
      </c>
      <c r="AE150">
        <v>65</v>
      </c>
      <c r="AF150">
        <v>13</v>
      </c>
      <c r="AG150">
        <v>9</v>
      </c>
      <c r="AH150">
        <v>3</v>
      </c>
      <c r="AI150">
        <v>8</v>
      </c>
    </row>
    <row r="151" spans="1:35" x14ac:dyDescent="0.2">
      <c r="A151" s="102">
        <v>427</v>
      </c>
      <c r="B151">
        <v>6055</v>
      </c>
      <c r="C151" s="106" t="s">
        <v>2138</v>
      </c>
      <c r="D151" s="106" t="s">
        <v>1272</v>
      </c>
      <c r="E151">
        <v>1543</v>
      </c>
      <c r="F151">
        <v>1517</v>
      </c>
      <c r="G151">
        <v>500</v>
      </c>
      <c r="H151" s="106" t="s">
        <v>1261</v>
      </c>
      <c r="I151">
        <v>6383</v>
      </c>
      <c r="J151" s="106" t="s">
        <v>558</v>
      </c>
      <c r="K151" s="106" t="s">
        <v>1270</v>
      </c>
      <c r="L151">
        <v>6930</v>
      </c>
      <c r="M151">
        <v>6970</v>
      </c>
      <c r="N151">
        <v>100</v>
      </c>
      <c r="O151" s="106" t="s">
        <v>1258</v>
      </c>
      <c r="P151">
        <v>0.51350331770306101</v>
      </c>
      <c r="Q151">
        <v>0.89793394158796402</v>
      </c>
      <c r="R151" s="106">
        <v>0.45072187061301699</v>
      </c>
      <c r="S151" s="106">
        <v>2.10601184693606E-3</v>
      </c>
      <c r="T151">
        <v>-2.2097953614709902</v>
      </c>
      <c r="U151">
        <v>2.2097953614709902</v>
      </c>
      <c r="V151">
        <v>1.79660407146109</v>
      </c>
      <c r="W151">
        <v>-15.31</v>
      </c>
      <c r="X151">
        <v>8.82</v>
      </c>
      <c r="Y151">
        <v>352271</v>
      </c>
      <c r="Z151">
        <v>15316</v>
      </c>
      <c r="AA151">
        <v>0.69</v>
      </c>
      <c r="AB151">
        <v>23</v>
      </c>
      <c r="AC151">
        <v>14</v>
      </c>
      <c r="AD151">
        <v>9</v>
      </c>
      <c r="AE151">
        <v>60.87</v>
      </c>
      <c r="AF151">
        <v>10</v>
      </c>
      <c r="AG151">
        <v>14</v>
      </c>
      <c r="AH151">
        <v>7</v>
      </c>
      <c r="AI151">
        <v>2</v>
      </c>
    </row>
    <row r="152" spans="1:35" x14ac:dyDescent="0.2">
      <c r="A152" s="102">
        <v>285</v>
      </c>
      <c r="B152">
        <v>6448</v>
      </c>
      <c r="C152" s="106" t="s">
        <v>443</v>
      </c>
      <c r="D152" s="106" t="s">
        <v>1263</v>
      </c>
      <c r="E152">
        <v>2159</v>
      </c>
      <c r="F152">
        <v>2142</v>
      </c>
      <c r="G152">
        <v>500</v>
      </c>
      <c r="H152" s="106" t="s">
        <v>1258</v>
      </c>
      <c r="I152">
        <v>7282</v>
      </c>
      <c r="J152" s="106" t="s">
        <v>1510</v>
      </c>
      <c r="K152" s="106" t="s">
        <v>1275</v>
      </c>
      <c r="L152">
        <v>2502</v>
      </c>
      <c r="M152">
        <v>2501</v>
      </c>
      <c r="N152">
        <v>400</v>
      </c>
      <c r="O152" s="106" t="s">
        <v>1261</v>
      </c>
      <c r="P152">
        <v>0.65836085923696297</v>
      </c>
      <c r="Q152">
        <v>0.91067188236859398</v>
      </c>
      <c r="R152" s="106">
        <v>0.177073813675064</v>
      </c>
      <c r="S152" s="106">
        <v>4.3184059585307299E-2</v>
      </c>
      <c r="T152">
        <v>3.8220711363231998E-2</v>
      </c>
      <c r="U152">
        <v>3.8220711363231998E-2</v>
      </c>
      <c r="V152">
        <v>0.418902960474274</v>
      </c>
      <c r="W152">
        <v>0.14000000000000001</v>
      </c>
      <c r="X152">
        <v>7.06</v>
      </c>
      <c r="Y152">
        <v>351039</v>
      </c>
      <c r="Z152">
        <v>17552</v>
      </c>
      <c r="AA152">
        <v>0.88</v>
      </c>
      <c r="AB152">
        <v>20</v>
      </c>
      <c r="AC152">
        <v>13</v>
      </c>
      <c r="AD152">
        <v>7</v>
      </c>
      <c r="AE152">
        <v>65</v>
      </c>
      <c r="AF152">
        <v>12</v>
      </c>
      <c r="AG152">
        <v>9</v>
      </c>
      <c r="AH152">
        <v>4</v>
      </c>
      <c r="AI152">
        <v>7</v>
      </c>
    </row>
    <row r="153" spans="1:35" x14ac:dyDescent="0.2">
      <c r="A153" s="102">
        <v>593</v>
      </c>
      <c r="B153">
        <v>7321</v>
      </c>
      <c r="C153" s="106" t="s">
        <v>1463</v>
      </c>
      <c r="D153" s="106" t="s">
        <v>1314</v>
      </c>
      <c r="E153">
        <v>574</v>
      </c>
      <c r="F153">
        <v>566</v>
      </c>
      <c r="G153">
        <v>1800</v>
      </c>
      <c r="H153" s="106" t="s">
        <v>1258</v>
      </c>
      <c r="I153">
        <v>9474</v>
      </c>
      <c r="J153" s="106" t="s">
        <v>1472</v>
      </c>
      <c r="K153" s="106" t="s">
        <v>1260</v>
      </c>
      <c r="L153">
        <v>1486</v>
      </c>
      <c r="M153">
        <v>1460</v>
      </c>
      <c r="N153">
        <v>700</v>
      </c>
      <c r="O153" s="106" t="s">
        <v>1261</v>
      </c>
      <c r="P153">
        <v>0.94961128834032205</v>
      </c>
      <c r="Q153">
        <v>0.88076918477780797</v>
      </c>
      <c r="R153" s="106">
        <v>2.7134454890144998E-4</v>
      </c>
      <c r="S153" s="15">
        <v>6.0910865666263499E-3</v>
      </c>
      <c r="T153">
        <v>0.36011925456122801</v>
      </c>
      <c r="U153">
        <v>0.36011925456122801</v>
      </c>
      <c r="V153">
        <v>0.18316602091958101</v>
      </c>
      <c r="W153">
        <v>1.31</v>
      </c>
      <c r="X153">
        <v>0.31</v>
      </c>
      <c r="Y153">
        <v>345937</v>
      </c>
      <c r="Z153">
        <v>38437</v>
      </c>
      <c r="AA153">
        <v>1.95</v>
      </c>
      <c r="AB153">
        <v>9</v>
      </c>
      <c r="AC153">
        <v>6</v>
      </c>
      <c r="AD153">
        <v>3</v>
      </c>
      <c r="AE153">
        <v>66.67</v>
      </c>
      <c r="AF153">
        <v>10</v>
      </c>
      <c r="AG153">
        <v>6</v>
      </c>
      <c r="AH153">
        <v>1</v>
      </c>
      <c r="AI153">
        <v>2</v>
      </c>
    </row>
    <row r="154" spans="1:35" x14ac:dyDescent="0.2">
      <c r="A154" s="102">
        <v>1123</v>
      </c>
      <c r="B154">
        <v>2220</v>
      </c>
      <c r="C154" s="106" t="s">
        <v>1574</v>
      </c>
      <c r="D154" s="106" t="s">
        <v>1285</v>
      </c>
      <c r="E154">
        <v>4805</v>
      </c>
      <c r="F154">
        <v>4775</v>
      </c>
      <c r="G154">
        <v>200</v>
      </c>
      <c r="H154" s="106" t="s">
        <v>1258</v>
      </c>
      <c r="I154">
        <v>9076</v>
      </c>
      <c r="J154" s="106" t="s">
        <v>922</v>
      </c>
      <c r="K154" s="106" t="s">
        <v>1380</v>
      </c>
      <c r="L154">
        <v>1359</v>
      </c>
      <c r="M154">
        <v>1341</v>
      </c>
      <c r="N154">
        <v>700</v>
      </c>
      <c r="O154" s="106" t="s">
        <v>1261</v>
      </c>
      <c r="P154">
        <v>0.70177956811587205</v>
      </c>
      <c r="Q154">
        <v>0.81739354058347302</v>
      </c>
      <c r="R154" s="15">
        <v>1.6780049738186399E-2</v>
      </c>
      <c r="S154" s="106">
        <v>6.7540247109417898E-3</v>
      </c>
      <c r="T154">
        <v>1.8718121365847</v>
      </c>
      <c r="U154">
        <v>1.8718121365847</v>
      </c>
      <c r="V154">
        <v>1.6371980658162799</v>
      </c>
      <c r="W154">
        <v>4.41</v>
      </c>
      <c r="X154">
        <v>1.71</v>
      </c>
      <c r="Y154">
        <v>344802</v>
      </c>
      <c r="Z154">
        <v>24629</v>
      </c>
      <c r="AA154">
        <v>1.4</v>
      </c>
      <c r="AB154">
        <v>14</v>
      </c>
      <c r="AC154">
        <v>11</v>
      </c>
      <c r="AD154">
        <v>3</v>
      </c>
      <c r="AE154">
        <v>78.569999999999993</v>
      </c>
      <c r="AF154">
        <v>12</v>
      </c>
      <c r="AG154">
        <v>6</v>
      </c>
      <c r="AH154">
        <v>2</v>
      </c>
      <c r="AI154">
        <v>6</v>
      </c>
    </row>
    <row r="155" spans="1:35" x14ac:dyDescent="0.2">
      <c r="A155" s="102">
        <v>763</v>
      </c>
      <c r="B155">
        <v>7575</v>
      </c>
      <c r="C155" s="106" t="s">
        <v>1594</v>
      </c>
      <c r="D155" s="106" t="s">
        <v>1265</v>
      </c>
      <c r="E155">
        <v>1420</v>
      </c>
      <c r="F155">
        <v>1403</v>
      </c>
      <c r="G155">
        <v>800</v>
      </c>
      <c r="H155" s="106" t="s">
        <v>1258</v>
      </c>
      <c r="I155">
        <v>8179</v>
      </c>
      <c r="J155" s="106" t="s">
        <v>855</v>
      </c>
      <c r="K155" s="106" t="s">
        <v>1283</v>
      </c>
      <c r="L155">
        <v>2160</v>
      </c>
      <c r="M155">
        <v>2128</v>
      </c>
      <c r="N155">
        <v>500</v>
      </c>
      <c r="O155" s="106" t="s">
        <v>1261</v>
      </c>
      <c r="P155">
        <v>0.68774984906386205</v>
      </c>
      <c r="Q155">
        <v>0.86009379158861698</v>
      </c>
      <c r="R155" s="15">
        <v>0.48969874981495498</v>
      </c>
      <c r="S155">
        <v>1.7219676642231199E-3</v>
      </c>
      <c r="T155">
        <v>2.3890668211245698</v>
      </c>
      <c r="U155">
        <v>2.3890668211245698</v>
      </c>
      <c r="V155">
        <v>1.79468483090512</v>
      </c>
      <c r="W155">
        <v>8.2799999999999994</v>
      </c>
      <c r="X155">
        <v>5.49</v>
      </c>
      <c r="Y155">
        <v>342213</v>
      </c>
      <c r="Z155">
        <v>15555</v>
      </c>
      <c r="AA155">
        <v>0.89</v>
      </c>
      <c r="AB155">
        <v>22</v>
      </c>
      <c r="AC155">
        <v>13</v>
      </c>
      <c r="AD155">
        <v>9</v>
      </c>
      <c r="AE155">
        <v>59.09</v>
      </c>
      <c r="AF155">
        <v>9</v>
      </c>
      <c r="AG155">
        <v>12</v>
      </c>
      <c r="AH155">
        <v>8</v>
      </c>
      <c r="AI155">
        <v>2</v>
      </c>
    </row>
    <row r="156" spans="1:35" x14ac:dyDescent="0.2">
      <c r="A156" s="102">
        <v>459</v>
      </c>
      <c r="B156">
        <v>6923</v>
      </c>
      <c r="C156" s="106" t="s">
        <v>57</v>
      </c>
      <c r="D156" s="106" t="s">
        <v>1263</v>
      </c>
      <c r="E156">
        <v>2943</v>
      </c>
      <c r="F156">
        <v>2920</v>
      </c>
      <c r="G156">
        <v>300</v>
      </c>
      <c r="H156" s="106" t="s">
        <v>1261</v>
      </c>
      <c r="I156">
        <v>8306</v>
      </c>
      <c r="J156" s="106" t="s">
        <v>1455</v>
      </c>
      <c r="K156" s="106" t="s">
        <v>1314</v>
      </c>
      <c r="L156">
        <v>561.29999999999995</v>
      </c>
      <c r="M156">
        <v>562.79999999999995</v>
      </c>
      <c r="N156">
        <v>1600</v>
      </c>
      <c r="O156" s="106" t="s">
        <v>1258</v>
      </c>
      <c r="P156">
        <v>0.88059302751652901</v>
      </c>
      <c r="Q156">
        <v>0.89493066375474195</v>
      </c>
      <c r="R156">
        <v>0.22990831899287101</v>
      </c>
      <c r="S156" s="106">
        <v>6.68711222205539E-2</v>
      </c>
      <c r="T156">
        <v>-0.95191079161140002</v>
      </c>
      <c r="U156">
        <v>0.95191079161140002</v>
      </c>
      <c r="V156">
        <v>0.91360634785441897</v>
      </c>
      <c r="W156">
        <v>-1.73</v>
      </c>
      <c r="X156">
        <v>2.79</v>
      </c>
      <c r="Y156">
        <v>341763</v>
      </c>
      <c r="Z156">
        <v>21360</v>
      </c>
      <c r="AA156">
        <v>1.18</v>
      </c>
      <c r="AB156">
        <v>16</v>
      </c>
      <c r="AC156">
        <v>11</v>
      </c>
      <c r="AD156">
        <v>5</v>
      </c>
      <c r="AE156">
        <v>68.75</v>
      </c>
      <c r="AF156">
        <v>15</v>
      </c>
      <c r="AG156">
        <v>7</v>
      </c>
      <c r="AH156">
        <v>2</v>
      </c>
      <c r="AI156">
        <v>7</v>
      </c>
    </row>
    <row r="157" spans="1:35" x14ac:dyDescent="0.2">
      <c r="A157" s="102">
        <v>100</v>
      </c>
      <c r="B157">
        <v>1802</v>
      </c>
      <c r="C157" s="106" t="s">
        <v>1467</v>
      </c>
      <c r="D157" s="106" t="s">
        <v>1268</v>
      </c>
      <c r="E157">
        <v>1230</v>
      </c>
      <c r="F157">
        <v>1229</v>
      </c>
      <c r="G157">
        <v>800</v>
      </c>
      <c r="H157" s="106" t="s">
        <v>1258</v>
      </c>
      <c r="I157">
        <v>5333</v>
      </c>
      <c r="J157" s="106" t="s">
        <v>236</v>
      </c>
      <c r="K157" s="106" t="s">
        <v>1257</v>
      </c>
      <c r="L157">
        <v>1884</v>
      </c>
      <c r="M157">
        <v>1882</v>
      </c>
      <c r="N157">
        <v>500</v>
      </c>
      <c r="O157" s="106" t="s">
        <v>1261</v>
      </c>
      <c r="P157">
        <v>0.67815562339873503</v>
      </c>
      <c r="Q157">
        <v>0.93636845324690698</v>
      </c>
      <c r="R157" s="106">
        <v>0.32076314127320099</v>
      </c>
      <c r="S157" s="15">
        <v>3.4222160426457498E-3</v>
      </c>
      <c r="T157">
        <v>0.58792771043898595</v>
      </c>
      <c r="U157">
        <v>0.58792771043898595</v>
      </c>
      <c r="V157">
        <v>0.76407275927945695</v>
      </c>
      <c r="W157">
        <v>1.25</v>
      </c>
      <c r="X157">
        <v>4.4800000000000004</v>
      </c>
      <c r="Y157">
        <v>340615</v>
      </c>
      <c r="Z157">
        <v>22708</v>
      </c>
      <c r="AA157">
        <v>1.1100000000000001</v>
      </c>
      <c r="AB157">
        <v>15</v>
      </c>
      <c r="AC157">
        <v>10</v>
      </c>
      <c r="AD157">
        <v>5</v>
      </c>
      <c r="AE157">
        <v>66.67</v>
      </c>
      <c r="AF157">
        <v>13</v>
      </c>
      <c r="AG157">
        <v>7</v>
      </c>
      <c r="AH157">
        <v>1</v>
      </c>
      <c r="AI157">
        <v>7</v>
      </c>
    </row>
    <row r="158" spans="1:35" x14ac:dyDescent="0.2">
      <c r="A158" s="102">
        <v>201</v>
      </c>
      <c r="B158">
        <v>5631</v>
      </c>
      <c r="C158" s="106" t="s">
        <v>1479</v>
      </c>
      <c r="D158" s="106" t="s">
        <v>1270</v>
      </c>
      <c r="E158">
        <v>1874</v>
      </c>
      <c r="F158">
        <v>1820</v>
      </c>
      <c r="G158">
        <v>500</v>
      </c>
      <c r="H158" s="106" t="s">
        <v>1261</v>
      </c>
      <c r="I158">
        <v>7313</v>
      </c>
      <c r="J158" s="106" t="s">
        <v>1210</v>
      </c>
      <c r="K158" s="106" t="s">
        <v>1275</v>
      </c>
      <c r="L158">
        <v>3100</v>
      </c>
      <c r="M158">
        <v>3090</v>
      </c>
      <c r="N158">
        <v>300</v>
      </c>
      <c r="O158" s="106" t="s">
        <v>1258</v>
      </c>
      <c r="P158">
        <v>0.78851437200557395</v>
      </c>
      <c r="Q158">
        <v>0.92161685267878701</v>
      </c>
      <c r="R158" s="15">
        <v>0.2283261111704</v>
      </c>
      <c r="S158" s="15">
        <v>1.35757841188396E-2</v>
      </c>
      <c r="T158">
        <v>-2.4772977962881599</v>
      </c>
      <c r="U158">
        <v>2.4772977962881599</v>
      </c>
      <c r="V158">
        <v>1.93866587360194</v>
      </c>
      <c r="W158">
        <v>-10.07</v>
      </c>
      <c r="X158">
        <v>1.83</v>
      </c>
      <c r="Y158">
        <v>340491</v>
      </c>
      <c r="Z158">
        <v>21281</v>
      </c>
      <c r="AA158">
        <v>1.1599999999999999</v>
      </c>
      <c r="AB158">
        <v>16</v>
      </c>
      <c r="AC158">
        <v>10</v>
      </c>
      <c r="AD158">
        <v>6</v>
      </c>
      <c r="AE158">
        <v>62.5</v>
      </c>
      <c r="AF158">
        <v>8</v>
      </c>
      <c r="AG158">
        <v>9</v>
      </c>
      <c r="AH158">
        <v>4</v>
      </c>
      <c r="AI158">
        <v>3</v>
      </c>
    </row>
    <row r="159" spans="1:35" x14ac:dyDescent="0.2">
      <c r="A159" s="102">
        <v>239</v>
      </c>
      <c r="B159">
        <v>5019</v>
      </c>
      <c r="C159" s="106" t="s">
        <v>1522</v>
      </c>
      <c r="D159" s="106" t="s">
        <v>1523</v>
      </c>
      <c r="E159">
        <v>2921</v>
      </c>
      <c r="F159">
        <v>2903</v>
      </c>
      <c r="G159">
        <v>300</v>
      </c>
      <c r="H159" s="106" t="s">
        <v>1258</v>
      </c>
      <c r="I159">
        <v>9474</v>
      </c>
      <c r="J159" s="106" t="s">
        <v>1472</v>
      </c>
      <c r="K159" s="106" t="s">
        <v>1260</v>
      </c>
      <c r="L159">
        <v>1486</v>
      </c>
      <c r="M159">
        <v>1460</v>
      </c>
      <c r="N159">
        <v>600</v>
      </c>
      <c r="O159" s="106" t="s">
        <v>1261</v>
      </c>
      <c r="P159">
        <v>0.78567237361014197</v>
      </c>
      <c r="Q159">
        <v>0.91557610685431301</v>
      </c>
      <c r="R159" s="15">
        <v>0.31844130088200601</v>
      </c>
      <c r="S159">
        <v>1.10076461074365E-2</v>
      </c>
      <c r="T159">
        <v>2.7237189769941299</v>
      </c>
      <c r="U159">
        <v>2.7237189769941299</v>
      </c>
      <c r="V159">
        <v>2.46014652647919</v>
      </c>
      <c r="W159">
        <v>15.79</v>
      </c>
      <c r="X159">
        <v>0.59</v>
      </c>
      <c r="Y159">
        <v>340439</v>
      </c>
      <c r="Z159">
        <v>18913</v>
      </c>
      <c r="AA159">
        <v>0.9</v>
      </c>
      <c r="AB159">
        <v>18</v>
      </c>
      <c r="AC159">
        <v>11</v>
      </c>
      <c r="AD159">
        <v>7</v>
      </c>
      <c r="AE159">
        <v>61.11</v>
      </c>
      <c r="AF159">
        <v>8</v>
      </c>
      <c r="AG159">
        <v>10</v>
      </c>
      <c r="AH159">
        <v>6</v>
      </c>
      <c r="AI159">
        <v>2</v>
      </c>
    </row>
    <row r="160" spans="1:35" x14ac:dyDescent="0.2">
      <c r="A160" s="102">
        <v>1198</v>
      </c>
      <c r="B160">
        <v>6503</v>
      </c>
      <c r="C160" s="106" t="s">
        <v>1209</v>
      </c>
      <c r="D160" s="106" t="s">
        <v>1263</v>
      </c>
      <c r="E160">
        <v>1579.5</v>
      </c>
      <c r="F160">
        <v>1566.5</v>
      </c>
      <c r="G160">
        <v>600</v>
      </c>
      <c r="H160" s="106" t="s">
        <v>1261</v>
      </c>
      <c r="I160">
        <v>8595</v>
      </c>
      <c r="J160" s="106" t="s">
        <v>1430</v>
      </c>
      <c r="K160" s="106" t="s">
        <v>1450</v>
      </c>
      <c r="L160">
        <v>4710</v>
      </c>
      <c r="M160">
        <v>4680</v>
      </c>
      <c r="N160">
        <v>200</v>
      </c>
      <c r="O160" s="106" t="s">
        <v>1258</v>
      </c>
      <c r="P160">
        <v>0.65906687065893499</v>
      </c>
      <c r="Q160">
        <v>0.80615766734252903</v>
      </c>
      <c r="R160">
        <v>0.11432746108385999</v>
      </c>
      <c r="S160" s="106">
        <v>4.8535068483781099E-2</v>
      </c>
      <c r="T160">
        <v>-1.2613646900033899</v>
      </c>
      <c r="U160">
        <v>1.2613646900033899</v>
      </c>
      <c r="V160">
        <v>1.3466526028388099</v>
      </c>
      <c r="W160">
        <v>-6.71</v>
      </c>
      <c r="X160">
        <v>0.42</v>
      </c>
      <c r="Y160">
        <v>339633</v>
      </c>
      <c r="Z160">
        <v>21227</v>
      </c>
      <c r="AA160">
        <v>1.25</v>
      </c>
      <c r="AB160">
        <v>16</v>
      </c>
      <c r="AC160">
        <v>12</v>
      </c>
      <c r="AD160">
        <v>4</v>
      </c>
      <c r="AE160">
        <v>75</v>
      </c>
      <c r="AF160">
        <v>12</v>
      </c>
      <c r="AG160">
        <v>8</v>
      </c>
      <c r="AH160">
        <v>3</v>
      </c>
      <c r="AI160">
        <v>5</v>
      </c>
    </row>
    <row r="161" spans="1:35" x14ac:dyDescent="0.2">
      <c r="A161" s="102">
        <v>862</v>
      </c>
      <c r="B161">
        <v>4208</v>
      </c>
      <c r="C161" s="106" t="s">
        <v>1452</v>
      </c>
      <c r="D161" s="106" t="s">
        <v>1282</v>
      </c>
      <c r="E161">
        <v>2160</v>
      </c>
      <c r="F161">
        <v>2166</v>
      </c>
      <c r="G161">
        <v>500</v>
      </c>
      <c r="H161" s="106" t="s">
        <v>1261</v>
      </c>
      <c r="I161">
        <v>9069</v>
      </c>
      <c r="J161" s="106" t="s">
        <v>1370</v>
      </c>
      <c r="K161" s="106" t="s">
        <v>1380</v>
      </c>
      <c r="L161">
        <v>875</v>
      </c>
      <c r="M161">
        <v>867</v>
      </c>
      <c r="N161">
        <v>1200</v>
      </c>
      <c r="O161" s="106" t="s">
        <v>1258</v>
      </c>
      <c r="P161">
        <v>0.881824121219692</v>
      </c>
      <c r="Q161">
        <v>0.85002595633246703</v>
      </c>
      <c r="R161" s="106">
        <v>7.7728000422866206E-2</v>
      </c>
      <c r="S161">
        <v>1.17990383483611E-2</v>
      </c>
      <c r="T161">
        <v>-1.12789140561556</v>
      </c>
      <c r="U161">
        <v>1.12789140561556</v>
      </c>
      <c r="V161">
        <v>1.5611817570855899</v>
      </c>
      <c r="W161">
        <v>-2.66</v>
      </c>
      <c r="X161">
        <v>3.93</v>
      </c>
      <c r="Y161">
        <v>338485</v>
      </c>
      <c r="Z161">
        <v>19911</v>
      </c>
      <c r="AA161">
        <v>0.99</v>
      </c>
      <c r="AB161">
        <v>17</v>
      </c>
      <c r="AC161">
        <v>12</v>
      </c>
      <c r="AD161">
        <v>5</v>
      </c>
      <c r="AE161">
        <v>70.59</v>
      </c>
      <c r="AF161">
        <v>10</v>
      </c>
      <c r="AG161">
        <v>9</v>
      </c>
      <c r="AH161">
        <v>3</v>
      </c>
      <c r="AI161">
        <v>5</v>
      </c>
    </row>
    <row r="162" spans="1:35" x14ac:dyDescent="0.2">
      <c r="A162" s="102">
        <v>390</v>
      </c>
      <c r="B162">
        <v>1802</v>
      </c>
      <c r="C162" s="106" t="s">
        <v>1467</v>
      </c>
      <c r="D162" s="106" t="s">
        <v>1268</v>
      </c>
      <c r="E162">
        <v>1230</v>
      </c>
      <c r="F162">
        <v>1229</v>
      </c>
      <c r="G162">
        <v>800</v>
      </c>
      <c r="H162" s="106" t="s">
        <v>1261</v>
      </c>
      <c r="I162">
        <v>8586</v>
      </c>
      <c r="J162" s="106" t="s">
        <v>1374</v>
      </c>
      <c r="K162" s="106" t="s">
        <v>1264</v>
      </c>
      <c r="L162">
        <v>3050</v>
      </c>
      <c r="M162">
        <v>3085</v>
      </c>
      <c r="N162">
        <v>300</v>
      </c>
      <c r="O162" s="106" t="s">
        <v>1258</v>
      </c>
      <c r="P162">
        <v>0.54943486759536897</v>
      </c>
      <c r="Q162">
        <v>0.90112004947693103</v>
      </c>
      <c r="R162" s="15">
        <v>0.30846581593464201</v>
      </c>
      <c r="S162" s="15">
        <v>7.9441998632504604E-2</v>
      </c>
      <c r="T162">
        <v>-1.3662903242691</v>
      </c>
      <c r="U162">
        <v>1.3662903242691</v>
      </c>
      <c r="V162">
        <v>1.28727778017547</v>
      </c>
      <c r="W162">
        <v>-7.68</v>
      </c>
      <c r="X162">
        <v>6.23</v>
      </c>
      <c r="Y162">
        <v>338027</v>
      </c>
      <c r="Z162">
        <v>13521</v>
      </c>
      <c r="AA162">
        <v>0.62</v>
      </c>
      <c r="AB162">
        <v>25</v>
      </c>
      <c r="AC162">
        <v>12</v>
      </c>
      <c r="AD162">
        <v>13</v>
      </c>
      <c r="AE162">
        <v>48</v>
      </c>
      <c r="AF162">
        <v>12</v>
      </c>
      <c r="AG162">
        <v>10</v>
      </c>
      <c r="AH162">
        <v>4</v>
      </c>
      <c r="AI162">
        <v>11</v>
      </c>
    </row>
    <row r="163" spans="1:35" x14ac:dyDescent="0.2">
      <c r="A163" s="102">
        <v>652</v>
      </c>
      <c r="B163">
        <v>6361</v>
      </c>
      <c r="C163" s="106" t="s">
        <v>748</v>
      </c>
      <c r="D163" s="106" t="s">
        <v>1270</v>
      </c>
      <c r="E163">
        <v>2876</v>
      </c>
      <c r="F163">
        <v>2830</v>
      </c>
      <c r="G163">
        <v>300</v>
      </c>
      <c r="H163" s="106" t="s">
        <v>1261</v>
      </c>
      <c r="I163">
        <v>6995</v>
      </c>
      <c r="J163" s="106" t="s">
        <v>50</v>
      </c>
      <c r="K163" s="106" t="s">
        <v>1275</v>
      </c>
      <c r="L163">
        <v>1835</v>
      </c>
      <c r="M163">
        <v>1818</v>
      </c>
      <c r="N163">
        <v>500</v>
      </c>
      <c r="O163" s="106" t="s">
        <v>1258</v>
      </c>
      <c r="P163">
        <v>0.68932265400978698</v>
      </c>
      <c r="Q163">
        <v>0.87381035854911504</v>
      </c>
      <c r="R163" s="15">
        <v>2.0703596426562401E-2</v>
      </c>
      <c r="S163" s="15">
        <v>1.53830621973014E-2</v>
      </c>
      <c r="T163">
        <v>-0.40960562819989998</v>
      </c>
      <c r="U163">
        <v>0.40960562819989998</v>
      </c>
      <c r="V163">
        <v>0.34775806996899</v>
      </c>
      <c r="W163">
        <v>-1.9</v>
      </c>
      <c r="X163">
        <v>7.07</v>
      </c>
      <c r="Y163">
        <v>337997</v>
      </c>
      <c r="Z163">
        <v>22533</v>
      </c>
      <c r="AA163">
        <v>1.18</v>
      </c>
      <c r="AB163">
        <v>15</v>
      </c>
      <c r="AC163">
        <v>11</v>
      </c>
      <c r="AD163">
        <v>4</v>
      </c>
      <c r="AE163">
        <v>73.33</v>
      </c>
      <c r="AF163">
        <v>10</v>
      </c>
      <c r="AG163">
        <v>7</v>
      </c>
      <c r="AH163">
        <v>3</v>
      </c>
      <c r="AI163">
        <v>5</v>
      </c>
    </row>
    <row r="164" spans="1:35" x14ac:dyDescent="0.2">
      <c r="A164" s="102">
        <v>852</v>
      </c>
      <c r="B164">
        <v>2607</v>
      </c>
      <c r="C164" s="106" t="s">
        <v>1286</v>
      </c>
      <c r="D164" s="106" t="s">
        <v>1285</v>
      </c>
      <c r="E164">
        <v>2762</v>
      </c>
      <c r="F164">
        <v>2748</v>
      </c>
      <c r="G164">
        <v>300</v>
      </c>
      <c r="H164" s="106" t="s">
        <v>1258</v>
      </c>
      <c r="I164">
        <v>7276</v>
      </c>
      <c r="J164" s="106" t="s">
        <v>1310</v>
      </c>
      <c r="K164" s="106" t="s">
        <v>1263</v>
      </c>
      <c r="L164">
        <v>4655</v>
      </c>
      <c r="M164">
        <v>4655</v>
      </c>
      <c r="N164">
        <v>200</v>
      </c>
      <c r="O164" s="106" t="s">
        <v>1261</v>
      </c>
      <c r="P164">
        <v>0.90388080645522795</v>
      </c>
      <c r="Q164">
        <v>0.85137868870273303</v>
      </c>
      <c r="R164">
        <v>0.124656988894556</v>
      </c>
      <c r="S164" s="15">
        <v>5.7780621002613101E-2</v>
      </c>
      <c r="T164">
        <v>1.0382951629410699</v>
      </c>
      <c r="U164">
        <v>1.0382951629410699</v>
      </c>
      <c r="V164">
        <v>1.60782085404171</v>
      </c>
      <c r="W164">
        <v>3.64</v>
      </c>
      <c r="X164">
        <v>11.45</v>
      </c>
      <c r="Y164">
        <v>337726</v>
      </c>
      <c r="Z164">
        <v>28144</v>
      </c>
      <c r="AA164">
        <v>1.72</v>
      </c>
      <c r="AB164">
        <v>12</v>
      </c>
      <c r="AC164">
        <v>9</v>
      </c>
      <c r="AD164">
        <v>3</v>
      </c>
      <c r="AE164">
        <v>75</v>
      </c>
      <c r="AF164">
        <v>11</v>
      </c>
      <c r="AG164">
        <v>8</v>
      </c>
      <c r="AH164">
        <v>0</v>
      </c>
      <c r="AI164">
        <v>4</v>
      </c>
    </row>
    <row r="165" spans="1:35" x14ac:dyDescent="0.2">
      <c r="A165" s="102">
        <v>103</v>
      </c>
      <c r="B165">
        <v>3774</v>
      </c>
      <c r="C165" s="106" t="s">
        <v>662</v>
      </c>
      <c r="D165" s="106" t="s">
        <v>1260</v>
      </c>
      <c r="E165">
        <v>3425</v>
      </c>
      <c r="F165">
        <v>3340</v>
      </c>
      <c r="G165">
        <v>300</v>
      </c>
      <c r="H165" s="106" t="s">
        <v>1258</v>
      </c>
      <c r="I165">
        <v>8806</v>
      </c>
      <c r="J165" s="106" t="s">
        <v>1456</v>
      </c>
      <c r="K165" s="106" t="s">
        <v>1279</v>
      </c>
      <c r="L165">
        <v>1397</v>
      </c>
      <c r="M165">
        <v>1382</v>
      </c>
      <c r="N165">
        <v>700</v>
      </c>
      <c r="O165" s="106" t="s">
        <v>1261</v>
      </c>
      <c r="P165">
        <v>0.915854251147317</v>
      </c>
      <c r="Q165">
        <v>0.93614163438995401</v>
      </c>
      <c r="R165" s="15">
        <v>0.11386507006175001</v>
      </c>
      <c r="S165" s="15">
        <v>3.9831186187575304E-3</v>
      </c>
      <c r="T165">
        <v>1.8163129641629501</v>
      </c>
      <c r="U165">
        <v>1.8163129641629501</v>
      </c>
      <c r="V165">
        <v>2.2841235616509401</v>
      </c>
      <c r="W165">
        <v>6.38</v>
      </c>
      <c r="X165">
        <v>3.45</v>
      </c>
      <c r="Y165">
        <v>336553</v>
      </c>
      <c r="Z165">
        <v>17713</v>
      </c>
      <c r="AA165">
        <v>0.96</v>
      </c>
      <c r="AB165">
        <v>19</v>
      </c>
      <c r="AC165">
        <v>13</v>
      </c>
      <c r="AD165">
        <v>6</v>
      </c>
      <c r="AE165">
        <v>68.42</v>
      </c>
      <c r="AF165">
        <v>12</v>
      </c>
      <c r="AG165">
        <v>9</v>
      </c>
      <c r="AH165">
        <v>4</v>
      </c>
      <c r="AI165">
        <v>6</v>
      </c>
    </row>
    <row r="166" spans="1:35" x14ac:dyDescent="0.2">
      <c r="A166" s="102">
        <v>1192</v>
      </c>
      <c r="B166">
        <v>5706</v>
      </c>
      <c r="C166" s="106" t="s">
        <v>1597</v>
      </c>
      <c r="D166" s="106" t="s">
        <v>1273</v>
      </c>
      <c r="E166">
        <v>2932</v>
      </c>
      <c r="F166">
        <v>2921</v>
      </c>
      <c r="G166">
        <v>300</v>
      </c>
      <c r="H166" s="106" t="s">
        <v>1258</v>
      </c>
      <c r="I166">
        <v>7186</v>
      </c>
      <c r="J166" s="106" t="s">
        <v>547</v>
      </c>
      <c r="K166" s="106" t="s">
        <v>1314</v>
      </c>
      <c r="L166">
        <v>422</v>
      </c>
      <c r="M166">
        <v>420</v>
      </c>
      <c r="N166">
        <v>2100</v>
      </c>
      <c r="O166" s="106" t="s">
        <v>1261</v>
      </c>
      <c r="P166">
        <v>0.54488251376414998</v>
      </c>
      <c r="Q166">
        <v>0.80797796617940298</v>
      </c>
      <c r="R166" s="106">
        <v>0.26395055917725901</v>
      </c>
      <c r="S166" s="15">
        <v>4.87341704805207E-2</v>
      </c>
      <c r="T166">
        <v>2.0650643504752302</v>
      </c>
      <c r="U166">
        <v>2.0650643504752302</v>
      </c>
      <c r="V166">
        <v>1.3967650935598901</v>
      </c>
      <c r="W166">
        <v>8.18</v>
      </c>
      <c r="X166">
        <v>0.65</v>
      </c>
      <c r="Y166">
        <v>333968</v>
      </c>
      <c r="Z166">
        <v>20873</v>
      </c>
      <c r="AA166">
        <v>1.27</v>
      </c>
      <c r="AB166">
        <v>16</v>
      </c>
      <c r="AC166">
        <v>10</v>
      </c>
      <c r="AD166">
        <v>6</v>
      </c>
      <c r="AE166">
        <v>62.5</v>
      </c>
      <c r="AF166">
        <v>12</v>
      </c>
      <c r="AG166">
        <v>10</v>
      </c>
      <c r="AH166">
        <v>4</v>
      </c>
      <c r="AI166">
        <v>2</v>
      </c>
    </row>
    <row r="167" spans="1:35" x14ac:dyDescent="0.2">
      <c r="A167" s="102">
        <v>661</v>
      </c>
      <c r="B167">
        <v>1833</v>
      </c>
      <c r="C167" s="106" t="s">
        <v>1713</v>
      </c>
      <c r="D167" s="106" t="s">
        <v>1268</v>
      </c>
      <c r="E167">
        <v>2869</v>
      </c>
      <c r="F167">
        <v>2829</v>
      </c>
      <c r="G167">
        <v>300</v>
      </c>
      <c r="H167" s="106" t="s">
        <v>1258</v>
      </c>
      <c r="I167">
        <v>5444</v>
      </c>
      <c r="J167" s="106" t="s">
        <v>1718</v>
      </c>
      <c r="K167" s="106" t="s">
        <v>1312</v>
      </c>
      <c r="L167">
        <v>2531</v>
      </c>
      <c r="M167">
        <v>2499</v>
      </c>
      <c r="N167">
        <v>300</v>
      </c>
      <c r="O167" s="106" t="s">
        <v>1261</v>
      </c>
      <c r="P167">
        <v>0.86902195735337695</v>
      </c>
      <c r="Q167">
        <v>0.87300054031964203</v>
      </c>
      <c r="R167">
        <v>0.304071702584509</v>
      </c>
      <c r="S167">
        <v>3.2441063645465999E-2</v>
      </c>
      <c r="T167">
        <v>1.0253342491427899</v>
      </c>
      <c r="U167">
        <v>1.0253342491427899</v>
      </c>
      <c r="V167">
        <v>1.5527911850684299</v>
      </c>
      <c r="W167">
        <v>1.86</v>
      </c>
      <c r="X167">
        <v>11.66</v>
      </c>
      <c r="Y167">
        <v>331722</v>
      </c>
      <c r="Z167">
        <v>20733</v>
      </c>
      <c r="AA167">
        <v>1.1399999999999999</v>
      </c>
      <c r="AB167">
        <v>16</v>
      </c>
      <c r="AC167">
        <v>10</v>
      </c>
      <c r="AD167">
        <v>6</v>
      </c>
      <c r="AE167">
        <v>62.5</v>
      </c>
      <c r="AF167">
        <v>12</v>
      </c>
      <c r="AG167">
        <v>7</v>
      </c>
      <c r="AH167">
        <v>2</v>
      </c>
      <c r="AI167">
        <v>7</v>
      </c>
    </row>
    <row r="168" spans="1:35" x14ac:dyDescent="0.2">
      <c r="A168" s="102">
        <v>7</v>
      </c>
      <c r="B168">
        <v>6371</v>
      </c>
      <c r="C168" s="106" t="s">
        <v>1421</v>
      </c>
      <c r="D168" s="106" t="s">
        <v>1270</v>
      </c>
      <c r="E168">
        <v>3240</v>
      </c>
      <c r="F168">
        <v>3220</v>
      </c>
      <c r="G168">
        <v>300</v>
      </c>
      <c r="H168" s="106" t="s">
        <v>1258</v>
      </c>
      <c r="I168">
        <v>7762</v>
      </c>
      <c r="J168" s="106" t="s">
        <v>1466</v>
      </c>
      <c r="K168" s="106" t="s">
        <v>1267</v>
      </c>
      <c r="L168">
        <v>497</v>
      </c>
      <c r="M168">
        <v>487</v>
      </c>
      <c r="N168">
        <v>2000</v>
      </c>
      <c r="O168" s="106" t="s">
        <v>1261</v>
      </c>
      <c r="P168">
        <v>0.94774962460165002</v>
      </c>
      <c r="Q168">
        <v>0.96824847073562204</v>
      </c>
      <c r="R168">
        <v>6.7545710396309203E-2</v>
      </c>
      <c r="S168" s="15">
        <v>1.38907217930517E-9</v>
      </c>
      <c r="T168">
        <v>1.13882997310524</v>
      </c>
      <c r="U168">
        <v>1.13882997310524</v>
      </c>
      <c r="V168">
        <v>0.83329119057022405</v>
      </c>
      <c r="W168">
        <v>2.34</v>
      </c>
      <c r="X168">
        <v>0.83</v>
      </c>
      <c r="Y168">
        <v>331497</v>
      </c>
      <c r="Z168">
        <v>16575</v>
      </c>
      <c r="AA168">
        <v>0.93</v>
      </c>
      <c r="AB168">
        <v>20</v>
      </c>
      <c r="AC168">
        <v>14</v>
      </c>
      <c r="AD168">
        <v>6</v>
      </c>
      <c r="AE168">
        <v>70</v>
      </c>
      <c r="AF168">
        <v>12</v>
      </c>
      <c r="AG168">
        <v>8</v>
      </c>
      <c r="AH168">
        <v>4</v>
      </c>
      <c r="AI168">
        <v>8</v>
      </c>
    </row>
    <row r="169" spans="1:35" x14ac:dyDescent="0.2">
      <c r="A169" s="102">
        <v>771</v>
      </c>
      <c r="B169">
        <v>1969</v>
      </c>
      <c r="C169" s="106" t="s">
        <v>1624</v>
      </c>
      <c r="D169" s="106" t="s">
        <v>1268</v>
      </c>
      <c r="E169">
        <v>1855</v>
      </c>
      <c r="F169">
        <v>1860</v>
      </c>
      <c r="G169">
        <v>600</v>
      </c>
      <c r="H169" s="106" t="s">
        <v>1258</v>
      </c>
      <c r="I169">
        <v>6287</v>
      </c>
      <c r="J169" s="106" t="s">
        <v>1361</v>
      </c>
      <c r="K169" s="106" t="s">
        <v>1270</v>
      </c>
      <c r="L169">
        <v>2754</v>
      </c>
      <c r="M169">
        <v>2744</v>
      </c>
      <c r="N169">
        <v>400</v>
      </c>
      <c r="O169" s="106" t="s">
        <v>1261</v>
      </c>
      <c r="P169">
        <v>0.73397782971005099</v>
      </c>
      <c r="Q169">
        <v>0.85923355806103097</v>
      </c>
      <c r="R169" s="106">
        <v>0.28386863512906602</v>
      </c>
      <c r="S169">
        <v>1.7553446364898698E-2</v>
      </c>
      <c r="T169">
        <v>3.0985742558148299</v>
      </c>
      <c r="U169">
        <v>3.0985742558148299</v>
      </c>
      <c r="V169">
        <v>3.0467984300382498</v>
      </c>
      <c r="W169">
        <v>12.58</v>
      </c>
      <c r="X169">
        <v>1.68</v>
      </c>
      <c r="Y169">
        <v>331428</v>
      </c>
      <c r="Z169">
        <v>16571</v>
      </c>
      <c r="AA169">
        <v>0.87</v>
      </c>
      <c r="AB169">
        <v>20</v>
      </c>
      <c r="AC169">
        <v>13</v>
      </c>
      <c r="AD169">
        <v>7</v>
      </c>
      <c r="AE169">
        <v>65</v>
      </c>
      <c r="AF169">
        <v>12</v>
      </c>
      <c r="AG169">
        <v>10</v>
      </c>
      <c r="AH169">
        <v>4</v>
      </c>
      <c r="AI169">
        <v>6</v>
      </c>
    </row>
    <row r="170" spans="1:35" x14ac:dyDescent="0.2">
      <c r="A170" s="102">
        <v>477</v>
      </c>
      <c r="B170">
        <v>6268</v>
      </c>
      <c r="C170" s="106" t="s">
        <v>1691</v>
      </c>
      <c r="D170" s="106" t="s">
        <v>1270</v>
      </c>
      <c r="E170">
        <v>3290</v>
      </c>
      <c r="F170">
        <v>3245</v>
      </c>
      <c r="G170">
        <v>300</v>
      </c>
      <c r="H170" s="106" t="s">
        <v>1258</v>
      </c>
      <c r="I170">
        <v>6481</v>
      </c>
      <c r="J170" s="106" t="s">
        <v>1685</v>
      </c>
      <c r="K170" s="106" t="s">
        <v>1270</v>
      </c>
      <c r="L170">
        <v>2766</v>
      </c>
      <c r="M170">
        <v>2762</v>
      </c>
      <c r="N170">
        <v>400</v>
      </c>
      <c r="O170" s="106" t="s">
        <v>1261</v>
      </c>
      <c r="P170">
        <v>0.61575427211453204</v>
      </c>
      <c r="Q170">
        <v>0.89260383683443101</v>
      </c>
      <c r="R170" s="106">
        <v>1.8333851827269002E-2</v>
      </c>
      <c r="S170" s="106">
        <v>9.6699164204448393E-3</v>
      </c>
      <c r="T170">
        <v>1.5532395039536799</v>
      </c>
      <c r="U170">
        <v>1.5532395039536799</v>
      </c>
      <c r="V170">
        <v>1.9012457643643399</v>
      </c>
      <c r="W170">
        <v>4.92</v>
      </c>
      <c r="X170">
        <v>13.49</v>
      </c>
      <c r="Y170">
        <v>329115</v>
      </c>
      <c r="Z170">
        <v>27426</v>
      </c>
      <c r="AA170">
        <v>1.52</v>
      </c>
      <c r="AB170">
        <v>12</v>
      </c>
      <c r="AC170">
        <v>9</v>
      </c>
      <c r="AD170">
        <v>3</v>
      </c>
      <c r="AE170">
        <v>75</v>
      </c>
      <c r="AF170">
        <v>13</v>
      </c>
      <c r="AG170">
        <v>6</v>
      </c>
      <c r="AH170">
        <v>1</v>
      </c>
      <c r="AI170">
        <v>5</v>
      </c>
    </row>
    <row r="171" spans="1:35" x14ac:dyDescent="0.2">
      <c r="A171" s="102">
        <v>764</v>
      </c>
      <c r="B171">
        <v>4045</v>
      </c>
      <c r="C171" s="106" t="s">
        <v>1579</v>
      </c>
      <c r="D171" s="106" t="s">
        <v>1282</v>
      </c>
      <c r="E171">
        <v>1228</v>
      </c>
      <c r="F171">
        <v>1225</v>
      </c>
      <c r="G171">
        <v>800</v>
      </c>
      <c r="H171" s="106" t="s">
        <v>1258</v>
      </c>
      <c r="I171">
        <v>8750</v>
      </c>
      <c r="J171" s="106" t="s">
        <v>30</v>
      </c>
      <c r="K171" s="106" t="s">
        <v>1440</v>
      </c>
      <c r="L171">
        <v>1645.5</v>
      </c>
      <c r="M171">
        <v>1629.5</v>
      </c>
      <c r="N171">
        <v>600</v>
      </c>
      <c r="O171" s="106" t="s">
        <v>1261</v>
      </c>
      <c r="P171">
        <v>0.79105784595662398</v>
      </c>
      <c r="Q171">
        <v>0.86001335066752804</v>
      </c>
      <c r="R171">
        <v>0.12754964322027701</v>
      </c>
      <c r="S171" s="15">
        <v>1.6958662840059601E-2</v>
      </c>
      <c r="T171">
        <v>1.7073465128326799</v>
      </c>
      <c r="U171">
        <v>1.7073465128326799</v>
      </c>
      <c r="V171">
        <v>1.77859909450036</v>
      </c>
      <c r="W171">
        <v>5.04</v>
      </c>
      <c r="X171">
        <v>0.24</v>
      </c>
      <c r="Y171">
        <v>325524</v>
      </c>
      <c r="Z171">
        <v>17133</v>
      </c>
      <c r="AA171">
        <v>0.85</v>
      </c>
      <c r="AB171">
        <v>19</v>
      </c>
      <c r="AC171">
        <v>11</v>
      </c>
      <c r="AD171">
        <v>8</v>
      </c>
      <c r="AE171">
        <v>57.89</v>
      </c>
      <c r="AF171">
        <v>13</v>
      </c>
      <c r="AG171">
        <v>9</v>
      </c>
      <c r="AH171">
        <v>3</v>
      </c>
      <c r="AI171">
        <v>7</v>
      </c>
    </row>
    <row r="172" spans="1:35" x14ac:dyDescent="0.2">
      <c r="A172" s="102">
        <v>69</v>
      </c>
      <c r="B172">
        <v>7211</v>
      </c>
      <c r="C172" s="106" t="s">
        <v>28</v>
      </c>
      <c r="D172" s="106" t="s">
        <v>1275</v>
      </c>
      <c r="E172">
        <v>411</v>
      </c>
      <c r="F172">
        <v>405</v>
      </c>
      <c r="G172">
        <v>2300</v>
      </c>
      <c r="H172" s="106" t="s">
        <v>1261</v>
      </c>
      <c r="I172">
        <v>7276</v>
      </c>
      <c r="J172" s="106" t="s">
        <v>1310</v>
      </c>
      <c r="K172" s="106" t="s">
        <v>1263</v>
      </c>
      <c r="L172">
        <v>4655</v>
      </c>
      <c r="M172">
        <v>4655</v>
      </c>
      <c r="N172">
        <v>200</v>
      </c>
      <c r="O172" s="106" t="s">
        <v>1258</v>
      </c>
      <c r="P172">
        <v>0.95199303571063099</v>
      </c>
      <c r="Q172">
        <v>0.94349170076926303</v>
      </c>
      <c r="R172">
        <v>2.8469570680100999E-2</v>
      </c>
      <c r="S172">
        <v>6.7270654218215299E-3</v>
      </c>
      <c r="T172">
        <v>-3.4944714087038503E-2</v>
      </c>
      <c r="U172">
        <v>3.4944714087038503E-2</v>
      </c>
      <c r="V172">
        <v>0.38837198693286801</v>
      </c>
      <c r="W172">
        <v>-0.08</v>
      </c>
      <c r="X172">
        <v>0.05</v>
      </c>
      <c r="Y172">
        <v>323192</v>
      </c>
      <c r="Z172">
        <v>20200</v>
      </c>
      <c r="AA172">
        <v>1.36</v>
      </c>
      <c r="AB172">
        <v>16</v>
      </c>
      <c r="AC172">
        <v>12</v>
      </c>
      <c r="AD172">
        <v>4</v>
      </c>
      <c r="AE172">
        <v>75</v>
      </c>
      <c r="AF172">
        <v>12</v>
      </c>
      <c r="AG172">
        <v>9</v>
      </c>
      <c r="AH172">
        <v>2</v>
      </c>
      <c r="AI172">
        <v>5</v>
      </c>
    </row>
    <row r="173" spans="1:35" x14ac:dyDescent="0.2">
      <c r="A173" s="102">
        <v>1138</v>
      </c>
      <c r="B173">
        <v>4185</v>
      </c>
      <c r="C173" s="106" t="s">
        <v>1679</v>
      </c>
      <c r="D173" s="106" t="s">
        <v>1282</v>
      </c>
      <c r="E173">
        <v>2110</v>
      </c>
      <c r="F173">
        <v>2122</v>
      </c>
      <c r="G173">
        <v>500</v>
      </c>
      <c r="H173" s="106" t="s">
        <v>1258</v>
      </c>
      <c r="I173">
        <v>8194</v>
      </c>
      <c r="J173" s="106" t="s">
        <v>1426</v>
      </c>
      <c r="K173" s="106" t="s">
        <v>1283</v>
      </c>
      <c r="L173">
        <v>2616</v>
      </c>
      <c r="M173">
        <v>2589</v>
      </c>
      <c r="N173">
        <v>400</v>
      </c>
      <c r="O173" s="106" t="s">
        <v>1261</v>
      </c>
      <c r="P173">
        <v>0.54659041082599702</v>
      </c>
      <c r="Q173">
        <v>0.81543988492781505</v>
      </c>
      <c r="R173">
        <v>0.151542376619758</v>
      </c>
      <c r="S173">
        <v>3.5842182045266499E-2</v>
      </c>
      <c r="T173">
        <v>0.57888969440024096</v>
      </c>
      <c r="U173">
        <v>0.57888969440024096</v>
      </c>
      <c r="V173">
        <v>0.14440067094724299</v>
      </c>
      <c r="W173">
        <v>1.81</v>
      </c>
      <c r="X173">
        <v>2.4500000000000002</v>
      </c>
      <c r="Y173">
        <v>322340</v>
      </c>
      <c r="Z173">
        <v>17908</v>
      </c>
      <c r="AA173">
        <v>0.97</v>
      </c>
      <c r="AB173">
        <v>18</v>
      </c>
      <c r="AC173">
        <v>13</v>
      </c>
      <c r="AD173">
        <v>5</v>
      </c>
      <c r="AE173">
        <v>72.22</v>
      </c>
      <c r="AF173">
        <v>10</v>
      </c>
      <c r="AG173">
        <v>11</v>
      </c>
      <c r="AH173">
        <v>4</v>
      </c>
      <c r="AI173">
        <v>3</v>
      </c>
    </row>
    <row r="174" spans="1:35" x14ac:dyDescent="0.2">
      <c r="A174" s="102">
        <v>1145</v>
      </c>
      <c r="B174">
        <v>7476</v>
      </c>
      <c r="C174" s="106" t="s">
        <v>1484</v>
      </c>
      <c r="D174" s="106" t="s">
        <v>1265</v>
      </c>
      <c r="E174">
        <v>9330</v>
      </c>
      <c r="F174">
        <v>9070</v>
      </c>
      <c r="G174">
        <v>100</v>
      </c>
      <c r="H174" s="106" t="s">
        <v>1258</v>
      </c>
      <c r="I174">
        <v>9468</v>
      </c>
      <c r="J174" s="106" t="s">
        <v>1259</v>
      </c>
      <c r="K174" s="106" t="s">
        <v>1260</v>
      </c>
      <c r="L174">
        <v>1692</v>
      </c>
      <c r="M174">
        <v>1645</v>
      </c>
      <c r="N174">
        <v>600</v>
      </c>
      <c r="O174" s="106" t="s">
        <v>1261</v>
      </c>
      <c r="P174">
        <v>0.88910372462948895</v>
      </c>
      <c r="Q174">
        <v>0.81402239208738103</v>
      </c>
      <c r="R174">
        <v>2.26313667191896E-2</v>
      </c>
      <c r="S174" s="106">
        <v>2.2337046133164298E-2</v>
      </c>
      <c r="T174">
        <v>0.45116704509654698</v>
      </c>
      <c r="U174">
        <v>0.45116704509654698</v>
      </c>
      <c r="V174">
        <v>0.61222482241262499</v>
      </c>
      <c r="W174">
        <v>3.15</v>
      </c>
      <c r="X174">
        <v>8.82</v>
      </c>
      <c r="Y174">
        <v>320951</v>
      </c>
      <c r="Z174">
        <v>13373</v>
      </c>
      <c r="AA174">
        <v>0.8</v>
      </c>
      <c r="AB174">
        <v>24</v>
      </c>
      <c r="AC174">
        <v>16</v>
      </c>
      <c r="AD174">
        <v>8</v>
      </c>
      <c r="AE174">
        <v>66.67</v>
      </c>
      <c r="AF174">
        <v>11</v>
      </c>
      <c r="AG174">
        <v>10</v>
      </c>
      <c r="AH174">
        <v>6</v>
      </c>
      <c r="AI174">
        <v>8</v>
      </c>
    </row>
    <row r="175" spans="1:35" x14ac:dyDescent="0.2">
      <c r="A175" s="102">
        <v>818</v>
      </c>
      <c r="B175">
        <v>9107</v>
      </c>
      <c r="C175" s="106" t="s">
        <v>1499</v>
      </c>
      <c r="D175" s="106" t="s">
        <v>1500</v>
      </c>
      <c r="E175">
        <v>1503</v>
      </c>
      <c r="F175">
        <v>1486</v>
      </c>
      <c r="G175">
        <v>600</v>
      </c>
      <c r="H175" s="106" t="s">
        <v>1261</v>
      </c>
      <c r="I175">
        <v>9810</v>
      </c>
      <c r="J175" s="106" t="s">
        <v>1225</v>
      </c>
      <c r="K175" s="106" t="s">
        <v>1265</v>
      </c>
      <c r="L175">
        <v>4620</v>
      </c>
      <c r="M175">
        <v>4575</v>
      </c>
      <c r="N175">
        <v>200</v>
      </c>
      <c r="O175" s="106" t="s">
        <v>1258</v>
      </c>
      <c r="P175">
        <v>0.78920646115530702</v>
      </c>
      <c r="Q175">
        <v>0.85479765862753898</v>
      </c>
      <c r="R175">
        <v>0.14804525266049101</v>
      </c>
      <c r="S175" s="106">
        <v>1.15729026990531E-2</v>
      </c>
      <c r="T175">
        <v>-0.69176606853112699</v>
      </c>
      <c r="U175">
        <v>0.69176606853112699</v>
      </c>
      <c r="V175">
        <v>0.83150257106995096</v>
      </c>
      <c r="W175">
        <v>-5.23</v>
      </c>
      <c r="X175">
        <v>2.56</v>
      </c>
      <c r="Y175">
        <v>320119</v>
      </c>
      <c r="Z175">
        <v>22866</v>
      </c>
      <c r="AA175">
        <v>1.2</v>
      </c>
      <c r="AB175">
        <v>14</v>
      </c>
      <c r="AC175">
        <v>8</v>
      </c>
      <c r="AD175">
        <v>6</v>
      </c>
      <c r="AE175">
        <v>57.14</v>
      </c>
      <c r="AF175">
        <v>10</v>
      </c>
      <c r="AG175">
        <v>8</v>
      </c>
      <c r="AH175">
        <v>4</v>
      </c>
      <c r="AI175">
        <v>2</v>
      </c>
    </row>
    <row r="176" spans="1:35" x14ac:dyDescent="0.2">
      <c r="A176" s="102">
        <v>2</v>
      </c>
      <c r="B176">
        <v>7259</v>
      </c>
      <c r="C176" s="106" t="s">
        <v>27</v>
      </c>
      <c r="D176" s="106" t="s">
        <v>1275</v>
      </c>
      <c r="E176">
        <v>3870</v>
      </c>
      <c r="F176">
        <v>3905</v>
      </c>
      <c r="G176">
        <v>200</v>
      </c>
      <c r="H176" s="106" t="s">
        <v>1258</v>
      </c>
      <c r="I176">
        <v>7278</v>
      </c>
      <c r="J176" s="106" t="s">
        <v>45</v>
      </c>
      <c r="K176" s="106" t="s">
        <v>1275</v>
      </c>
      <c r="L176">
        <v>2256</v>
      </c>
      <c r="M176">
        <v>2227</v>
      </c>
      <c r="N176">
        <v>400</v>
      </c>
      <c r="O176" s="106" t="s">
        <v>1261</v>
      </c>
      <c r="P176">
        <v>0.921060152289919</v>
      </c>
      <c r="Q176">
        <v>0.97428478578577205</v>
      </c>
      <c r="R176" s="15">
        <v>4.21435525359928E-2</v>
      </c>
      <c r="S176">
        <v>2.33171099558045E-3</v>
      </c>
      <c r="T176">
        <v>2.00965739485612</v>
      </c>
      <c r="U176">
        <v>2.00965739485612</v>
      </c>
      <c r="V176">
        <v>1.05515698220303</v>
      </c>
      <c r="W176">
        <v>4.75</v>
      </c>
      <c r="X176">
        <v>14.06</v>
      </c>
      <c r="Y176">
        <v>318204</v>
      </c>
      <c r="Z176">
        <v>28928</v>
      </c>
      <c r="AA176">
        <v>1.9</v>
      </c>
      <c r="AB176">
        <v>11</v>
      </c>
      <c r="AC176">
        <v>10</v>
      </c>
      <c r="AD176">
        <v>1</v>
      </c>
      <c r="AE176">
        <v>90.91</v>
      </c>
      <c r="AF176">
        <v>14</v>
      </c>
      <c r="AG176">
        <v>4</v>
      </c>
      <c r="AH176">
        <v>1</v>
      </c>
      <c r="AI176">
        <v>6</v>
      </c>
    </row>
    <row r="177" spans="1:35" x14ac:dyDescent="0.2">
      <c r="A177" s="102">
        <v>725</v>
      </c>
      <c r="B177">
        <v>3116</v>
      </c>
      <c r="C177" s="106" t="s">
        <v>1448</v>
      </c>
      <c r="D177" s="106" t="s">
        <v>1275</v>
      </c>
      <c r="E177">
        <v>1612</v>
      </c>
      <c r="F177">
        <v>1624</v>
      </c>
      <c r="G177">
        <v>600</v>
      </c>
      <c r="H177" s="106" t="s">
        <v>1261</v>
      </c>
      <c r="I177">
        <v>7984</v>
      </c>
      <c r="J177" s="106" t="s">
        <v>830</v>
      </c>
      <c r="K177" s="106" t="s">
        <v>1281</v>
      </c>
      <c r="L177">
        <v>1588</v>
      </c>
      <c r="M177">
        <v>1589</v>
      </c>
      <c r="N177">
        <v>600</v>
      </c>
      <c r="O177" s="106" t="s">
        <v>1258</v>
      </c>
      <c r="P177">
        <v>0.79766081467755801</v>
      </c>
      <c r="Q177">
        <v>0.86464614366964299</v>
      </c>
      <c r="R177" s="15">
        <v>0.28163934884525399</v>
      </c>
      <c r="S177">
        <v>7.4142597645501102E-2</v>
      </c>
      <c r="T177">
        <v>-0.65873964352175096</v>
      </c>
      <c r="U177">
        <v>0.65873964352175096</v>
      </c>
      <c r="V177">
        <v>0.89868445166384603</v>
      </c>
      <c r="W177">
        <v>-1.67</v>
      </c>
      <c r="X177">
        <v>2.16</v>
      </c>
      <c r="Y177">
        <v>318102</v>
      </c>
      <c r="Z177">
        <v>21207</v>
      </c>
      <c r="AA177">
        <v>1.1000000000000001</v>
      </c>
      <c r="AB177">
        <v>15</v>
      </c>
      <c r="AC177">
        <v>11</v>
      </c>
      <c r="AD177">
        <v>4</v>
      </c>
      <c r="AE177">
        <v>73.33</v>
      </c>
      <c r="AF177">
        <v>11</v>
      </c>
      <c r="AG177">
        <v>7</v>
      </c>
      <c r="AH177">
        <v>3</v>
      </c>
      <c r="AI177">
        <v>5</v>
      </c>
    </row>
    <row r="178" spans="1:35" x14ac:dyDescent="0.2">
      <c r="A178" s="102">
        <v>947</v>
      </c>
      <c r="B178">
        <v>6301</v>
      </c>
      <c r="C178" s="106" t="s">
        <v>55</v>
      </c>
      <c r="D178" s="106" t="s">
        <v>1270</v>
      </c>
      <c r="E178">
        <v>2320</v>
      </c>
      <c r="F178">
        <v>2300</v>
      </c>
      <c r="G178">
        <v>400</v>
      </c>
      <c r="H178" s="106" t="s">
        <v>1261</v>
      </c>
      <c r="I178">
        <v>8385</v>
      </c>
      <c r="J178" s="106" t="s">
        <v>891</v>
      </c>
      <c r="K178" s="106" t="s">
        <v>1314</v>
      </c>
      <c r="L178">
        <v>538</v>
      </c>
      <c r="M178">
        <v>535</v>
      </c>
      <c r="N178">
        <v>1700</v>
      </c>
      <c r="O178" s="106" t="s">
        <v>1258</v>
      </c>
      <c r="P178">
        <v>0.87287996099898102</v>
      </c>
      <c r="Q178">
        <v>0.84014877096606999</v>
      </c>
      <c r="R178" s="106">
        <v>1.0560571247023301E-2</v>
      </c>
      <c r="S178" s="106">
        <v>2.2267905122982899E-4</v>
      </c>
      <c r="T178">
        <v>-0.433838822606045</v>
      </c>
      <c r="U178">
        <v>0.433838822606045</v>
      </c>
      <c r="V178">
        <v>0.27597769062605898</v>
      </c>
      <c r="W178">
        <v>-1.05</v>
      </c>
      <c r="X178">
        <v>1.1399999999999999</v>
      </c>
      <c r="Y178">
        <v>317731</v>
      </c>
      <c r="Z178">
        <v>24441</v>
      </c>
      <c r="AA178">
        <v>1.1200000000000001</v>
      </c>
      <c r="AB178">
        <v>13</v>
      </c>
      <c r="AC178">
        <v>9</v>
      </c>
      <c r="AD178">
        <v>4</v>
      </c>
      <c r="AE178">
        <v>69.23</v>
      </c>
      <c r="AF178">
        <v>12</v>
      </c>
      <c r="AG178">
        <v>7</v>
      </c>
      <c r="AH178">
        <v>2</v>
      </c>
      <c r="AI178">
        <v>4</v>
      </c>
    </row>
    <row r="179" spans="1:35" x14ac:dyDescent="0.2">
      <c r="A179" s="102">
        <v>687</v>
      </c>
      <c r="B179">
        <v>1942</v>
      </c>
      <c r="C179" s="106" t="s">
        <v>1701</v>
      </c>
      <c r="D179" s="106" t="s">
        <v>1268</v>
      </c>
      <c r="E179">
        <v>1012</v>
      </c>
      <c r="F179">
        <v>1003</v>
      </c>
      <c r="G179">
        <v>1000</v>
      </c>
      <c r="H179" s="106" t="s">
        <v>1261</v>
      </c>
      <c r="I179">
        <v>9303</v>
      </c>
      <c r="J179" s="106" t="s">
        <v>1671</v>
      </c>
      <c r="K179" s="106" t="s">
        <v>1694</v>
      </c>
      <c r="L179">
        <v>1455</v>
      </c>
      <c r="M179">
        <v>1440</v>
      </c>
      <c r="N179">
        <v>700</v>
      </c>
      <c r="O179" s="106" t="s">
        <v>1258</v>
      </c>
      <c r="P179">
        <v>0.67103813812492097</v>
      </c>
      <c r="Q179">
        <v>0.86983546019667901</v>
      </c>
      <c r="R179" s="15">
        <v>0.40832038562557399</v>
      </c>
      <c r="S179">
        <v>6.2129152887408705E-4</v>
      </c>
      <c r="T179">
        <v>-0.57214892187072497</v>
      </c>
      <c r="U179">
        <v>0.57214892187072497</v>
      </c>
      <c r="V179">
        <v>0.86266661905629205</v>
      </c>
      <c r="W179">
        <v>-1</v>
      </c>
      <c r="X179">
        <v>0.5</v>
      </c>
      <c r="Y179">
        <v>317260</v>
      </c>
      <c r="Z179">
        <v>16698</v>
      </c>
      <c r="AA179">
        <v>0.8</v>
      </c>
      <c r="AB179">
        <v>19</v>
      </c>
      <c r="AC179">
        <v>13</v>
      </c>
      <c r="AD179">
        <v>6</v>
      </c>
      <c r="AE179">
        <v>68.42</v>
      </c>
      <c r="AF179">
        <v>14</v>
      </c>
      <c r="AG179">
        <v>6</v>
      </c>
      <c r="AH179">
        <v>3</v>
      </c>
      <c r="AI179">
        <v>10</v>
      </c>
    </row>
    <row r="180" spans="1:35" x14ac:dyDescent="0.2">
      <c r="A180" s="102">
        <v>377</v>
      </c>
      <c r="B180">
        <v>1802</v>
      </c>
      <c r="C180" s="106" t="s">
        <v>1467</v>
      </c>
      <c r="D180" s="106" t="s">
        <v>1268</v>
      </c>
      <c r="E180">
        <v>1230</v>
      </c>
      <c r="F180">
        <v>1229</v>
      </c>
      <c r="G180">
        <v>800</v>
      </c>
      <c r="H180" s="106" t="s">
        <v>1261</v>
      </c>
      <c r="I180">
        <v>8591</v>
      </c>
      <c r="J180" s="106" t="s">
        <v>1429</v>
      </c>
      <c r="K180" s="106" t="s">
        <v>1264</v>
      </c>
      <c r="L180">
        <v>1916</v>
      </c>
      <c r="M180">
        <v>1925</v>
      </c>
      <c r="N180">
        <v>500</v>
      </c>
      <c r="O180" s="106" t="s">
        <v>1258</v>
      </c>
      <c r="P180">
        <v>0.58826167214715896</v>
      </c>
      <c r="Q180">
        <v>0.90204988198187597</v>
      </c>
      <c r="R180" s="15">
        <v>0.22915043172622299</v>
      </c>
      <c r="S180" s="106">
        <v>4.3636942414814403E-2</v>
      </c>
      <c r="T180">
        <v>-1.6890620173867701</v>
      </c>
      <c r="U180">
        <v>1.6890620173867701</v>
      </c>
      <c r="V180">
        <v>1.5216762481934001</v>
      </c>
      <c r="W180">
        <v>-3.6</v>
      </c>
      <c r="X180">
        <v>2.15</v>
      </c>
      <c r="Y180">
        <v>316749</v>
      </c>
      <c r="Z180">
        <v>15837</v>
      </c>
      <c r="AA180">
        <v>0.76</v>
      </c>
      <c r="AB180">
        <v>20</v>
      </c>
      <c r="AC180">
        <v>12</v>
      </c>
      <c r="AD180">
        <v>8</v>
      </c>
      <c r="AE180">
        <v>60</v>
      </c>
      <c r="AF180">
        <v>12</v>
      </c>
      <c r="AG180">
        <v>9</v>
      </c>
      <c r="AH180">
        <v>4</v>
      </c>
      <c r="AI180">
        <v>7</v>
      </c>
    </row>
    <row r="181" spans="1:35" x14ac:dyDescent="0.2">
      <c r="A181" s="102">
        <v>1038</v>
      </c>
      <c r="B181">
        <v>4202</v>
      </c>
      <c r="C181" s="106" t="s">
        <v>48</v>
      </c>
      <c r="D181" s="106" t="s">
        <v>1282</v>
      </c>
      <c r="E181">
        <v>1012</v>
      </c>
      <c r="F181">
        <v>1003</v>
      </c>
      <c r="G181">
        <v>800</v>
      </c>
      <c r="H181" s="106" t="s">
        <v>1261</v>
      </c>
      <c r="I181">
        <v>4502</v>
      </c>
      <c r="J181" s="106" t="s">
        <v>1534</v>
      </c>
      <c r="K181" s="106" t="s">
        <v>1280</v>
      </c>
      <c r="L181">
        <v>4205</v>
      </c>
      <c r="M181">
        <v>4163</v>
      </c>
      <c r="N181">
        <v>200</v>
      </c>
      <c r="O181" s="106" t="s">
        <v>1258</v>
      </c>
      <c r="P181">
        <v>0.66471916447124901</v>
      </c>
      <c r="Q181">
        <v>0.82930623368765599</v>
      </c>
      <c r="R181">
        <v>0.19763244986699399</v>
      </c>
      <c r="S181" s="106">
        <v>6.6354378191393101E-2</v>
      </c>
      <c r="T181">
        <v>-0.36954444083139298</v>
      </c>
      <c r="U181">
        <v>0.36954444083139298</v>
      </c>
      <c r="V181">
        <v>0.66609303135668296</v>
      </c>
      <c r="W181">
        <v>-1.18</v>
      </c>
      <c r="X181">
        <v>3.63</v>
      </c>
      <c r="Y181">
        <v>316113</v>
      </c>
      <c r="Z181">
        <v>19757</v>
      </c>
      <c r="AA181">
        <v>1.1299999999999999</v>
      </c>
      <c r="AB181">
        <v>16</v>
      </c>
      <c r="AC181">
        <v>11</v>
      </c>
      <c r="AD181">
        <v>5</v>
      </c>
      <c r="AE181">
        <v>68.75</v>
      </c>
      <c r="AF181">
        <v>10</v>
      </c>
      <c r="AG181">
        <v>9</v>
      </c>
      <c r="AH181">
        <v>4</v>
      </c>
      <c r="AI181">
        <v>3</v>
      </c>
    </row>
    <row r="182" spans="1:35" x14ac:dyDescent="0.2">
      <c r="A182" s="102">
        <v>845</v>
      </c>
      <c r="B182">
        <v>7278</v>
      </c>
      <c r="C182" s="106" t="s">
        <v>45</v>
      </c>
      <c r="D182" s="106" t="s">
        <v>1275</v>
      </c>
      <c r="E182">
        <v>2256</v>
      </c>
      <c r="F182">
        <v>2227</v>
      </c>
      <c r="G182">
        <v>400</v>
      </c>
      <c r="H182" s="106" t="s">
        <v>1261</v>
      </c>
      <c r="I182">
        <v>8086</v>
      </c>
      <c r="J182" s="106" t="s">
        <v>1545</v>
      </c>
      <c r="K182" s="106" t="s">
        <v>1267</v>
      </c>
      <c r="L182">
        <v>1258</v>
      </c>
      <c r="M182">
        <v>1240</v>
      </c>
      <c r="N182">
        <v>700</v>
      </c>
      <c r="O182" s="106" t="s">
        <v>1258</v>
      </c>
      <c r="P182">
        <v>0.83400506959988496</v>
      </c>
      <c r="Q182">
        <v>0.85208898498987495</v>
      </c>
      <c r="R182" s="106">
        <v>5.0367376075019503E-2</v>
      </c>
      <c r="S182" s="15">
        <v>5.4921555474358999E-3</v>
      </c>
      <c r="T182">
        <v>-1.24533933525108</v>
      </c>
      <c r="U182">
        <v>1.24533933525108</v>
      </c>
      <c r="V182">
        <v>1.4657120823052801</v>
      </c>
      <c r="W182">
        <v>-4.5599999999999996</v>
      </c>
      <c r="X182">
        <v>2.56</v>
      </c>
      <c r="Y182">
        <v>316004</v>
      </c>
      <c r="Z182">
        <v>18588</v>
      </c>
      <c r="AA182">
        <v>0.96</v>
      </c>
      <c r="AB182">
        <v>17</v>
      </c>
      <c r="AC182">
        <v>12</v>
      </c>
      <c r="AD182">
        <v>5</v>
      </c>
      <c r="AE182">
        <v>70.59</v>
      </c>
      <c r="AF182">
        <v>12</v>
      </c>
      <c r="AG182">
        <v>7</v>
      </c>
      <c r="AH182">
        <v>4</v>
      </c>
      <c r="AI182">
        <v>6</v>
      </c>
    </row>
    <row r="183" spans="1:35" x14ac:dyDescent="0.2">
      <c r="A183" s="102">
        <v>825</v>
      </c>
      <c r="B183">
        <v>3048</v>
      </c>
      <c r="C183" s="106" t="s">
        <v>1576</v>
      </c>
      <c r="D183" s="106" t="s">
        <v>1283</v>
      </c>
      <c r="E183">
        <v>1116</v>
      </c>
      <c r="F183">
        <v>1080</v>
      </c>
      <c r="G183">
        <v>800</v>
      </c>
      <c r="H183" s="106" t="s">
        <v>1261</v>
      </c>
      <c r="I183">
        <v>9810</v>
      </c>
      <c r="J183" s="106" t="s">
        <v>1225</v>
      </c>
      <c r="K183" s="106" t="s">
        <v>1265</v>
      </c>
      <c r="L183">
        <v>4620</v>
      </c>
      <c r="M183">
        <v>4575</v>
      </c>
      <c r="N183">
        <v>200</v>
      </c>
      <c r="O183" s="106" t="s">
        <v>1258</v>
      </c>
      <c r="P183">
        <v>0.78675724786164902</v>
      </c>
      <c r="Q183">
        <v>0.85449694949692001</v>
      </c>
      <c r="R183">
        <v>0.12675170985061099</v>
      </c>
      <c r="S183">
        <v>2.2889297574628799E-2</v>
      </c>
      <c r="T183">
        <v>-1.11928955609137</v>
      </c>
      <c r="U183">
        <v>1.11928955609137</v>
      </c>
      <c r="V183">
        <v>0.47007464961282303</v>
      </c>
      <c r="W183">
        <v>-3.61</v>
      </c>
      <c r="X183">
        <v>5.57</v>
      </c>
      <c r="Y183">
        <v>315961</v>
      </c>
      <c r="Z183">
        <v>18586</v>
      </c>
      <c r="AA183">
        <v>1.32</v>
      </c>
      <c r="AB183">
        <v>17</v>
      </c>
      <c r="AC183">
        <v>11</v>
      </c>
      <c r="AD183">
        <v>6</v>
      </c>
      <c r="AE183">
        <v>64.709999999999994</v>
      </c>
      <c r="AF183">
        <v>12</v>
      </c>
      <c r="AG183">
        <v>10</v>
      </c>
      <c r="AH183">
        <v>2</v>
      </c>
      <c r="AI183">
        <v>5</v>
      </c>
    </row>
    <row r="184" spans="1:35" x14ac:dyDescent="0.2">
      <c r="A184" s="102">
        <v>517</v>
      </c>
      <c r="B184">
        <v>1942</v>
      </c>
      <c r="C184" s="106" t="s">
        <v>1701</v>
      </c>
      <c r="D184" s="106" t="s">
        <v>1268</v>
      </c>
      <c r="E184">
        <v>1012</v>
      </c>
      <c r="F184">
        <v>1003</v>
      </c>
      <c r="G184">
        <v>1000</v>
      </c>
      <c r="H184" s="106" t="s">
        <v>1258</v>
      </c>
      <c r="I184">
        <v>3101</v>
      </c>
      <c r="J184" s="106" t="s">
        <v>1544</v>
      </c>
      <c r="K184" s="106" t="s">
        <v>1538</v>
      </c>
      <c r="L184">
        <v>1486</v>
      </c>
      <c r="M184">
        <v>1500</v>
      </c>
      <c r="N184">
        <v>700</v>
      </c>
      <c r="O184" s="106" t="s">
        <v>1261</v>
      </c>
      <c r="P184">
        <v>0.814672469087377</v>
      </c>
      <c r="Q184">
        <v>0.88862147540889902</v>
      </c>
      <c r="R184" s="106">
        <v>9.4185099571072101E-2</v>
      </c>
      <c r="S184" s="15">
        <v>6.4733098995428298E-2</v>
      </c>
      <c r="T184">
        <v>0.36790330071445898</v>
      </c>
      <c r="U184">
        <v>0.36790330071445898</v>
      </c>
      <c r="V184">
        <v>1.20452457585732</v>
      </c>
      <c r="W184">
        <v>0.91</v>
      </c>
      <c r="X184">
        <v>4.4800000000000004</v>
      </c>
      <c r="Y184">
        <v>315615</v>
      </c>
      <c r="Z184">
        <v>18566</v>
      </c>
      <c r="AA184">
        <v>0.95</v>
      </c>
      <c r="AB184">
        <v>17</v>
      </c>
      <c r="AC184">
        <v>12</v>
      </c>
      <c r="AD184">
        <v>5</v>
      </c>
      <c r="AE184">
        <v>70.59</v>
      </c>
      <c r="AF184">
        <v>13</v>
      </c>
      <c r="AG184">
        <v>7</v>
      </c>
      <c r="AH184">
        <v>2</v>
      </c>
      <c r="AI184">
        <v>8</v>
      </c>
    </row>
    <row r="185" spans="1:35" x14ac:dyDescent="0.2">
      <c r="A185" s="102">
        <v>1001</v>
      </c>
      <c r="B185">
        <v>1951</v>
      </c>
      <c r="C185" s="106" t="s">
        <v>1695</v>
      </c>
      <c r="D185" s="106" t="s">
        <v>1268</v>
      </c>
      <c r="E185">
        <v>2644</v>
      </c>
      <c r="F185">
        <v>2629</v>
      </c>
      <c r="G185">
        <v>400</v>
      </c>
      <c r="H185" s="106" t="s">
        <v>1258</v>
      </c>
      <c r="I185">
        <v>6301</v>
      </c>
      <c r="J185" s="106" t="s">
        <v>55</v>
      </c>
      <c r="K185" s="106" t="s">
        <v>1270</v>
      </c>
      <c r="L185">
        <v>2320</v>
      </c>
      <c r="M185">
        <v>2300</v>
      </c>
      <c r="N185">
        <v>500</v>
      </c>
      <c r="O185" s="106" t="s">
        <v>1261</v>
      </c>
      <c r="P185">
        <v>0.74963308637391102</v>
      </c>
      <c r="Q185">
        <v>0.83363340941483199</v>
      </c>
      <c r="R185">
        <v>0.362220475733675</v>
      </c>
      <c r="S185">
        <v>8.6269696112466591E-3</v>
      </c>
      <c r="T185">
        <v>1.5659251014448401</v>
      </c>
      <c r="U185">
        <v>1.5659251014448401</v>
      </c>
      <c r="V185">
        <v>1.84394667116017</v>
      </c>
      <c r="W185">
        <v>4.93</v>
      </c>
      <c r="X185">
        <v>9.36</v>
      </c>
      <c r="Y185">
        <v>314462</v>
      </c>
      <c r="Z185">
        <v>24189</v>
      </c>
      <c r="AA185">
        <v>1.21</v>
      </c>
      <c r="AB185">
        <v>13</v>
      </c>
      <c r="AC185">
        <v>8</v>
      </c>
      <c r="AD185">
        <v>5</v>
      </c>
      <c r="AE185">
        <v>61.54</v>
      </c>
      <c r="AF185">
        <v>10</v>
      </c>
      <c r="AG185">
        <v>7</v>
      </c>
      <c r="AH185">
        <v>4</v>
      </c>
      <c r="AI185">
        <v>2</v>
      </c>
    </row>
    <row r="186" spans="1:35" x14ac:dyDescent="0.2">
      <c r="A186" s="102">
        <v>1223</v>
      </c>
      <c r="B186">
        <v>2433</v>
      </c>
      <c r="C186" s="106" t="s">
        <v>1719</v>
      </c>
      <c r="D186" s="106" t="s">
        <v>1272</v>
      </c>
      <c r="E186">
        <v>1461</v>
      </c>
      <c r="F186">
        <v>1443</v>
      </c>
      <c r="G186">
        <v>700</v>
      </c>
      <c r="H186" s="106" t="s">
        <v>1261</v>
      </c>
      <c r="I186">
        <v>4471</v>
      </c>
      <c r="J186" s="106" t="s">
        <v>1720</v>
      </c>
      <c r="K186" s="106" t="s">
        <v>1282</v>
      </c>
      <c r="L186">
        <v>4885</v>
      </c>
      <c r="M186">
        <v>4835</v>
      </c>
      <c r="N186">
        <v>200</v>
      </c>
      <c r="O186" s="106" t="s">
        <v>1258</v>
      </c>
      <c r="P186">
        <v>0.88166920374354796</v>
      </c>
      <c r="Q186">
        <v>0.80095461221145203</v>
      </c>
      <c r="R186">
        <v>0.178268673101767</v>
      </c>
      <c r="S186" s="106">
        <v>5.1374906009855198E-3</v>
      </c>
      <c r="T186">
        <v>-2.1608195085592099</v>
      </c>
      <c r="U186">
        <v>2.1608195085592099</v>
      </c>
      <c r="V186">
        <v>2.0517940124105398</v>
      </c>
      <c r="W186">
        <v>-7.66</v>
      </c>
      <c r="X186">
        <v>4.46</v>
      </c>
      <c r="Y186">
        <v>313635</v>
      </c>
      <c r="Z186">
        <v>20909</v>
      </c>
      <c r="AA186">
        <v>0.81</v>
      </c>
      <c r="AB186">
        <v>15</v>
      </c>
      <c r="AC186">
        <v>10</v>
      </c>
      <c r="AD186">
        <v>5</v>
      </c>
      <c r="AE186">
        <v>66.67</v>
      </c>
      <c r="AF186">
        <v>13</v>
      </c>
      <c r="AG186">
        <v>5</v>
      </c>
      <c r="AH186">
        <v>3</v>
      </c>
      <c r="AI186">
        <v>7</v>
      </c>
    </row>
    <row r="187" spans="1:35" x14ac:dyDescent="0.2">
      <c r="A187" s="102">
        <v>426</v>
      </c>
      <c r="B187">
        <v>6457</v>
      </c>
      <c r="C187" s="106" t="s">
        <v>1587</v>
      </c>
      <c r="D187" s="106" t="s">
        <v>1270</v>
      </c>
      <c r="E187">
        <v>3150</v>
      </c>
      <c r="F187">
        <v>3160</v>
      </c>
      <c r="G187">
        <v>300</v>
      </c>
      <c r="H187" s="106" t="s">
        <v>1258</v>
      </c>
      <c r="I187">
        <v>9715</v>
      </c>
      <c r="J187" s="106" t="s">
        <v>1596</v>
      </c>
      <c r="K187" s="106" t="s">
        <v>1272</v>
      </c>
      <c r="L187">
        <v>2682</v>
      </c>
      <c r="M187">
        <v>2652</v>
      </c>
      <c r="N187">
        <v>400</v>
      </c>
      <c r="O187" s="106" t="s">
        <v>1261</v>
      </c>
      <c r="P187">
        <v>0.68963160765004194</v>
      </c>
      <c r="Q187">
        <v>0.89799367106181904</v>
      </c>
      <c r="R187">
        <v>8.7254244391112998E-2</v>
      </c>
      <c r="S187">
        <v>7.0116453019067101E-3</v>
      </c>
      <c r="T187">
        <v>2.1520447671073</v>
      </c>
      <c r="U187">
        <v>2.1520447671073</v>
      </c>
      <c r="V187">
        <v>0.86119460788508495</v>
      </c>
      <c r="W187">
        <v>4.2699999999999996</v>
      </c>
      <c r="X187">
        <v>11.9</v>
      </c>
      <c r="Y187">
        <v>313290</v>
      </c>
      <c r="Z187">
        <v>28481</v>
      </c>
      <c r="AA187">
        <v>1.53</v>
      </c>
      <c r="AB187">
        <v>11</v>
      </c>
      <c r="AC187">
        <v>9</v>
      </c>
      <c r="AD187">
        <v>2</v>
      </c>
      <c r="AE187">
        <v>81.819999999999993</v>
      </c>
      <c r="AF187">
        <v>10</v>
      </c>
      <c r="AG187">
        <v>6</v>
      </c>
      <c r="AH187">
        <v>2</v>
      </c>
      <c r="AI187">
        <v>3</v>
      </c>
    </row>
    <row r="188" spans="1:35" x14ac:dyDescent="0.2">
      <c r="A188" s="102">
        <v>1030</v>
      </c>
      <c r="B188">
        <v>3291</v>
      </c>
      <c r="C188" s="106" t="s">
        <v>58</v>
      </c>
      <c r="D188" s="106" t="s">
        <v>1279</v>
      </c>
      <c r="E188">
        <v>1659</v>
      </c>
      <c r="F188">
        <v>1626</v>
      </c>
      <c r="G188">
        <v>500</v>
      </c>
      <c r="H188" s="106" t="s">
        <v>1261</v>
      </c>
      <c r="I188">
        <v>8316</v>
      </c>
      <c r="J188" s="106" t="s">
        <v>1477</v>
      </c>
      <c r="K188" s="106" t="s">
        <v>1314</v>
      </c>
      <c r="L188">
        <v>3765</v>
      </c>
      <c r="M188">
        <v>3751</v>
      </c>
      <c r="N188">
        <v>200</v>
      </c>
      <c r="O188" s="106" t="s">
        <v>1258</v>
      </c>
      <c r="P188">
        <v>0.73618794739114202</v>
      </c>
      <c r="Q188">
        <v>0.83005353747535204</v>
      </c>
      <c r="R188">
        <v>0.18550488356838801</v>
      </c>
      <c r="S188" s="15">
        <v>6.9379597645612703E-2</v>
      </c>
      <c r="T188">
        <v>-2.5389327167378002</v>
      </c>
      <c r="U188">
        <v>2.5389327167378002</v>
      </c>
      <c r="V188">
        <v>1.92830988784917</v>
      </c>
      <c r="W188">
        <v>-9.43</v>
      </c>
      <c r="X188">
        <v>8.3699999999999992</v>
      </c>
      <c r="Y188">
        <v>312646</v>
      </c>
      <c r="Z188">
        <v>15632</v>
      </c>
      <c r="AA188">
        <v>0.91</v>
      </c>
      <c r="AB188">
        <v>20</v>
      </c>
      <c r="AC188">
        <v>15</v>
      </c>
      <c r="AD188">
        <v>5</v>
      </c>
      <c r="AE188">
        <v>75</v>
      </c>
      <c r="AF188">
        <v>14</v>
      </c>
      <c r="AG188">
        <v>6</v>
      </c>
      <c r="AH188">
        <v>1</v>
      </c>
      <c r="AI188">
        <v>13</v>
      </c>
    </row>
    <row r="189" spans="1:35" x14ac:dyDescent="0.2">
      <c r="A189" s="102">
        <v>107</v>
      </c>
      <c r="B189">
        <v>6457</v>
      </c>
      <c r="C189" s="106" t="s">
        <v>1587</v>
      </c>
      <c r="D189" s="106" t="s">
        <v>1270</v>
      </c>
      <c r="E189">
        <v>3150</v>
      </c>
      <c r="F189">
        <v>3160</v>
      </c>
      <c r="G189">
        <v>300</v>
      </c>
      <c r="H189" s="106" t="s">
        <v>1258</v>
      </c>
      <c r="I189">
        <v>6925</v>
      </c>
      <c r="J189" s="106" t="s">
        <v>1687</v>
      </c>
      <c r="K189" s="106" t="s">
        <v>1263</v>
      </c>
      <c r="L189">
        <v>1508</v>
      </c>
      <c r="M189">
        <v>1475</v>
      </c>
      <c r="N189">
        <v>600</v>
      </c>
      <c r="O189" s="106" t="s">
        <v>1261</v>
      </c>
      <c r="P189">
        <v>0.77689767167923096</v>
      </c>
      <c r="Q189">
        <v>0.93550654248450504</v>
      </c>
      <c r="R189">
        <v>4.5279881514377597E-2</v>
      </c>
      <c r="S189">
        <v>5.9715783416225399E-4</v>
      </c>
      <c r="T189">
        <v>2.3809863240309901</v>
      </c>
      <c r="U189">
        <v>2.3809863240309901</v>
      </c>
      <c r="V189">
        <v>1.6767095881479499</v>
      </c>
      <c r="W189">
        <v>5.95</v>
      </c>
      <c r="X189">
        <v>6.65</v>
      </c>
      <c r="Y189">
        <v>311360</v>
      </c>
      <c r="Z189">
        <v>19460</v>
      </c>
      <c r="AA189">
        <v>1.0900000000000001</v>
      </c>
      <c r="AB189">
        <v>16</v>
      </c>
      <c r="AC189">
        <v>11</v>
      </c>
      <c r="AD189">
        <v>5</v>
      </c>
      <c r="AE189">
        <v>68.75</v>
      </c>
      <c r="AF189">
        <v>11</v>
      </c>
      <c r="AG189">
        <v>8</v>
      </c>
      <c r="AH189">
        <v>4</v>
      </c>
      <c r="AI189">
        <v>4</v>
      </c>
    </row>
    <row r="190" spans="1:35" x14ac:dyDescent="0.2">
      <c r="A190" s="102">
        <v>649</v>
      </c>
      <c r="B190">
        <v>4114</v>
      </c>
      <c r="C190" s="106" t="s">
        <v>1413</v>
      </c>
      <c r="D190" s="106" t="s">
        <v>1282</v>
      </c>
      <c r="E190">
        <v>6080</v>
      </c>
      <c r="F190">
        <v>6050</v>
      </c>
      <c r="G190">
        <v>100</v>
      </c>
      <c r="H190" s="106" t="s">
        <v>1258</v>
      </c>
      <c r="I190">
        <v>7211</v>
      </c>
      <c r="J190" s="106" t="s">
        <v>28</v>
      </c>
      <c r="K190" s="106" t="s">
        <v>1275</v>
      </c>
      <c r="L190">
        <v>411</v>
      </c>
      <c r="M190">
        <v>405</v>
      </c>
      <c r="N190">
        <v>1500</v>
      </c>
      <c r="O190" s="106" t="s">
        <v>1261</v>
      </c>
      <c r="P190">
        <v>0.82270519970995704</v>
      </c>
      <c r="Q190">
        <v>0.873961752716092</v>
      </c>
      <c r="R190">
        <v>0.119253203028878</v>
      </c>
      <c r="S190" s="106">
        <v>1.51320723718087E-2</v>
      </c>
      <c r="T190">
        <v>0.76739862896783895</v>
      </c>
      <c r="U190">
        <v>0.76739862896783895</v>
      </c>
      <c r="V190">
        <v>0.73659426370496806</v>
      </c>
      <c r="W190">
        <v>3.55</v>
      </c>
      <c r="X190">
        <v>0.41</v>
      </c>
      <c r="Y190">
        <v>311332</v>
      </c>
      <c r="Z190">
        <v>20755</v>
      </c>
      <c r="AA190">
        <v>1.47</v>
      </c>
      <c r="AB190">
        <v>15</v>
      </c>
      <c r="AC190">
        <v>10</v>
      </c>
      <c r="AD190">
        <v>5</v>
      </c>
      <c r="AE190">
        <v>66.67</v>
      </c>
      <c r="AF190">
        <v>14</v>
      </c>
      <c r="AG190">
        <v>8</v>
      </c>
      <c r="AH190">
        <v>0</v>
      </c>
      <c r="AI190">
        <v>7</v>
      </c>
    </row>
    <row r="191" spans="1:35" x14ac:dyDescent="0.2">
      <c r="A191" s="102">
        <v>720</v>
      </c>
      <c r="B191">
        <v>6723</v>
      </c>
      <c r="C191" s="106" t="s">
        <v>1515</v>
      </c>
      <c r="D191" s="106" t="s">
        <v>1263</v>
      </c>
      <c r="E191">
        <v>788</v>
      </c>
      <c r="F191">
        <v>779</v>
      </c>
      <c r="G191">
        <v>1200</v>
      </c>
      <c r="H191" s="106" t="s">
        <v>1258</v>
      </c>
      <c r="I191">
        <v>9437</v>
      </c>
      <c r="J191" s="106" t="s">
        <v>473</v>
      </c>
      <c r="K191" s="106" t="s">
        <v>1260</v>
      </c>
      <c r="L191">
        <v>3148</v>
      </c>
      <c r="M191">
        <v>3131</v>
      </c>
      <c r="N191">
        <v>300</v>
      </c>
      <c r="O191" s="106" t="s">
        <v>1261</v>
      </c>
      <c r="P191">
        <v>0.53238718381988304</v>
      </c>
      <c r="Q191">
        <v>0.86502515307718097</v>
      </c>
      <c r="R191" s="106">
        <v>0.32326945383394801</v>
      </c>
      <c r="S191" s="15">
        <v>3.3967531890511299E-2</v>
      </c>
      <c r="T191">
        <v>0.399224568581872</v>
      </c>
      <c r="U191">
        <v>0.399224568581872</v>
      </c>
      <c r="V191">
        <v>9.3924102673486498E-2</v>
      </c>
      <c r="W191">
        <v>1.46</v>
      </c>
      <c r="X191">
        <v>0.48</v>
      </c>
      <c r="Y191">
        <v>311248</v>
      </c>
      <c r="Z191">
        <v>18309</v>
      </c>
      <c r="AA191">
        <v>0.97</v>
      </c>
      <c r="AB191">
        <v>17</v>
      </c>
      <c r="AC191">
        <v>10</v>
      </c>
      <c r="AD191">
        <v>7</v>
      </c>
      <c r="AE191">
        <v>58.82</v>
      </c>
      <c r="AF191">
        <v>8</v>
      </c>
      <c r="AG191">
        <v>10</v>
      </c>
      <c r="AH191">
        <v>5</v>
      </c>
      <c r="AI191">
        <v>2</v>
      </c>
    </row>
    <row r="192" spans="1:35" x14ac:dyDescent="0.2">
      <c r="A192" s="102">
        <v>776</v>
      </c>
      <c r="B192">
        <v>3076</v>
      </c>
      <c r="C192" s="106" t="s">
        <v>1577</v>
      </c>
      <c r="D192" s="106" t="s">
        <v>1265</v>
      </c>
      <c r="E192">
        <v>1714</v>
      </c>
      <c r="F192">
        <v>1731</v>
      </c>
      <c r="G192">
        <v>300</v>
      </c>
      <c r="H192" s="106" t="s">
        <v>1261</v>
      </c>
      <c r="I192">
        <v>9062</v>
      </c>
      <c r="J192" s="106" t="s">
        <v>1222</v>
      </c>
      <c r="K192" s="106" t="s">
        <v>1380</v>
      </c>
      <c r="L192">
        <v>5990</v>
      </c>
      <c r="M192">
        <v>5890</v>
      </c>
      <c r="N192">
        <v>100</v>
      </c>
      <c r="O192" s="106" t="s">
        <v>1258</v>
      </c>
      <c r="P192">
        <v>0.83093370067213701</v>
      </c>
      <c r="Q192">
        <v>0.85896832127314504</v>
      </c>
      <c r="R192">
        <v>9.6677728720001299E-2</v>
      </c>
      <c r="S192">
        <v>1.03709297448864E-2</v>
      </c>
      <c r="T192">
        <v>-0.93784471275879699</v>
      </c>
      <c r="U192">
        <v>0.93784471275879699</v>
      </c>
      <c r="V192">
        <v>1.24168145395764</v>
      </c>
      <c r="W192">
        <v>-2.9</v>
      </c>
      <c r="X192">
        <v>11.83</v>
      </c>
      <c r="Y192">
        <v>310493</v>
      </c>
      <c r="Z192">
        <v>34499</v>
      </c>
      <c r="AA192">
        <v>1.79</v>
      </c>
      <c r="AB192">
        <v>9</v>
      </c>
      <c r="AC192">
        <v>7</v>
      </c>
      <c r="AD192">
        <v>2</v>
      </c>
      <c r="AE192">
        <v>77.78</v>
      </c>
      <c r="AF192">
        <v>12</v>
      </c>
      <c r="AG192">
        <v>5</v>
      </c>
      <c r="AH192">
        <v>1</v>
      </c>
      <c r="AI192">
        <v>3</v>
      </c>
    </row>
    <row r="193" spans="1:35" x14ac:dyDescent="0.2">
      <c r="A193" s="102">
        <v>1210</v>
      </c>
      <c r="B193">
        <v>4005</v>
      </c>
      <c r="C193" s="106" t="s">
        <v>1501</v>
      </c>
      <c r="D193" s="106" t="s">
        <v>1282</v>
      </c>
      <c r="E193">
        <v>448</v>
      </c>
      <c r="F193">
        <v>442</v>
      </c>
      <c r="G193">
        <v>2400</v>
      </c>
      <c r="H193" s="106" t="s">
        <v>1258</v>
      </c>
      <c r="I193">
        <v>9716</v>
      </c>
      <c r="J193" s="106" t="s">
        <v>1460</v>
      </c>
      <c r="K193" s="106" t="s">
        <v>1272</v>
      </c>
      <c r="L193">
        <v>1216</v>
      </c>
      <c r="M193">
        <v>1181</v>
      </c>
      <c r="N193">
        <v>900</v>
      </c>
      <c r="O193" s="106" t="s">
        <v>1261</v>
      </c>
      <c r="P193">
        <v>0.90031207963390303</v>
      </c>
      <c r="Q193">
        <v>0.80403796087663904</v>
      </c>
      <c r="R193">
        <v>6.8814396936092898E-2</v>
      </c>
      <c r="S193" s="15">
        <v>5.4425799232172903E-3</v>
      </c>
      <c r="T193">
        <v>1.4971251736053299</v>
      </c>
      <c r="U193">
        <v>1.4971251736053299</v>
      </c>
      <c r="V193">
        <v>0.66964317170097798</v>
      </c>
      <c r="W193">
        <v>4.51</v>
      </c>
      <c r="X193">
        <v>0.2</v>
      </c>
      <c r="Y193">
        <v>308150</v>
      </c>
      <c r="Z193">
        <v>20543</v>
      </c>
      <c r="AA193">
        <v>1</v>
      </c>
      <c r="AB193">
        <v>15</v>
      </c>
      <c r="AC193">
        <v>10</v>
      </c>
      <c r="AD193">
        <v>5</v>
      </c>
      <c r="AE193">
        <v>66.67</v>
      </c>
      <c r="AF193">
        <v>10</v>
      </c>
      <c r="AG193">
        <v>9</v>
      </c>
      <c r="AH193">
        <v>4</v>
      </c>
      <c r="AI193">
        <v>2</v>
      </c>
    </row>
    <row r="194" spans="1:35" x14ac:dyDescent="0.2">
      <c r="A194" s="102">
        <v>1112</v>
      </c>
      <c r="B194">
        <v>4523</v>
      </c>
      <c r="C194" s="106" t="s">
        <v>1449</v>
      </c>
      <c r="D194" s="106" t="s">
        <v>1280</v>
      </c>
      <c r="E194">
        <v>8974</v>
      </c>
      <c r="F194">
        <v>8968</v>
      </c>
      <c r="G194">
        <v>100</v>
      </c>
      <c r="H194" s="106" t="s">
        <v>1258</v>
      </c>
      <c r="I194">
        <v>8697</v>
      </c>
      <c r="J194" s="106" t="s">
        <v>905</v>
      </c>
      <c r="K194" s="106" t="s">
        <v>1264</v>
      </c>
      <c r="L194">
        <v>1969</v>
      </c>
      <c r="M194">
        <v>1980</v>
      </c>
      <c r="N194">
        <v>500</v>
      </c>
      <c r="O194" s="106" t="s">
        <v>1261</v>
      </c>
      <c r="P194">
        <v>0.68333306491256995</v>
      </c>
      <c r="Q194">
        <v>0.81930567922665398</v>
      </c>
      <c r="R194">
        <v>0.24069950863897599</v>
      </c>
      <c r="S194">
        <v>1.09116264512785E-2</v>
      </c>
      <c r="T194">
        <v>1.8703860509065</v>
      </c>
      <c r="U194">
        <v>1.8703860509065</v>
      </c>
      <c r="V194">
        <v>2.3890784250863799</v>
      </c>
      <c r="W194">
        <v>6.87</v>
      </c>
      <c r="X194">
        <v>10.39</v>
      </c>
      <c r="Y194">
        <v>308136</v>
      </c>
      <c r="Z194">
        <v>18126</v>
      </c>
      <c r="AA194">
        <v>1.1200000000000001</v>
      </c>
      <c r="AB194">
        <v>17</v>
      </c>
      <c r="AC194">
        <v>12</v>
      </c>
      <c r="AD194">
        <v>5</v>
      </c>
      <c r="AE194">
        <v>70.59</v>
      </c>
      <c r="AF194">
        <v>11</v>
      </c>
      <c r="AG194">
        <v>10</v>
      </c>
      <c r="AH194">
        <v>3</v>
      </c>
      <c r="AI194">
        <v>4</v>
      </c>
    </row>
    <row r="195" spans="1:35" x14ac:dyDescent="0.2">
      <c r="A195" s="102">
        <v>313</v>
      </c>
      <c r="B195">
        <v>6472</v>
      </c>
      <c r="C195" s="106" t="s">
        <v>62</v>
      </c>
      <c r="D195" s="106" t="s">
        <v>1270</v>
      </c>
      <c r="E195">
        <v>298</v>
      </c>
      <c r="F195">
        <v>294</v>
      </c>
      <c r="G195">
        <v>3600</v>
      </c>
      <c r="H195" s="106" t="s">
        <v>1258</v>
      </c>
      <c r="I195">
        <v>7762</v>
      </c>
      <c r="J195" s="106" t="s">
        <v>1466</v>
      </c>
      <c r="K195" s="106" t="s">
        <v>1267</v>
      </c>
      <c r="L195">
        <v>497</v>
      </c>
      <c r="M195">
        <v>487</v>
      </c>
      <c r="N195">
        <v>2200</v>
      </c>
      <c r="O195" s="106" t="s">
        <v>1261</v>
      </c>
      <c r="P195">
        <v>0.91508509507652203</v>
      </c>
      <c r="Q195">
        <v>0.90836653319272997</v>
      </c>
      <c r="R195" s="106">
        <v>2.64101951737006E-2</v>
      </c>
      <c r="S195">
        <v>1.55568055774728E-2</v>
      </c>
      <c r="T195">
        <v>1.69714865273937</v>
      </c>
      <c r="U195">
        <v>1.69714865273937</v>
      </c>
      <c r="V195">
        <v>1.28784337626576</v>
      </c>
      <c r="W195">
        <v>4.6100000000000003</v>
      </c>
      <c r="X195">
        <v>1.21</v>
      </c>
      <c r="Y195">
        <v>307829</v>
      </c>
      <c r="Z195">
        <v>23679</v>
      </c>
      <c r="AA195">
        <v>1.1000000000000001</v>
      </c>
      <c r="AB195">
        <v>13</v>
      </c>
      <c r="AC195">
        <v>8</v>
      </c>
      <c r="AD195">
        <v>5</v>
      </c>
      <c r="AE195">
        <v>61.54</v>
      </c>
      <c r="AF195">
        <v>13</v>
      </c>
      <c r="AG195">
        <v>4</v>
      </c>
      <c r="AH195">
        <v>2</v>
      </c>
      <c r="AI195">
        <v>7</v>
      </c>
    </row>
    <row r="196" spans="1:35" x14ac:dyDescent="0.2">
      <c r="A196" s="102">
        <v>23</v>
      </c>
      <c r="B196">
        <v>6952</v>
      </c>
      <c r="C196" s="106" t="s">
        <v>441</v>
      </c>
      <c r="D196" s="106" t="s">
        <v>1263</v>
      </c>
      <c r="E196">
        <v>2122</v>
      </c>
      <c r="F196">
        <v>2100</v>
      </c>
      <c r="G196">
        <v>400</v>
      </c>
      <c r="H196" s="106" t="s">
        <v>1258</v>
      </c>
      <c r="I196">
        <v>7729</v>
      </c>
      <c r="J196" s="106" t="s">
        <v>548</v>
      </c>
      <c r="K196" s="106" t="s">
        <v>1267</v>
      </c>
      <c r="L196">
        <v>3920</v>
      </c>
      <c r="M196">
        <v>3875</v>
      </c>
      <c r="N196">
        <v>200</v>
      </c>
      <c r="O196" s="106" t="s">
        <v>1261</v>
      </c>
      <c r="P196">
        <v>0.80797162284230895</v>
      </c>
      <c r="Q196">
        <v>0.95608809627596103</v>
      </c>
      <c r="R196" s="15">
        <v>4.82506506049135E-2</v>
      </c>
      <c r="S196">
        <v>4.3761635454123197E-2</v>
      </c>
      <c r="T196">
        <v>1.28067899467407</v>
      </c>
      <c r="U196">
        <v>1.28067899467407</v>
      </c>
      <c r="V196">
        <v>0.83891091374855098</v>
      </c>
      <c r="W196">
        <v>3.53</v>
      </c>
      <c r="X196">
        <v>8.39</v>
      </c>
      <c r="Y196">
        <v>307031</v>
      </c>
      <c r="Z196">
        <v>15352</v>
      </c>
      <c r="AA196">
        <v>0.65</v>
      </c>
      <c r="AB196">
        <v>20</v>
      </c>
      <c r="AC196">
        <v>11</v>
      </c>
      <c r="AD196">
        <v>9</v>
      </c>
      <c r="AE196">
        <v>55</v>
      </c>
      <c r="AF196">
        <v>10</v>
      </c>
      <c r="AG196">
        <v>10</v>
      </c>
      <c r="AH196">
        <v>6</v>
      </c>
      <c r="AI196">
        <v>4</v>
      </c>
    </row>
    <row r="197" spans="1:35" x14ac:dyDescent="0.2">
      <c r="A197" s="102">
        <v>1127</v>
      </c>
      <c r="B197">
        <v>4204</v>
      </c>
      <c r="C197" s="106" t="s">
        <v>229</v>
      </c>
      <c r="D197" s="106" t="s">
        <v>1282</v>
      </c>
      <c r="E197">
        <v>1818</v>
      </c>
      <c r="F197">
        <v>1807</v>
      </c>
      <c r="G197">
        <v>600</v>
      </c>
      <c r="H197" s="106" t="s">
        <v>1258</v>
      </c>
      <c r="I197">
        <v>4917</v>
      </c>
      <c r="J197" s="106" t="s">
        <v>1598</v>
      </c>
      <c r="K197" s="106" t="s">
        <v>1282</v>
      </c>
      <c r="L197">
        <v>2543</v>
      </c>
      <c r="M197">
        <v>2551</v>
      </c>
      <c r="N197">
        <v>400</v>
      </c>
      <c r="O197" s="106" t="s">
        <v>1261</v>
      </c>
      <c r="P197">
        <v>0.75201266382399401</v>
      </c>
      <c r="Q197">
        <v>0.816839695448353</v>
      </c>
      <c r="R197" s="106">
        <v>1.0508152036701E-3</v>
      </c>
      <c r="S197" s="106">
        <v>3.0434541276896199E-2</v>
      </c>
      <c r="T197">
        <v>1.81207460047851</v>
      </c>
      <c r="U197">
        <v>1.81207460047851</v>
      </c>
      <c r="V197">
        <v>1.94704755022054</v>
      </c>
      <c r="W197">
        <v>7.6</v>
      </c>
      <c r="X197">
        <v>6.25</v>
      </c>
      <c r="Y197">
        <v>305872</v>
      </c>
      <c r="Z197">
        <v>16099</v>
      </c>
      <c r="AA197">
        <v>0.78</v>
      </c>
      <c r="AB197">
        <v>19</v>
      </c>
      <c r="AC197">
        <v>12</v>
      </c>
      <c r="AD197">
        <v>7</v>
      </c>
      <c r="AE197">
        <v>63.16</v>
      </c>
      <c r="AF197">
        <v>12</v>
      </c>
      <c r="AG197">
        <v>8</v>
      </c>
      <c r="AH197">
        <v>2</v>
      </c>
      <c r="AI197">
        <v>9</v>
      </c>
    </row>
    <row r="198" spans="1:35" x14ac:dyDescent="0.2">
      <c r="A198" s="102">
        <v>175</v>
      </c>
      <c r="B198">
        <v>1719</v>
      </c>
      <c r="C198" s="106" t="s">
        <v>549</v>
      </c>
      <c r="D198" s="106" t="s">
        <v>1268</v>
      </c>
      <c r="E198">
        <v>866</v>
      </c>
      <c r="F198">
        <v>856</v>
      </c>
      <c r="G198">
        <v>1200</v>
      </c>
      <c r="H198" s="106" t="s">
        <v>1258</v>
      </c>
      <c r="I198">
        <v>8020</v>
      </c>
      <c r="J198" s="106" t="s">
        <v>1376</v>
      </c>
      <c r="K198" s="106" t="s">
        <v>1265</v>
      </c>
      <c r="L198">
        <v>1306</v>
      </c>
      <c r="M198">
        <v>1286</v>
      </c>
      <c r="N198">
        <v>800</v>
      </c>
      <c r="O198" s="106" t="s">
        <v>1261</v>
      </c>
      <c r="P198">
        <v>0.83872765108800296</v>
      </c>
      <c r="Q198">
        <v>0.924555185471438</v>
      </c>
      <c r="R198">
        <v>0.128140549295681</v>
      </c>
      <c r="S198">
        <v>2.7857864290785701E-2</v>
      </c>
      <c r="T198">
        <v>1.22654203949305</v>
      </c>
      <c r="U198">
        <v>1.22654203949305</v>
      </c>
      <c r="V198">
        <v>0.92703839399806598</v>
      </c>
      <c r="W198">
        <v>2.86</v>
      </c>
      <c r="X198">
        <v>0.16</v>
      </c>
      <c r="Y198">
        <v>305608</v>
      </c>
      <c r="Z198">
        <v>16978</v>
      </c>
      <c r="AA198">
        <v>0.79</v>
      </c>
      <c r="AB198">
        <v>18</v>
      </c>
      <c r="AC198">
        <v>12</v>
      </c>
      <c r="AD198">
        <v>6</v>
      </c>
      <c r="AE198">
        <v>66.67</v>
      </c>
      <c r="AF198">
        <v>12</v>
      </c>
      <c r="AG198">
        <v>9</v>
      </c>
      <c r="AH198">
        <v>4</v>
      </c>
      <c r="AI198">
        <v>5</v>
      </c>
    </row>
    <row r="199" spans="1:35" x14ac:dyDescent="0.2">
      <c r="A199" s="102">
        <v>40</v>
      </c>
      <c r="B199">
        <v>7182</v>
      </c>
      <c r="C199" s="106" t="s">
        <v>1375</v>
      </c>
      <c r="D199" s="106" t="s">
        <v>1314</v>
      </c>
      <c r="E199">
        <v>1011</v>
      </c>
      <c r="F199">
        <v>1008</v>
      </c>
      <c r="G199">
        <v>900</v>
      </c>
      <c r="H199" s="106" t="s">
        <v>1258</v>
      </c>
      <c r="I199">
        <v>7976</v>
      </c>
      <c r="J199" s="106" t="s">
        <v>1309</v>
      </c>
      <c r="K199" s="106" t="s">
        <v>1281</v>
      </c>
      <c r="L199">
        <v>1604</v>
      </c>
      <c r="M199">
        <v>1590</v>
      </c>
      <c r="N199">
        <v>600</v>
      </c>
      <c r="O199" s="106" t="s">
        <v>1261</v>
      </c>
      <c r="P199">
        <v>0.90292697920989895</v>
      </c>
      <c r="Q199">
        <v>0.95180675846816798</v>
      </c>
      <c r="R199" s="15">
        <v>1.6471602740302599E-2</v>
      </c>
      <c r="S199" s="15">
        <v>5.4077527691461902E-2</v>
      </c>
      <c r="T199">
        <v>1.1037219391553399</v>
      </c>
      <c r="U199">
        <v>1.1037219391553399</v>
      </c>
      <c r="V199">
        <v>0.62218507952242197</v>
      </c>
      <c r="W199">
        <v>1.78</v>
      </c>
      <c r="X199">
        <v>4.91</v>
      </c>
      <c r="Y199">
        <v>305565</v>
      </c>
      <c r="Z199">
        <v>17974</v>
      </c>
      <c r="AA199">
        <v>0.92</v>
      </c>
      <c r="AB199">
        <v>17</v>
      </c>
      <c r="AC199">
        <v>11</v>
      </c>
      <c r="AD199">
        <v>6</v>
      </c>
      <c r="AE199">
        <v>64.709999999999994</v>
      </c>
      <c r="AF199">
        <v>13</v>
      </c>
      <c r="AG199">
        <v>7</v>
      </c>
      <c r="AH199">
        <v>2</v>
      </c>
      <c r="AI199">
        <v>8</v>
      </c>
    </row>
    <row r="200" spans="1:35" x14ac:dyDescent="0.2">
      <c r="A200" s="102">
        <v>419</v>
      </c>
      <c r="B200">
        <v>3865</v>
      </c>
      <c r="C200" s="106" t="s">
        <v>1207</v>
      </c>
      <c r="D200" s="106" t="s">
        <v>1475</v>
      </c>
      <c r="E200">
        <v>490</v>
      </c>
      <c r="F200">
        <v>491</v>
      </c>
      <c r="G200">
        <v>1800</v>
      </c>
      <c r="H200" s="106" t="s">
        <v>1261</v>
      </c>
      <c r="I200">
        <v>5233</v>
      </c>
      <c r="J200" s="106" t="s">
        <v>1459</v>
      </c>
      <c r="K200" s="106" t="s">
        <v>1257</v>
      </c>
      <c r="L200">
        <v>2969</v>
      </c>
      <c r="M200">
        <v>2946</v>
      </c>
      <c r="N200">
        <v>300</v>
      </c>
      <c r="O200" s="106" t="s">
        <v>1258</v>
      </c>
      <c r="P200">
        <v>0.88053835825331495</v>
      </c>
      <c r="Q200">
        <v>0.89849873335349095</v>
      </c>
      <c r="R200" s="15">
        <v>2.0907704418154899E-2</v>
      </c>
      <c r="S200" s="15">
        <v>5.0289379206568396E-3</v>
      </c>
      <c r="T200">
        <v>-1.5540963873371201</v>
      </c>
      <c r="U200">
        <v>1.5540963873371201</v>
      </c>
      <c r="V200">
        <v>1.91923582473152</v>
      </c>
      <c r="W200">
        <v>-4.3499999999999996</v>
      </c>
      <c r="X200">
        <v>0</v>
      </c>
      <c r="Y200">
        <v>305118</v>
      </c>
      <c r="Z200">
        <v>16951</v>
      </c>
      <c r="AA200">
        <v>0.7</v>
      </c>
      <c r="AB200">
        <v>18</v>
      </c>
      <c r="AC200">
        <v>12</v>
      </c>
      <c r="AD200">
        <v>6</v>
      </c>
      <c r="AE200">
        <v>66.67</v>
      </c>
      <c r="AF200">
        <v>11</v>
      </c>
      <c r="AG200">
        <v>10</v>
      </c>
      <c r="AH200">
        <v>5</v>
      </c>
      <c r="AI200">
        <v>3</v>
      </c>
    </row>
    <row r="201" spans="1:35" x14ac:dyDescent="0.2">
      <c r="A201" s="102">
        <v>122</v>
      </c>
      <c r="B201">
        <v>1719</v>
      </c>
      <c r="C201" s="106" t="s">
        <v>549</v>
      </c>
      <c r="D201" s="106" t="s">
        <v>1268</v>
      </c>
      <c r="E201">
        <v>866</v>
      </c>
      <c r="F201">
        <v>856</v>
      </c>
      <c r="G201">
        <v>1100</v>
      </c>
      <c r="H201" s="106" t="s">
        <v>1261</v>
      </c>
      <c r="I201">
        <v>8425</v>
      </c>
      <c r="J201" s="106" t="s">
        <v>1438</v>
      </c>
      <c r="K201" s="106" t="s">
        <v>1264</v>
      </c>
      <c r="L201">
        <v>3240</v>
      </c>
      <c r="M201">
        <v>3220</v>
      </c>
      <c r="N201">
        <v>300</v>
      </c>
      <c r="O201" s="106" t="s">
        <v>1258</v>
      </c>
      <c r="P201">
        <v>0.71376287989655396</v>
      </c>
      <c r="Q201">
        <v>0.93231203569157495</v>
      </c>
      <c r="R201" s="106">
        <v>0.239670237522628</v>
      </c>
      <c r="S201">
        <v>2.9594896087927602E-2</v>
      </c>
      <c r="T201">
        <v>-1.3409345102554799</v>
      </c>
      <c r="U201">
        <v>1.3409345102554799</v>
      </c>
      <c r="V201">
        <v>1.04821047676256</v>
      </c>
      <c r="W201">
        <v>-4.68</v>
      </c>
      <c r="X201">
        <v>2.5299999999999998</v>
      </c>
      <c r="Y201">
        <v>304868</v>
      </c>
      <c r="Z201">
        <v>16046</v>
      </c>
      <c r="AA201">
        <v>0.85</v>
      </c>
      <c r="AB201">
        <v>19</v>
      </c>
      <c r="AC201">
        <v>12</v>
      </c>
      <c r="AD201">
        <v>7</v>
      </c>
      <c r="AE201">
        <v>63.16</v>
      </c>
      <c r="AF201">
        <v>12</v>
      </c>
      <c r="AG201">
        <v>11</v>
      </c>
      <c r="AH201">
        <v>6</v>
      </c>
      <c r="AI201">
        <v>2</v>
      </c>
    </row>
    <row r="202" spans="1:35" x14ac:dyDescent="0.2">
      <c r="A202" s="102">
        <v>538</v>
      </c>
      <c r="B202">
        <v>7278</v>
      </c>
      <c r="C202" s="106" t="s">
        <v>45</v>
      </c>
      <c r="D202" s="106" t="s">
        <v>1275</v>
      </c>
      <c r="E202">
        <v>2256</v>
      </c>
      <c r="F202">
        <v>2227</v>
      </c>
      <c r="G202">
        <v>400</v>
      </c>
      <c r="H202" s="106" t="s">
        <v>1258</v>
      </c>
      <c r="I202">
        <v>8385</v>
      </c>
      <c r="J202" s="106" t="s">
        <v>891</v>
      </c>
      <c r="K202" s="106" t="s">
        <v>1314</v>
      </c>
      <c r="L202">
        <v>538</v>
      </c>
      <c r="M202">
        <v>535</v>
      </c>
      <c r="N202">
        <v>1700</v>
      </c>
      <c r="O202" s="106" t="s">
        <v>1261</v>
      </c>
      <c r="P202">
        <v>0.93214928182366796</v>
      </c>
      <c r="Q202">
        <v>0.886423665641068</v>
      </c>
      <c r="R202">
        <v>5.0900849129274797E-2</v>
      </c>
      <c r="S202">
        <v>5.7974101289164698E-3</v>
      </c>
      <c r="T202">
        <v>0.87555219290714004</v>
      </c>
      <c r="U202">
        <v>0.87555219290714004</v>
      </c>
      <c r="V202">
        <v>1.1997715769817701</v>
      </c>
      <c r="W202">
        <v>2.11</v>
      </c>
      <c r="X202">
        <v>2.1</v>
      </c>
      <c r="Y202">
        <v>304750</v>
      </c>
      <c r="Z202">
        <v>19047</v>
      </c>
      <c r="AA202">
        <v>1.04</v>
      </c>
      <c r="AB202">
        <v>16</v>
      </c>
      <c r="AC202">
        <v>12</v>
      </c>
      <c r="AD202">
        <v>4</v>
      </c>
      <c r="AE202">
        <v>75</v>
      </c>
      <c r="AF202">
        <v>11</v>
      </c>
      <c r="AG202">
        <v>8</v>
      </c>
      <c r="AH202">
        <v>3</v>
      </c>
      <c r="AI202">
        <v>5</v>
      </c>
    </row>
    <row r="203" spans="1:35" x14ac:dyDescent="0.2">
      <c r="A203" s="102">
        <v>832</v>
      </c>
      <c r="B203">
        <v>1414</v>
      </c>
      <c r="C203" s="106" t="s">
        <v>1439</v>
      </c>
      <c r="D203" s="106" t="s">
        <v>1268</v>
      </c>
      <c r="E203">
        <v>4310</v>
      </c>
      <c r="F203">
        <v>4235</v>
      </c>
      <c r="G203">
        <v>200</v>
      </c>
      <c r="H203" s="106" t="s">
        <v>1261</v>
      </c>
      <c r="I203">
        <v>2127</v>
      </c>
      <c r="J203" s="106" t="s">
        <v>1441</v>
      </c>
      <c r="K203" s="106" t="s">
        <v>1272</v>
      </c>
      <c r="L203">
        <v>3800</v>
      </c>
      <c r="M203">
        <v>3680</v>
      </c>
      <c r="N203">
        <v>200</v>
      </c>
      <c r="O203" s="106" t="s">
        <v>1258</v>
      </c>
      <c r="P203">
        <v>0.56471710794519703</v>
      </c>
      <c r="Q203">
        <v>0.85365957603398401</v>
      </c>
      <c r="R203" s="15">
        <v>0.155539601008578</v>
      </c>
      <c r="S203" s="15">
        <v>4.7084037237670497E-2</v>
      </c>
      <c r="T203">
        <v>-1.18280063436877</v>
      </c>
      <c r="U203">
        <v>1.18280063436877</v>
      </c>
      <c r="V203">
        <v>1.1376504946247501</v>
      </c>
      <c r="W203">
        <v>-5.37</v>
      </c>
      <c r="X203">
        <v>13.11</v>
      </c>
      <c r="Y203">
        <v>304702</v>
      </c>
      <c r="Z203">
        <v>19044</v>
      </c>
      <c r="AA203">
        <v>1.2</v>
      </c>
      <c r="AB203">
        <v>16</v>
      </c>
      <c r="AC203">
        <v>10</v>
      </c>
      <c r="AD203">
        <v>6</v>
      </c>
      <c r="AE203">
        <v>62.5</v>
      </c>
      <c r="AF203">
        <v>10</v>
      </c>
      <c r="AG203">
        <v>8</v>
      </c>
      <c r="AH203">
        <v>4</v>
      </c>
      <c r="AI203">
        <v>4</v>
      </c>
    </row>
    <row r="204" spans="1:35" x14ac:dyDescent="0.2">
      <c r="A204" s="102">
        <v>399</v>
      </c>
      <c r="B204">
        <v>7278</v>
      </c>
      <c r="C204" s="106" t="s">
        <v>45</v>
      </c>
      <c r="D204" s="106" t="s">
        <v>1275</v>
      </c>
      <c r="E204">
        <v>2256</v>
      </c>
      <c r="F204">
        <v>2227</v>
      </c>
      <c r="G204">
        <v>400</v>
      </c>
      <c r="H204" s="106" t="s">
        <v>1258</v>
      </c>
      <c r="I204">
        <v>7762</v>
      </c>
      <c r="J204" s="106" t="s">
        <v>1466</v>
      </c>
      <c r="K204" s="106" t="s">
        <v>1267</v>
      </c>
      <c r="L204">
        <v>497</v>
      </c>
      <c r="M204">
        <v>487</v>
      </c>
      <c r="N204">
        <v>1800</v>
      </c>
      <c r="O204" s="106" t="s">
        <v>1261</v>
      </c>
      <c r="P204">
        <v>0.91550488598915802</v>
      </c>
      <c r="Q204">
        <v>0.90043776185314905</v>
      </c>
      <c r="R204">
        <v>0.115840654984272</v>
      </c>
      <c r="S204" s="106">
        <v>1.56274451530984E-3</v>
      </c>
      <c r="T204">
        <v>2.7137949805853498</v>
      </c>
      <c r="U204">
        <v>2.7137949805853498</v>
      </c>
      <c r="V204">
        <v>2.65748746264582</v>
      </c>
      <c r="W204">
        <v>8.65</v>
      </c>
      <c r="X204">
        <v>1.59</v>
      </c>
      <c r="Y204">
        <v>304494</v>
      </c>
      <c r="Z204">
        <v>17911</v>
      </c>
      <c r="AA204">
        <v>0.98</v>
      </c>
      <c r="AB204">
        <v>17</v>
      </c>
      <c r="AC204">
        <v>10</v>
      </c>
      <c r="AD204">
        <v>7</v>
      </c>
      <c r="AE204">
        <v>58.82</v>
      </c>
      <c r="AF204">
        <v>13</v>
      </c>
      <c r="AG204">
        <v>7</v>
      </c>
      <c r="AH204">
        <v>1</v>
      </c>
      <c r="AI204">
        <v>9</v>
      </c>
    </row>
    <row r="205" spans="1:35" x14ac:dyDescent="0.2">
      <c r="A205" s="102">
        <v>143</v>
      </c>
      <c r="B205">
        <v>6479</v>
      </c>
      <c r="C205" s="106" t="s">
        <v>552</v>
      </c>
      <c r="D205" s="106" t="s">
        <v>1263</v>
      </c>
      <c r="E205">
        <v>2175</v>
      </c>
      <c r="F205">
        <v>2172</v>
      </c>
      <c r="G205">
        <v>500</v>
      </c>
      <c r="H205" s="106" t="s">
        <v>1261</v>
      </c>
      <c r="I205">
        <v>6967</v>
      </c>
      <c r="J205" s="106" t="s">
        <v>779</v>
      </c>
      <c r="K205" s="106" t="s">
        <v>1263</v>
      </c>
      <c r="L205">
        <v>1355</v>
      </c>
      <c r="M205">
        <v>1361</v>
      </c>
      <c r="N205">
        <v>800</v>
      </c>
      <c r="O205" s="106" t="s">
        <v>1258</v>
      </c>
      <c r="P205">
        <v>0.62126626407363905</v>
      </c>
      <c r="Q205">
        <v>0.92863492485269095</v>
      </c>
      <c r="R205" s="106">
        <v>0.220699834905424</v>
      </c>
      <c r="S205">
        <v>5.62731122246167E-3</v>
      </c>
      <c r="T205">
        <v>-1.7715299471977699</v>
      </c>
      <c r="U205">
        <v>1.7715299471977699</v>
      </c>
      <c r="V205">
        <v>1.67743352857709</v>
      </c>
      <c r="W205">
        <v>-14.01</v>
      </c>
      <c r="X205">
        <v>0.26</v>
      </c>
      <c r="Y205">
        <v>302263</v>
      </c>
      <c r="Z205">
        <v>13142</v>
      </c>
      <c r="AA205">
        <v>0.68</v>
      </c>
      <c r="AB205">
        <v>23</v>
      </c>
      <c r="AC205">
        <v>15</v>
      </c>
      <c r="AD205">
        <v>8</v>
      </c>
      <c r="AE205">
        <v>65.22</v>
      </c>
      <c r="AF205">
        <v>12</v>
      </c>
      <c r="AG205">
        <v>9</v>
      </c>
      <c r="AH205">
        <v>5</v>
      </c>
      <c r="AI205">
        <v>9</v>
      </c>
    </row>
    <row r="206" spans="1:35" x14ac:dyDescent="0.2">
      <c r="A206" s="102">
        <v>877</v>
      </c>
      <c r="B206">
        <v>6235</v>
      </c>
      <c r="C206" s="106" t="s">
        <v>1895</v>
      </c>
      <c r="D206" s="106" t="s">
        <v>1270</v>
      </c>
      <c r="E206">
        <v>3340</v>
      </c>
      <c r="F206">
        <v>3265</v>
      </c>
      <c r="G206">
        <v>200</v>
      </c>
      <c r="H206" s="106" t="s">
        <v>1258</v>
      </c>
      <c r="I206">
        <v>6857</v>
      </c>
      <c r="J206" s="106" t="s">
        <v>1451</v>
      </c>
      <c r="K206" s="106" t="s">
        <v>1263</v>
      </c>
      <c r="L206">
        <v>5750</v>
      </c>
      <c r="M206">
        <v>5610</v>
      </c>
      <c r="N206">
        <v>100</v>
      </c>
      <c r="O206" s="106" t="s">
        <v>1261</v>
      </c>
      <c r="P206">
        <v>0.59773381574271001</v>
      </c>
      <c r="Q206">
        <v>0.84774458611917702</v>
      </c>
      <c r="R206" s="106">
        <v>6.8766639985848005E-2</v>
      </c>
      <c r="S206">
        <v>6.4375565203057303E-2</v>
      </c>
      <c r="T206">
        <v>1.00941011618943</v>
      </c>
      <c r="U206">
        <v>1.00941011618943</v>
      </c>
      <c r="V206">
        <v>1.0007141942378801</v>
      </c>
      <c r="W206">
        <v>7.5</v>
      </c>
      <c r="X206">
        <v>16.399999999999999</v>
      </c>
      <c r="Y206">
        <v>301339</v>
      </c>
      <c r="Z206">
        <v>21524</v>
      </c>
      <c r="AA206">
        <v>1.28</v>
      </c>
      <c r="AB206">
        <v>14</v>
      </c>
      <c r="AC206">
        <v>9</v>
      </c>
      <c r="AD206">
        <v>5</v>
      </c>
      <c r="AE206">
        <v>64.290000000000006</v>
      </c>
      <c r="AF206">
        <v>6</v>
      </c>
      <c r="AG206">
        <v>9</v>
      </c>
      <c r="AH206">
        <v>5</v>
      </c>
      <c r="AI206">
        <v>0</v>
      </c>
    </row>
    <row r="207" spans="1:35" x14ac:dyDescent="0.2">
      <c r="A207" s="102">
        <v>402</v>
      </c>
      <c r="B207">
        <v>3099</v>
      </c>
      <c r="C207" s="106" t="s">
        <v>36</v>
      </c>
      <c r="D207" s="106" t="s">
        <v>1283</v>
      </c>
      <c r="E207">
        <v>816</v>
      </c>
      <c r="F207">
        <v>801</v>
      </c>
      <c r="G207">
        <v>1100</v>
      </c>
      <c r="H207" s="106" t="s">
        <v>1261</v>
      </c>
      <c r="I207">
        <v>5233</v>
      </c>
      <c r="J207" s="106" t="s">
        <v>1459</v>
      </c>
      <c r="K207" s="106" t="s">
        <v>1257</v>
      </c>
      <c r="L207">
        <v>2969</v>
      </c>
      <c r="M207">
        <v>2946</v>
      </c>
      <c r="N207">
        <v>300</v>
      </c>
      <c r="O207" s="106" t="s">
        <v>1258</v>
      </c>
      <c r="P207">
        <v>0.79806486534022203</v>
      </c>
      <c r="Q207">
        <v>0.89999592807878503</v>
      </c>
      <c r="R207">
        <v>0.45138796806982501</v>
      </c>
      <c r="S207">
        <v>7.3391153982492394E-2</v>
      </c>
      <c r="T207">
        <v>-1.8391601532884301</v>
      </c>
      <c r="U207">
        <v>1.8391601532884301</v>
      </c>
      <c r="V207">
        <v>1.8184724356179101</v>
      </c>
      <c r="W207">
        <v>-9.9700000000000006</v>
      </c>
      <c r="X207">
        <v>0.31</v>
      </c>
      <c r="Y207">
        <v>300652</v>
      </c>
      <c r="Z207">
        <v>15033</v>
      </c>
      <c r="AA207">
        <v>0.8</v>
      </c>
      <c r="AB207">
        <v>20</v>
      </c>
      <c r="AC207">
        <v>12</v>
      </c>
      <c r="AD207">
        <v>8</v>
      </c>
      <c r="AE207">
        <v>60</v>
      </c>
      <c r="AF207">
        <v>13</v>
      </c>
      <c r="AG207">
        <v>10</v>
      </c>
      <c r="AH207">
        <v>4</v>
      </c>
      <c r="AI207">
        <v>6</v>
      </c>
    </row>
    <row r="208" spans="1:35" x14ac:dyDescent="0.2">
      <c r="A208" s="102">
        <v>102</v>
      </c>
      <c r="B208">
        <v>6098</v>
      </c>
      <c r="C208" s="106" t="s">
        <v>238</v>
      </c>
      <c r="D208" s="106" t="s">
        <v>1272</v>
      </c>
      <c r="E208">
        <v>4568</v>
      </c>
      <c r="F208">
        <v>4552</v>
      </c>
      <c r="G208">
        <v>200</v>
      </c>
      <c r="H208" s="106" t="s">
        <v>1258</v>
      </c>
      <c r="I208">
        <v>9746</v>
      </c>
      <c r="J208" s="106" t="s">
        <v>1464</v>
      </c>
      <c r="K208" s="106" t="s">
        <v>1260</v>
      </c>
      <c r="L208">
        <v>5390</v>
      </c>
      <c r="M208">
        <v>5300</v>
      </c>
      <c r="N208">
        <v>200</v>
      </c>
      <c r="O208" s="106" t="s">
        <v>1261</v>
      </c>
      <c r="P208">
        <v>0.804023494828637</v>
      </c>
      <c r="Q208">
        <v>0.93616600896499902</v>
      </c>
      <c r="R208" s="106">
        <v>0.31521973840254902</v>
      </c>
      <c r="S208">
        <v>2.4645444095248098E-3</v>
      </c>
      <c r="T208">
        <v>2.9409406157248998</v>
      </c>
      <c r="U208">
        <v>2.9409406157248998</v>
      </c>
      <c r="V208">
        <v>2.65828616294423</v>
      </c>
      <c r="W208">
        <v>7.77</v>
      </c>
      <c r="X208">
        <v>14.11</v>
      </c>
      <c r="Y208">
        <v>299716</v>
      </c>
      <c r="Z208">
        <v>21408</v>
      </c>
      <c r="AA208">
        <v>1.25</v>
      </c>
      <c r="AB208">
        <v>14</v>
      </c>
      <c r="AC208">
        <v>10</v>
      </c>
      <c r="AD208">
        <v>4</v>
      </c>
      <c r="AE208">
        <v>71.430000000000007</v>
      </c>
      <c r="AF208">
        <v>9</v>
      </c>
      <c r="AG208">
        <v>7</v>
      </c>
      <c r="AH208">
        <v>2</v>
      </c>
      <c r="AI208">
        <v>5</v>
      </c>
    </row>
    <row r="209" spans="1:35" x14ac:dyDescent="0.2">
      <c r="A209" s="102">
        <v>1212</v>
      </c>
      <c r="B209">
        <v>1861</v>
      </c>
      <c r="C209" s="106" t="s">
        <v>1721</v>
      </c>
      <c r="D209" s="106" t="s">
        <v>1268</v>
      </c>
      <c r="E209">
        <v>3165</v>
      </c>
      <c r="F209">
        <v>3190</v>
      </c>
      <c r="G209">
        <v>300</v>
      </c>
      <c r="H209" s="106" t="s">
        <v>1258</v>
      </c>
      <c r="I209">
        <v>3291</v>
      </c>
      <c r="J209" s="106" t="s">
        <v>58</v>
      </c>
      <c r="K209" s="106" t="s">
        <v>1279</v>
      </c>
      <c r="L209">
        <v>1659</v>
      </c>
      <c r="M209">
        <v>1626</v>
      </c>
      <c r="N209">
        <v>600</v>
      </c>
      <c r="O209" s="106" t="s">
        <v>1261</v>
      </c>
      <c r="P209">
        <v>0.68822056129870801</v>
      </c>
      <c r="Q209">
        <v>0.803806780778626</v>
      </c>
      <c r="R209">
        <v>9.5983306304520899E-2</v>
      </c>
      <c r="S209" s="106">
        <v>5.6194805486731603E-4</v>
      </c>
      <c r="T209">
        <v>3.1474318085654298</v>
      </c>
      <c r="U209">
        <v>3.1474318085654298</v>
      </c>
      <c r="V209">
        <v>2.3073402974433699</v>
      </c>
      <c r="W209">
        <v>11.02</v>
      </c>
      <c r="X209">
        <v>1.94</v>
      </c>
      <c r="Y209">
        <v>299619</v>
      </c>
      <c r="Z209">
        <v>17625</v>
      </c>
      <c r="AA209">
        <v>0.93</v>
      </c>
      <c r="AB209">
        <v>17</v>
      </c>
      <c r="AC209">
        <v>10</v>
      </c>
      <c r="AD209">
        <v>7</v>
      </c>
      <c r="AE209">
        <v>58.82</v>
      </c>
      <c r="AF209">
        <v>13</v>
      </c>
      <c r="AG209">
        <v>7</v>
      </c>
      <c r="AH209">
        <v>2</v>
      </c>
      <c r="AI209">
        <v>8</v>
      </c>
    </row>
    <row r="210" spans="1:35" x14ac:dyDescent="0.2">
      <c r="A210" s="102">
        <v>192</v>
      </c>
      <c r="B210">
        <v>7012</v>
      </c>
      <c r="C210" s="106" t="s">
        <v>1480</v>
      </c>
      <c r="D210" s="106" t="s">
        <v>1275</v>
      </c>
      <c r="E210">
        <v>2209</v>
      </c>
      <c r="F210">
        <v>2219</v>
      </c>
      <c r="G210">
        <v>400</v>
      </c>
      <c r="H210" s="106" t="s">
        <v>1258</v>
      </c>
      <c r="I210">
        <v>7167</v>
      </c>
      <c r="J210" s="106" t="s">
        <v>1344</v>
      </c>
      <c r="K210" s="106" t="s">
        <v>1314</v>
      </c>
      <c r="L210">
        <v>239</v>
      </c>
      <c r="M210">
        <v>234</v>
      </c>
      <c r="N210">
        <v>3800</v>
      </c>
      <c r="O210" s="106" t="s">
        <v>1261</v>
      </c>
      <c r="P210">
        <v>0.911418172078446</v>
      </c>
      <c r="Q210">
        <v>0.92273160931935305</v>
      </c>
      <c r="R210" s="15">
        <v>0.151727646401355</v>
      </c>
      <c r="S210" s="106">
        <v>1.01771912747374E-2</v>
      </c>
      <c r="T210">
        <v>2.1204543841383501</v>
      </c>
      <c r="U210">
        <v>2.1204543841383501</v>
      </c>
      <c r="V210">
        <v>1.42796184948577</v>
      </c>
      <c r="W210">
        <v>5.75</v>
      </c>
      <c r="X210">
        <v>0.18</v>
      </c>
      <c r="Y210">
        <v>298067</v>
      </c>
      <c r="Z210">
        <v>17533</v>
      </c>
      <c r="AA210">
        <v>0.88</v>
      </c>
      <c r="AB210">
        <v>17</v>
      </c>
      <c r="AC210">
        <v>12</v>
      </c>
      <c r="AD210">
        <v>5</v>
      </c>
      <c r="AE210">
        <v>70.59</v>
      </c>
      <c r="AF210">
        <v>14</v>
      </c>
      <c r="AG210">
        <v>5</v>
      </c>
      <c r="AH210">
        <v>3</v>
      </c>
      <c r="AI210">
        <v>9</v>
      </c>
    </row>
    <row r="211" spans="1:35" x14ac:dyDescent="0.2">
      <c r="A211" s="102">
        <v>674</v>
      </c>
      <c r="B211">
        <v>1969</v>
      </c>
      <c r="C211" s="106" t="s">
        <v>1624</v>
      </c>
      <c r="D211" s="106" t="s">
        <v>1268</v>
      </c>
      <c r="E211">
        <v>1855</v>
      </c>
      <c r="F211">
        <v>1860</v>
      </c>
      <c r="G211">
        <v>500</v>
      </c>
      <c r="H211" s="106" t="s">
        <v>1261</v>
      </c>
      <c r="I211">
        <v>8031</v>
      </c>
      <c r="J211" s="106" t="s">
        <v>837</v>
      </c>
      <c r="K211" s="106" t="s">
        <v>1265</v>
      </c>
      <c r="L211">
        <v>1941</v>
      </c>
      <c r="M211">
        <v>1929.5</v>
      </c>
      <c r="N211">
        <v>500</v>
      </c>
      <c r="O211" s="106" t="s">
        <v>1258</v>
      </c>
      <c r="P211">
        <v>0.65322157150082805</v>
      </c>
      <c r="Q211">
        <v>0.870999094152062</v>
      </c>
      <c r="R211">
        <v>6.0003128645065198E-2</v>
      </c>
      <c r="S211">
        <v>8.8381492837511899E-2</v>
      </c>
      <c r="T211">
        <v>-1.0689609413335801</v>
      </c>
      <c r="U211">
        <v>1.0689609413335801</v>
      </c>
      <c r="V211">
        <v>1.2953769378020601</v>
      </c>
      <c r="W211">
        <v>-2.9</v>
      </c>
      <c r="X211">
        <v>3.6</v>
      </c>
      <c r="Y211">
        <v>297631</v>
      </c>
      <c r="Z211">
        <v>22895</v>
      </c>
      <c r="AA211">
        <v>1.0900000000000001</v>
      </c>
      <c r="AB211">
        <v>13</v>
      </c>
      <c r="AC211">
        <v>8</v>
      </c>
      <c r="AD211">
        <v>5</v>
      </c>
      <c r="AE211">
        <v>61.54</v>
      </c>
      <c r="AF211">
        <v>16</v>
      </c>
      <c r="AG211">
        <v>2</v>
      </c>
      <c r="AH211">
        <v>1</v>
      </c>
      <c r="AI211">
        <v>10</v>
      </c>
    </row>
    <row r="212" spans="1:35" x14ac:dyDescent="0.2">
      <c r="A212" s="102">
        <v>915</v>
      </c>
      <c r="B212">
        <v>4471</v>
      </c>
      <c r="C212" s="106" t="s">
        <v>1720</v>
      </c>
      <c r="D212" s="106" t="s">
        <v>1282</v>
      </c>
      <c r="E212">
        <v>4885</v>
      </c>
      <c r="F212">
        <v>4835</v>
      </c>
      <c r="G212">
        <v>200</v>
      </c>
      <c r="H212" s="106" t="s">
        <v>1258</v>
      </c>
      <c r="I212">
        <v>8012</v>
      </c>
      <c r="J212" s="106" t="s">
        <v>1481</v>
      </c>
      <c r="K212" s="106" t="s">
        <v>1265</v>
      </c>
      <c r="L212">
        <v>1459</v>
      </c>
      <c r="M212">
        <v>1437</v>
      </c>
      <c r="N212">
        <v>700</v>
      </c>
      <c r="O212" s="106" t="s">
        <v>1261</v>
      </c>
      <c r="P212">
        <v>0.91325348592798195</v>
      </c>
      <c r="Q212">
        <v>0.84419225306906798</v>
      </c>
      <c r="R212">
        <v>3.3034627188662999E-3</v>
      </c>
      <c r="S212">
        <v>1.06043787228865E-2</v>
      </c>
      <c r="T212">
        <v>0.87969279580192605</v>
      </c>
      <c r="U212">
        <v>0.87969279580192605</v>
      </c>
      <c r="V212">
        <v>0.220509077182553</v>
      </c>
      <c r="W212">
        <v>1.56</v>
      </c>
      <c r="X212">
        <v>4.0199999999999996</v>
      </c>
      <c r="Y212">
        <v>296897</v>
      </c>
      <c r="Z212">
        <v>22838</v>
      </c>
      <c r="AA212">
        <v>1.24</v>
      </c>
      <c r="AB212">
        <v>13</v>
      </c>
      <c r="AC212">
        <v>9</v>
      </c>
      <c r="AD212">
        <v>4</v>
      </c>
      <c r="AE212">
        <v>69.23</v>
      </c>
      <c r="AF212">
        <v>13</v>
      </c>
      <c r="AG212">
        <v>7</v>
      </c>
      <c r="AH212">
        <v>2</v>
      </c>
      <c r="AI212">
        <v>4</v>
      </c>
    </row>
    <row r="213" spans="1:35" x14ac:dyDescent="0.2">
      <c r="A213" s="102">
        <v>691</v>
      </c>
      <c r="B213">
        <v>2127</v>
      </c>
      <c r="C213" s="106" t="s">
        <v>1441</v>
      </c>
      <c r="D213" s="106" t="s">
        <v>1272</v>
      </c>
      <c r="E213">
        <v>3800</v>
      </c>
      <c r="F213">
        <v>3680</v>
      </c>
      <c r="G213">
        <v>200</v>
      </c>
      <c r="H213" s="106" t="s">
        <v>1258</v>
      </c>
      <c r="I213">
        <v>6479</v>
      </c>
      <c r="J213" s="106" t="s">
        <v>552</v>
      </c>
      <c r="K213" s="106" t="s">
        <v>1263</v>
      </c>
      <c r="L213">
        <v>2175</v>
      </c>
      <c r="M213">
        <v>2172</v>
      </c>
      <c r="N213">
        <v>300</v>
      </c>
      <c r="O213" s="106" t="s">
        <v>1261</v>
      </c>
      <c r="P213">
        <v>0.64369155483740004</v>
      </c>
      <c r="Q213">
        <v>0.86925339511905697</v>
      </c>
      <c r="R213" s="15">
        <v>3.1924802863922998E-2</v>
      </c>
      <c r="S213" s="106">
        <v>4.30873528182774E-2</v>
      </c>
      <c r="T213">
        <v>0.54086540700926</v>
      </c>
      <c r="U213">
        <v>0.54086540700926</v>
      </c>
      <c r="V213">
        <v>1.1268124682941101</v>
      </c>
      <c r="W213">
        <v>2.13</v>
      </c>
      <c r="X213">
        <v>11.47</v>
      </c>
      <c r="Y213">
        <v>296672</v>
      </c>
      <c r="Z213">
        <v>18542</v>
      </c>
      <c r="AA213">
        <v>0.88</v>
      </c>
      <c r="AB213">
        <v>16</v>
      </c>
      <c r="AC213">
        <v>10</v>
      </c>
      <c r="AD213">
        <v>6</v>
      </c>
      <c r="AE213">
        <v>62.5</v>
      </c>
      <c r="AF213">
        <v>9</v>
      </c>
      <c r="AG213">
        <v>9</v>
      </c>
      <c r="AH213">
        <v>5</v>
      </c>
      <c r="AI213">
        <v>2</v>
      </c>
    </row>
    <row r="214" spans="1:35" x14ac:dyDescent="0.2">
      <c r="A214" s="102">
        <v>902</v>
      </c>
      <c r="B214">
        <v>7458</v>
      </c>
      <c r="C214" s="106" t="s">
        <v>1708</v>
      </c>
      <c r="D214" s="106" t="s">
        <v>1265</v>
      </c>
      <c r="E214">
        <v>4885</v>
      </c>
      <c r="F214">
        <v>4795</v>
      </c>
      <c r="G214">
        <v>200</v>
      </c>
      <c r="H214" s="106" t="s">
        <v>1261</v>
      </c>
      <c r="I214">
        <v>9069</v>
      </c>
      <c r="J214" s="106" t="s">
        <v>1370</v>
      </c>
      <c r="K214" s="106" t="s">
        <v>1380</v>
      </c>
      <c r="L214">
        <v>875</v>
      </c>
      <c r="M214">
        <v>867</v>
      </c>
      <c r="N214">
        <v>1100</v>
      </c>
      <c r="O214" s="106" t="s">
        <v>1258</v>
      </c>
      <c r="P214">
        <v>0.78458036555180699</v>
      </c>
      <c r="Q214">
        <v>0.84500010099839395</v>
      </c>
      <c r="R214">
        <v>0.16906611271571501</v>
      </c>
      <c r="S214" s="15">
        <v>3.9239230143027402E-2</v>
      </c>
      <c r="T214">
        <v>-2.9152547413762702</v>
      </c>
      <c r="U214">
        <v>2.9152547413762702</v>
      </c>
      <c r="V214">
        <v>2.3450882822821302</v>
      </c>
      <c r="W214">
        <v>-7.97</v>
      </c>
      <c r="X214">
        <v>0.55000000000000004</v>
      </c>
      <c r="Y214">
        <v>296213</v>
      </c>
      <c r="Z214">
        <v>17424</v>
      </c>
      <c r="AA214">
        <v>0.79</v>
      </c>
      <c r="AB214">
        <v>17</v>
      </c>
      <c r="AC214">
        <v>11</v>
      </c>
      <c r="AD214">
        <v>6</v>
      </c>
      <c r="AE214">
        <v>64.709999999999994</v>
      </c>
      <c r="AF214">
        <v>12</v>
      </c>
      <c r="AG214">
        <v>6</v>
      </c>
      <c r="AH214">
        <v>3</v>
      </c>
      <c r="AI214">
        <v>8</v>
      </c>
    </row>
    <row r="215" spans="1:35" x14ac:dyDescent="0.2">
      <c r="A215" s="102">
        <v>352</v>
      </c>
      <c r="B215">
        <v>1963</v>
      </c>
      <c r="C215" s="106" t="s">
        <v>1508</v>
      </c>
      <c r="D215" s="106" t="s">
        <v>1268</v>
      </c>
      <c r="E215">
        <v>1577</v>
      </c>
      <c r="F215">
        <v>1551</v>
      </c>
      <c r="G215">
        <v>600</v>
      </c>
      <c r="H215" s="106" t="s">
        <v>1261</v>
      </c>
      <c r="I215">
        <v>7267</v>
      </c>
      <c r="J215" s="106" t="s">
        <v>60</v>
      </c>
      <c r="K215" s="106" t="s">
        <v>1275</v>
      </c>
      <c r="L215">
        <v>3019</v>
      </c>
      <c r="M215">
        <v>3041</v>
      </c>
      <c r="N215">
        <v>300</v>
      </c>
      <c r="O215" s="106" t="s">
        <v>1258</v>
      </c>
      <c r="P215">
        <v>0.70337753861997399</v>
      </c>
      <c r="Q215">
        <v>0.90475110109956902</v>
      </c>
      <c r="R215" s="106">
        <v>0.27382784495509999</v>
      </c>
      <c r="S215">
        <v>3.02483882830068E-3</v>
      </c>
      <c r="T215">
        <v>-1.7058416366500699</v>
      </c>
      <c r="U215">
        <v>1.7058416366500699</v>
      </c>
      <c r="V215">
        <v>1.0043326667155601</v>
      </c>
      <c r="W215">
        <v>-6.18</v>
      </c>
      <c r="X215">
        <v>2.0099999999999998</v>
      </c>
      <c r="Y215">
        <v>295769</v>
      </c>
      <c r="Z215">
        <v>13444</v>
      </c>
      <c r="AA215">
        <v>0.68</v>
      </c>
      <c r="AB215">
        <v>22</v>
      </c>
      <c r="AC215">
        <v>14</v>
      </c>
      <c r="AD215">
        <v>8</v>
      </c>
      <c r="AE215">
        <v>63.64</v>
      </c>
      <c r="AF215">
        <v>10</v>
      </c>
      <c r="AG215">
        <v>11</v>
      </c>
      <c r="AH215">
        <v>5</v>
      </c>
      <c r="AI215">
        <v>6</v>
      </c>
    </row>
    <row r="216" spans="1:35" x14ac:dyDescent="0.2">
      <c r="A216" s="102">
        <v>783</v>
      </c>
      <c r="B216">
        <v>1963</v>
      </c>
      <c r="C216" s="106" t="s">
        <v>1508</v>
      </c>
      <c r="D216" s="106" t="s">
        <v>1268</v>
      </c>
      <c r="E216">
        <v>1577</v>
      </c>
      <c r="F216">
        <v>1551</v>
      </c>
      <c r="G216">
        <v>400</v>
      </c>
      <c r="H216" s="106" t="s">
        <v>1261</v>
      </c>
      <c r="I216">
        <v>7951</v>
      </c>
      <c r="J216" s="106" t="s">
        <v>1589</v>
      </c>
      <c r="K216" s="106" t="s">
        <v>1281</v>
      </c>
      <c r="L216">
        <v>5920</v>
      </c>
      <c r="M216">
        <v>5880</v>
      </c>
      <c r="N216">
        <v>100</v>
      </c>
      <c r="O216" s="106" t="s">
        <v>1258</v>
      </c>
      <c r="P216">
        <v>0.72810568169742096</v>
      </c>
      <c r="Q216">
        <v>0.85868713900263505</v>
      </c>
      <c r="R216" s="15">
        <v>0.22391109224433101</v>
      </c>
      <c r="S216">
        <v>1.56500963304738E-2</v>
      </c>
      <c r="T216">
        <v>-1.32346325735814</v>
      </c>
      <c r="U216">
        <v>1.32346325735814</v>
      </c>
      <c r="V216">
        <v>1.2308529276881299</v>
      </c>
      <c r="W216">
        <v>-5.51</v>
      </c>
      <c r="X216">
        <v>5.51</v>
      </c>
      <c r="Y216">
        <v>294645</v>
      </c>
      <c r="Z216">
        <v>15508</v>
      </c>
      <c r="AA216">
        <v>0.94</v>
      </c>
      <c r="AB216">
        <v>19</v>
      </c>
      <c r="AC216">
        <v>12</v>
      </c>
      <c r="AD216">
        <v>7</v>
      </c>
      <c r="AE216">
        <v>63.16</v>
      </c>
      <c r="AF216">
        <v>11</v>
      </c>
      <c r="AG216">
        <v>9</v>
      </c>
      <c r="AH216">
        <v>5</v>
      </c>
      <c r="AI216">
        <v>5</v>
      </c>
    </row>
    <row r="217" spans="1:35" x14ac:dyDescent="0.2">
      <c r="A217" s="102">
        <v>106</v>
      </c>
      <c r="B217">
        <v>2267</v>
      </c>
      <c r="C217" s="106" t="s">
        <v>1503</v>
      </c>
      <c r="D217" s="106" t="s">
        <v>1285</v>
      </c>
      <c r="E217">
        <v>5450</v>
      </c>
      <c r="F217">
        <v>5390</v>
      </c>
      <c r="G217">
        <v>200</v>
      </c>
      <c r="H217" s="106" t="s">
        <v>1261</v>
      </c>
      <c r="I217">
        <v>7182</v>
      </c>
      <c r="J217" s="106" t="s">
        <v>1375</v>
      </c>
      <c r="K217" s="106" t="s">
        <v>1314</v>
      </c>
      <c r="L217">
        <v>1011</v>
      </c>
      <c r="M217">
        <v>1008</v>
      </c>
      <c r="N217">
        <v>1100</v>
      </c>
      <c r="O217" s="106" t="s">
        <v>1258</v>
      </c>
      <c r="P217">
        <v>0.77841039025442105</v>
      </c>
      <c r="Q217">
        <v>0.93578003344555705</v>
      </c>
      <c r="R217">
        <v>0.48931956884607603</v>
      </c>
      <c r="S217" s="15">
        <v>3.0504472508707699E-2</v>
      </c>
      <c r="T217">
        <v>-1.99476344626908</v>
      </c>
      <c r="U217">
        <v>1.99476344626908</v>
      </c>
      <c r="V217">
        <v>1.6651791784898999</v>
      </c>
      <c r="W217">
        <v>-7.55</v>
      </c>
      <c r="X217">
        <v>2.86</v>
      </c>
      <c r="Y217">
        <v>293780</v>
      </c>
      <c r="Z217">
        <v>16321</v>
      </c>
      <c r="AA217">
        <v>1.1200000000000001</v>
      </c>
      <c r="AB217">
        <v>18</v>
      </c>
      <c r="AC217">
        <v>13</v>
      </c>
      <c r="AD217">
        <v>5</v>
      </c>
      <c r="AE217">
        <v>72.22</v>
      </c>
      <c r="AF217">
        <v>13</v>
      </c>
      <c r="AG217">
        <v>9</v>
      </c>
      <c r="AH217">
        <v>2</v>
      </c>
      <c r="AI217">
        <v>7</v>
      </c>
    </row>
    <row r="218" spans="1:35" x14ac:dyDescent="0.2">
      <c r="A218" s="102">
        <v>1172</v>
      </c>
      <c r="B218">
        <v>4917</v>
      </c>
      <c r="C218" s="106" t="s">
        <v>1598</v>
      </c>
      <c r="D218" s="106" t="s">
        <v>1282</v>
      </c>
      <c r="E218">
        <v>2543</v>
      </c>
      <c r="F218">
        <v>2551</v>
      </c>
      <c r="G218">
        <v>400</v>
      </c>
      <c r="H218" s="106" t="s">
        <v>1261</v>
      </c>
      <c r="I218">
        <v>7272</v>
      </c>
      <c r="J218" s="106" t="s">
        <v>1465</v>
      </c>
      <c r="K218" s="106" t="s">
        <v>1275</v>
      </c>
      <c r="L218">
        <v>1955</v>
      </c>
      <c r="M218">
        <v>1946</v>
      </c>
      <c r="N218">
        <v>500</v>
      </c>
      <c r="O218" s="106" t="s">
        <v>1258</v>
      </c>
      <c r="P218">
        <v>0.80884260852155299</v>
      </c>
      <c r="Q218">
        <v>0.81027000412307904</v>
      </c>
      <c r="R218">
        <v>0.32245417843422203</v>
      </c>
      <c r="S218" s="15">
        <v>6.8035448066483097E-3</v>
      </c>
      <c r="T218">
        <v>-0.37917924300554701</v>
      </c>
      <c r="U218">
        <v>0.37917924300554701</v>
      </c>
      <c r="V218">
        <v>3.5311015080075198E-2</v>
      </c>
      <c r="W218">
        <v>-1.39</v>
      </c>
      <c r="X218">
        <v>4.6500000000000004</v>
      </c>
      <c r="Y218">
        <v>293070</v>
      </c>
      <c r="Z218">
        <v>20934</v>
      </c>
      <c r="AA218">
        <v>1.02</v>
      </c>
      <c r="AB218">
        <v>14</v>
      </c>
      <c r="AC218">
        <v>8</v>
      </c>
      <c r="AD218">
        <v>6</v>
      </c>
      <c r="AE218">
        <v>57.14</v>
      </c>
      <c r="AF218">
        <v>13</v>
      </c>
      <c r="AG218">
        <v>7</v>
      </c>
      <c r="AH218">
        <v>2</v>
      </c>
      <c r="AI218">
        <v>5</v>
      </c>
    </row>
    <row r="219" spans="1:35" x14ac:dyDescent="0.2">
      <c r="A219" s="102">
        <v>447</v>
      </c>
      <c r="B219">
        <v>5110</v>
      </c>
      <c r="C219" s="106" t="s">
        <v>1111</v>
      </c>
      <c r="D219" s="106" t="s">
        <v>1388</v>
      </c>
      <c r="E219">
        <v>1248</v>
      </c>
      <c r="F219">
        <v>1246</v>
      </c>
      <c r="G219">
        <v>700</v>
      </c>
      <c r="H219" s="106" t="s">
        <v>1258</v>
      </c>
      <c r="I219">
        <v>5471</v>
      </c>
      <c r="J219" s="106" t="s">
        <v>1478</v>
      </c>
      <c r="K219" s="106" t="s">
        <v>1312</v>
      </c>
      <c r="L219">
        <v>4305</v>
      </c>
      <c r="M219">
        <v>4255</v>
      </c>
      <c r="N219">
        <v>200</v>
      </c>
      <c r="O219" s="106" t="s">
        <v>1261</v>
      </c>
      <c r="P219">
        <v>0.94744401376606602</v>
      </c>
      <c r="Q219">
        <v>0.896373998678754</v>
      </c>
      <c r="R219">
        <v>0.13923962442857499</v>
      </c>
      <c r="S219">
        <v>3.8301113875345197E-2</v>
      </c>
      <c r="T219">
        <v>1.4326039620417801</v>
      </c>
      <c r="U219">
        <v>1.4326039620417801</v>
      </c>
      <c r="V219">
        <v>1.2366582268813699</v>
      </c>
      <c r="W219">
        <v>3.75</v>
      </c>
      <c r="X219">
        <v>2.4900000000000002</v>
      </c>
      <c r="Y219">
        <v>292235</v>
      </c>
      <c r="Z219">
        <v>19482</v>
      </c>
      <c r="AA219">
        <v>1.1200000000000001</v>
      </c>
      <c r="AB219">
        <v>15</v>
      </c>
      <c r="AC219">
        <v>10</v>
      </c>
      <c r="AD219">
        <v>5</v>
      </c>
      <c r="AE219">
        <v>66.67</v>
      </c>
      <c r="AF219">
        <v>14</v>
      </c>
      <c r="AG219">
        <v>8</v>
      </c>
      <c r="AH219">
        <v>1</v>
      </c>
      <c r="AI219">
        <v>6</v>
      </c>
    </row>
    <row r="220" spans="1:35" x14ac:dyDescent="0.2">
      <c r="A220" s="102">
        <v>322</v>
      </c>
      <c r="B220">
        <v>6370</v>
      </c>
      <c r="C220" s="106" t="s">
        <v>1502</v>
      </c>
      <c r="D220" s="106" t="s">
        <v>1270</v>
      </c>
      <c r="E220">
        <v>3240</v>
      </c>
      <c r="F220">
        <v>3235</v>
      </c>
      <c r="G220">
        <v>300</v>
      </c>
      <c r="H220" s="106" t="s">
        <v>1261</v>
      </c>
      <c r="I220">
        <v>8591</v>
      </c>
      <c r="J220" s="106" t="s">
        <v>1429</v>
      </c>
      <c r="K220" s="106" t="s">
        <v>1264</v>
      </c>
      <c r="L220">
        <v>1916</v>
      </c>
      <c r="M220">
        <v>1925</v>
      </c>
      <c r="N220">
        <v>500</v>
      </c>
      <c r="O220" s="106" t="s">
        <v>1258</v>
      </c>
      <c r="P220">
        <v>0.59953652596289198</v>
      </c>
      <c r="Q220">
        <v>0.90712336867618604</v>
      </c>
      <c r="R220">
        <v>0.18860701785289899</v>
      </c>
      <c r="S220" s="15">
        <v>7.0610758611169902E-2</v>
      </c>
      <c r="T220">
        <v>-1.55195406488794</v>
      </c>
      <c r="U220">
        <v>1.55195406488794</v>
      </c>
      <c r="V220">
        <v>1.54121803598921</v>
      </c>
      <c r="W220">
        <v>-4.3099999999999996</v>
      </c>
      <c r="X220">
        <v>0.82</v>
      </c>
      <c r="Y220">
        <v>291904</v>
      </c>
      <c r="Z220">
        <v>24325</v>
      </c>
      <c r="AA220">
        <v>1.26</v>
      </c>
      <c r="AB220">
        <v>12</v>
      </c>
      <c r="AC220">
        <v>10</v>
      </c>
      <c r="AD220">
        <v>2</v>
      </c>
      <c r="AE220">
        <v>83.33</v>
      </c>
      <c r="AF220">
        <v>14</v>
      </c>
      <c r="AG220">
        <v>5</v>
      </c>
      <c r="AH220">
        <v>2</v>
      </c>
      <c r="AI220">
        <v>5</v>
      </c>
    </row>
    <row r="221" spans="1:35" x14ac:dyDescent="0.2">
      <c r="A221" s="102">
        <v>117</v>
      </c>
      <c r="B221">
        <v>6807</v>
      </c>
      <c r="C221" s="106" t="s">
        <v>237</v>
      </c>
      <c r="D221" s="106" t="s">
        <v>1263</v>
      </c>
      <c r="E221">
        <v>1955</v>
      </c>
      <c r="F221">
        <v>1921</v>
      </c>
      <c r="G221">
        <v>500</v>
      </c>
      <c r="H221" s="106" t="s">
        <v>1261</v>
      </c>
      <c r="I221">
        <v>9706</v>
      </c>
      <c r="J221" s="106" t="s">
        <v>1384</v>
      </c>
      <c r="K221" s="106" t="s">
        <v>1279</v>
      </c>
      <c r="L221">
        <v>5310</v>
      </c>
      <c r="M221">
        <v>5170</v>
      </c>
      <c r="N221">
        <v>200</v>
      </c>
      <c r="O221" s="106" t="s">
        <v>1258</v>
      </c>
      <c r="P221">
        <v>0.68817670703498202</v>
      </c>
      <c r="Q221">
        <v>0.93292953921200295</v>
      </c>
      <c r="R221" s="106">
        <v>0.49289127231246999</v>
      </c>
      <c r="S221">
        <v>1.2242031928536099E-3</v>
      </c>
      <c r="T221">
        <v>-0.57733589242938899</v>
      </c>
      <c r="U221">
        <v>0.57733589242938899</v>
      </c>
      <c r="V221">
        <v>0.70303677980600499</v>
      </c>
      <c r="W221">
        <v>-2.64</v>
      </c>
      <c r="X221">
        <v>7.11</v>
      </c>
      <c r="Y221">
        <v>291690</v>
      </c>
      <c r="Z221">
        <v>15352</v>
      </c>
      <c r="AA221">
        <v>0.93</v>
      </c>
      <c r="AB221">
        <v>19</v>
      </c>
      <c r="AC221">
        <v>12</v>
      </c>
      <c r="AD221">
        <v>7</v>
      </c>
      <c r="AE221">
        <v>63.16</v>
      </c>
      <c r="AF221">
        <v>10</v>
      </c>
      <c r="AG221">
        <v>10</v>
      </c>
      <c r="AH221">
        <v>5</v>
      </c>
      <c r="AI221">
        <v>4</v>
      </c>
    </row>
    <row r="222" spans="1:35" x14ac:dyDescent="0.2">
      <c r="A222" s="102">
        <v>989</v>
      </c>
      <c r="B222">
        <v>5713</v>
      </c>
      <c r="C222" s="106" t="s">
        <v>1537</v>
      </c>
      <c r="D222" s="106" t="s">
        <v>1273</v>
      </c>
      <c r="E222">
        <v>3131</v>
      </c>
      <c r="F222">
        <v>3063</v>
      </c>
      <c r="G222">
        <v>300</v>
      </c>
      <c r="H222" s="106" t="s">
        <v>1258</v>
      </c>
      <c r="I222">
        <v>6135</v>
      </c>
      <c r="J222" s="106" t="s">
        <v>1497</v>
      </c>
      <c r="K222" s="106" t="s">
        <v>1270</v>
      </c>
      <c r="L222">
        <v>4130</v>
      </c>
      <c r="M222">
        <v>4065</v>
      </c>
      <c r="N222">
        <v>200</v>
      </c>
      <c r="O222" s="106" t="s">
        <v>1261</v>
      </c>
      <c r="P222">
        <v>0.65821604749628404</v>
      </c>
      <c r="Q222">
        <v>0.83487069270485603</v>
      </c>
      <c r="R222" s="106">
        <v>0.47288325399682202</v>
      </c>
      <c r="S222" s="106">
        <v>1.6179408553225898E-2</v>
      </c>
      <c r="T222">
        <v>1.3791169302278601</v>
      </c>
      <c r="U222">
        <v>1.3791169302278601</v>
      </c>
      <c r="V222">
        <v>1.3479916127182301</v>
      </c>
      <c r="W222">
        <v>8.58</v>
      </c>
      <c r="X222">
        <v>13.03</v>
      </c>
      <c r="Y222">
        <v>291323</v>
      </c>
      <c r="Z222">
        <v>22409</v>
      </c>
      <c r="AA222">
        <v>1.27</v>
      </c>
      <c r="AB222">
        <v>13</v>
      </c>
      <c r="AC222">
        <v>9</v>
      </c>
      <c r="AD222">
        <v>4</v>
      </c>
      <c r="AE222">
        <v>69.23</v>
      </c>
      <c r="AF222">
        <v>13</v>
      </c>
      <c r="AG222">
        <v>7</v>
      </c>
      <c r="AH222">
        <v>2</v>
      </c>
      <c r="AI222">
        <v>4</v>
      </c>
    </row>
    <row r="223" spans="1:35" x14ac:dyDescent="0.2">
      <c r="A223" s="102">
        <v>981</v>
      </c>
      <c r="B223">
        <v>3865</v>
      </c>
      <c r="C223" s="106" t="s">
        <v>1207</v>
      </c>
      <c r="D223" s="106" t="s">
        <v>1475</v>
      </c>
      <c r="E223">
        <v>490</v>
      </c>
      <c r="F223">
        <v>491</v>
      </c>
      <c r="G223">
        <v>1200</v>
      </c>
      <c r="H223" s="106" t="s">
        <v>1261</v>
      </c>
      <c r="I223">
        <v>4114</v>
      </c>
      <c r="J223" s="106" t="s">
        <v>1413</v>
      </c>
      <c r="K223" s="106" t="s">
        <v>1282</v>
      </c>
      <c r="L223">
        <v>6080</v>
      </c>
      <c r="M223">
        <v>6050</v>
      </c>
      <c r="N223">
        <v>100</v>
      </c>
      <c r="O223" s="106" t="s">
        <v>1258</v>
      </c>
      <c r="P223">
        <v>0.88434842497866895</v>
      </c>
      <c r="Q223">
        <v>0.83584130563903902</v>
      </c>
      <c r="R223" s="15">
        <v>3.7153870279797302E-2</v>
      </c>
      <c r="S223">
        <v>6.1255180016610298E-3</v>
      </c>
      <c r="T223">
        <v>-1.05372313912716</v>
      </c>
      <c r="U223">
        <v>1.05372313912716</v>
      </c>
      <c r="V223">
        <v>1.3369408433629999</v>
      </c>
      <c r="W223">
        <v>-2.42</v>
      </c>
      <c r="X223">
        <v>2.61</v>
      </c>
      <c r="Y223">
        <v>289407</v>
      </c>
      <c r="Z223">
        <v>20672</v>
      </c>
      <c r="AA223">
        <v>1.57</v>
      </c>
      <c r="AB223">
        <v>14</v>
      </c>
      <c r="AC223">
        <v>10</v>
      </c>
      <c r="AD223">
        <v>4</v>
      </c>
      <c r="AE223">
        <v>71.430000000000007</v>
      </c>
      <c r="AF223">
        <v>10</v>
      </c>
      <c r="AG223">
        <v>9</v>
      </c>
      <c r="AH223">
        <v>3</v>
      </c>
      <c r="AI223">
        <v>2</v>
      </c>
    </row>
    <row r="224" spans="1:35" x14ac:dyDescent="0.2">
      <c r="A224" s="102">
        <v>11</v>
      </c>
      <c r="B224">
        <v>6758</v>
      </c>
      <c r="C224" s="106" t="s">
        <v>1274</v>
      </c>
      <c r="D224" s="106" t="s">
        <v>1263</v>
      </c>
      <c r="E224">
        <v>7500</v>
      </c>
      <c r="F224">
        <v>7522</v>
      </c>
      <c r="G224">
        <v>100</v>
      </c>
      <c r="H224" s="106" t="s">
        <v>1261</v>
      </c>
      <c r="I224">
        <v>8036</v>
      </c>
      <c r="J224" s="106" t="s">
        <v>1271</v>
      </c>
      <c r="K224" s="106" t="s">
        <v>1265</v>
      </c>
      <c r="L224">
        <v>8020</v>
      </c>
      <c r="M224">
        <v>8020</v>
      </c>
      <c r="N224">
        <v>100</v>
      </c>
      <c r="O224" s="106" t="s">
        <v>1258</v>
      </c>
      <c r="P224">
        <v>0.85014430254773299</v>
      </c>
      <c r="Q224">
        <v>0.96242412477668704</v>
      </c>
      <c r="R224">
        <v>0.45397521442536198</v>
      </c>
      <c r="S224">
        <v>3.9509125699183301E-2</v>
      </c>
      <c r="T224">
        <v>-1.5960887809878399</v>
      </c>
      <c r="U224">
        <v>1.5960887809878399</v>
      </c>
      <c r="V224">
        <v>2.4105027749081498</v>
      </c>
      <c r="W224">
        <v>-4.18</v>
      </c>
      <c r="X224">
        <v>6.21</v>
      </c>
      <c r="Y224">
        <v>288964</v>
      </c>
      <c r="Z224">
        <v>28896</v>
      </c>
      <c r="AA224">
        <v>1.76</v>
      </c>
      <c r="AB224">
        <v>10</v>
      </c>
      <c r="AC224">
        <v>7</v>
      </c>
      <c r="AD224">
        <v>3</v>
      </c>
      <c r="AE224">
        <v>70</v>
      </c>
      <c r="AF224">
        <v>13</v>
      </c>
      <c r="AG224">
        <v>7</v>
      </c>
      <c r="AH224">
        <v>1</v>
      </c>
      <c r="AI224">
        <v>2</v>
      </c>
    </row>
    <row r="225" spans="1:35" x14ac:dyDescent="0.2">
      <c r="A225" s="102">
        <v>809</v>
      </c>
      <c r="B225">
        <v>6301</v>
      </c>
      <c r="C225" s="106" t="s">
        <v>55</v>
      </c>
      <c r="D225" s="106" t="s">
        <v>1270</v>
      </c>
      <c r="E225">
        <v>2320</v>
      </c>
      <c r="F225">
        <v>2300</v>
      </c>
      <c r="G225">
        <v>400</v>
      </c>
      <c r="H225" s="106" t="s">
        <v>1261</v>
      </c>
      <c r="I225">
        <v>9072</v>
      </c>
      <c r="J225" s="106" t="s">
        <v>1379</v>
      </c>
      <c r="K225" s="106" t="s">
        <v>1380</v>
      </c>
      <c r="L225">
        <v>2428</v>
      </c>
      <c r="M225">
        <v>2404</v>
      </c>
      <c r="N225">
        <v>400</v>
      </c>
      <c r="O225" s="106" t="s">
        <v>1258</v>
      </c>
      <c r="P225">
        <v>0.90560664969773397</v>
      </c>
      <c r="Q225">
        <v>0.85568521413035803</v>
      </c>
      <c r="R225" s="15">
        <v>5.3244799901356402E-3</v>
      </c>
      <c r="S225" s="106">
        <v>8.9440460005460899E-4</v>
      </c>
      <c r="T225">
        <v>-0.38544438857068197</v>
      </c>
      <c r="U225">
        <v>0.38544438857068197</v>
      </c>
      <c r="V225">
        <v>0.44921083466991402</v>
      </c>
      <c r="W225">
        <v>-0.79</v>
      </c>
      <c r="X225">
        <v>4.33</v>
      </c>
      <c r="Y225">
        <v>288270</v>
      </c>
      <c r="Z225">
        <v>26206</v>
      </c>
      <c r="AA225">
        <v>1.35</v>
      </c>
      <c r="AB225">
        <v>11</v>
      </c>
      <c r="AC225">
        <v>8</v>
      </c>
      <c r="AD225">
        <v>3</v>
      </c>
      <c r="AE225">
        <v>72.73</v>
      </c>
      <c r="AF225">
        <v>15</v>
      </c>
      <c r="AG225">
        <v>5</v>
      </c>
      <c r="AH225">
        <v>1</v>
      </c>
      <c r="AI225">
        <v>5</v>
      </c>
    </row>
    <row r="226" spans="1:35" x14ac:dyDescent="0.2">
      <c r="A226" s="102">
        <v>251</v>
      </c>
      <c r="B226">
        <v>6269</v>
      </c>
      <c r="C226" s="106" t="s">
        <v>1686</v>
      </c>
      <c r="D226" s="106" t="s">
        <v>1270</v>
      </c>
      <c r="E226">
        <v>2029</v>
      </c>
      <c r="F226">
        <v>1990</v>
      </c>
      <c r="G226">
        <v>500</v>
      </c>
      <c r="H226" s="106" t="s">
        <v>1261</v>
      </c>
      <c r="I226">
        <v>6302</v>
      </c>
      <c r="J226" s="106" t="s">
        <v>1518</v>
      </c>
      <c r="K226" s="106" t="s">
        <v>1270</v>
      </c>
      <c r="L226">
        <v>2677</v>
      </c>
      <c r="M226">
        <v>2666</v>
      </c>
      <c r="N226">
        <v>400</v>
      </c>
      <c r="O226" s="106" t="s">
        <v>1258</v>
      </c>
      <c r="P226">
        <v>0.84656598195517496</v>
      </c>
      <c r="Q226">
        <v>0.91431956170700701</v>
      </c>
      <c r="R226">
        <v>0.30963590559818999</v>
      </c>
      <c r="S226">
        <v>9.7722847076272996E-3</v>
      </c>
      <c r="T226">
        <v>-1.71395349165037</v>
      </c>
      <c r="U226">
        <v>1.71395349165037</v>
      </c>
      <c r="V226">
        <v>1.4723316150363099</v>
      </c>
      <c r="W226">
        <v>-9.99</v>
      </c>
      <c r="X226">
        <v>6.7</v>
      </c>
      <c r="Y226">
        <v>286490</v>
      </c>
      <c r="Z226">
        <v>17906</v>
      </c>
      <c r="AA226">
        <v>0.8</v>
      </c>
      <c r="AB226">
        <v>16</v>
      </c>
      <c r="AC226">
        <v>8</v>
      </c>
      <c r="AD226">
        <v>8</v>
      </c>
      <c r="AE226">
        <v>50</v>
      </c>
      <c r="AF226">
        <v>10</v>
      </c>
      <c r="AG226">
        <v>8</v>
      </c>
      <c r="AH226">
        <v>4</v>
      </c>
      <c r="AI226">
        <v>4</v>
      </c>
    </row>
    <row r="227" spans="1:35" x14ac:dyDescent="0.2">
      <c r="A227" s="102">
        <v>1202</v>
      </c>
      <c r="B227">
        <v>4917</v>
      </c>
      <c r="C227" s="106" t="s">
        <v>1598</v>
      </c>
      <c r="D227" s="106" t="s">
        <v>1282</v>
      </c>
      <c r="E227">
        <v>2543</v>
      </c>
      <c r="F227">
        <v>2551</v>
      </c>
      <c r="G227">
        <v>400</v>
      </c>
      <c r="H227" s="106" t="s">
        <v>1261</v>
      </c>
      <c r="I227">
        <v>9810</v>
      </c>
      <c r="J227" s="106" t="s">
        <v>1225</v>
      </c>
      <c r="K227" s="106" t="s">
        <v>1265</v>
      </c>
      <c r="L227">
        <v>4620</v>
      </c>
      <c r="M227">
        <v>4575</v>
      </c>
      <c r="N227">
        <v>200</v>
      </c>
      <c r="O227" s="106" t="s">
        <v>1258</v>
      </c>
      <c r="P227">
        <v>0.86198940397586998</v>
      </c>
      <c r="Q227">
        <v>0.80564445443792299</v>
      </c>
      <c r="R227" s="106">
        <v>0.12183341873183701</v>
      </c>
      <c r="S227">
        <v>5.1131202641103704E-3</v>
      </c>
      <c r="T227">
        <v>-0.788201687611785</v>
      </c>
      <c r="U227">
        <v>0.788201687611785</v>
      </c>
      <c r="V227">
        <v>0.86222054796915004</v>
      </c>
      <c r="W227">
        <v>-3.93</v>
      </c>
      <c r="X227">
        <v>11.52</v>
      </c>
      <c r="Y227">
        <v>285981</v>
      </c>
      <c r="Z227">
        <v>28598</v>
      </c>
      <c r="AA227">
        <v>1.56</v>
      </c>
      <c r="AB227">
        <v>10</v>
      </c>
      <c r="AC227">
        <v>8</v>
      </c>
      <c r="AD227">
        <v>2</v>
      </c>
      <c r="AE227">
        <v>80</v>
      </c>
      <c r="AF227">
        <v>13</v>
      </c>
      <c r="AG227">
        <v>5</v>
      </c>
      <c r="AH227">
        <v>0</v>
      </c>
      <c r="AI227">
        <v>5</v>
      </c>
    </row>
    <row r="228" spans="1:35" x14ac:dyDescent="0.2">
      <c r="A228" s="102">
        <v>116</v>
      </c>
      <c r="B228">
        <v>4536</v>
      </c>
      <c r="C228" s="106" t="s">
        <v>1546</v>
      </c>
      <c r="D228" s="106" t="s">
        <v>1280</v>
      </c>
      <c r="E228">
        <v>1958</v>
      </c>
      <c r="F228">
        <v>1954</v>
      </c>
      <c r="G228">
        <v>300</v>
      </c>
      <c r="H228" s="106" t="s">
        <v>1261</v>
      </c>
      <c r="I228">
        <v>6857</v>
      </c>
      <c r="J228" s="106" t="s">
        <v>1451</v>
      </c>
      <c r="K228" s="106" t="s">
        <v>1263</v>
      </c>
      <c r="L228">
        <v>5750</v>
      </c>
      <c r="M228">
        <v>5610</v>
      </c>
      <c r="N228">
        <v>100</v>
      </c>
      <c r="O228" s="106" t="s">
        <v>1258</v>
      </c>
      <c r="P228">
        <v>0.56802992308554701</v>
      </c>
      <c r="Q228">
        <v>0.93304289548070396</v>
      </c>
      <c r="R228" s="106">
        <v>0.12734017384319299</v>
      </c>
      <c r="S228">
        <v>1.32811187168507E-2</v>
      </c>
      <c r="T228">
        <v>-0.60702525540567298</v>
      </c>
      <c r="U228">
        <v>0.60702525540567298</v>
      </c>
      <c r="V228">
        <v>0.66216143443931896</v>
      </c>
      <c r="W228">
        <v>-3.26</v>
      </c>
      <c r="X228">
        <v>4.49</v>
      </c>
      <c r="Y228">
        <v>285932</v>
      </c>
      <c r="Z228">
        <v>16820</v>
      </c>
      <c r="AA228">
        <v>0.86</v>
      </c>
      <c r="AB228">
        <v>17</v>
      </c>
      <c r="AC228">
        <v>11</v>
      </c>
      <c r="AD228">
        <v>6</v>
      </c>
      <c r="AE228">
        <v>64.709999999999994</v>
      </c>
      <c r="AF228">
        <v>9</v>
      </c>
      <c r="AG228">
        <v>11</v>
      </c>
      <c r="AH228">
        <v>6</v>
      </c>
      <c r="AI228">
        <v>0</v>
      </c>
    </row>
    <row r="229" spans="1:35" x14ac:dyDescent="0.2">
      <c r="A229" s="102">
        <v>894</v>
      </c>
      <c r="B229">
        <v>6481</v>
      </c>
      <c r="C229" s="106" t="s">
        <v>1685</v>
      </c>
      <c r="D229" s="106" t="s">
        <v>1270</v>
      </c>
      <c r="E229">
        <v>2766</v>
      </c>
      <c r="F229">
        <v>2762</v>
      </c>
      <c r="G229">
        <v>300</v>
      </c>
      <c r="H229" s="106" t="s">
        <v>1261</v>
      </c>
      <c r="I229">
        <v>6902</v>
      </c>
      <c r="J229" s="106" t="s">
        <v>774</v>
      </c>
      <c r="K229" s="106" t="s">
        <v>1275</v>
      </c>
      <c r="L229">
        <v>4458</v>
      </c>
      <c r="M229">
        <v>4467</v>
      </c>
      <c r="N229">
        <v>200</v>
      </c>
      <c r="O229" s="106" t="s">
        <v>1258</v>
      </c>
      <c r="P229">
        <v>0.70508348119101105</v>
      </c>
      <c r="Q229">
        <v>0.84614636813233302</v>
      </c>
      <c r="R229" s="15">
        <v>8.6270753557670998E-2</v>
      </c>
      <c r="S229" s="15">
        <v>4.8908619191610103E-2</v>
      </c>
      <c r="T229">
        <v>-9.4440632375510907E-3</v>
      </c>
      <c r="U229">
        <v>9.4440632375510907E-3</v>
      </c>
      <c r="V229">
        <v>3.1322940648921702E-2</v>
      </c>
      <c r="W229">
        <v>-0.03</v>
      </c>
      <c r="X229">
        <v>7.25</v>
      </c>
      <c r="Y229">
        <v>285283</v>
      </c>
      <c r="Z229">
        <v>19019</v>
      </c>
      <c r="AA229">
        <v>0.98</v>
      </c>
      <c r="AB229">
        <v>15</v>
      </c>
      <c r="AC229">
        <v>10</v>
      </c>
      <c r="AD229">
        <v>5</v>
      </c>
      <c r="AE229">
        <v>66.67</v>
      </c>
      <c r="AF229">
        <v>13</v>
      </c>
      <c r="AG229">
        <v>7</v>
      </c>
      <c r="AH229">
        <v>1</v>
      </c>
      <c r="AI229">
        <v>7</v>
      </c>
    </row>
    <row r="230" spans="1:35" x14ac:dyDescent="0.2">
      <c r="A230" s="102">
        <v>765</v>
      </c>
      <c r="B230">
        <v>1824</v>
      </c>
      <c r="C230" s="106" t="s">
        <v>224</v>
      </c>
      <c r="D230" s="106" t="s">
        <v>1268</v>
      </c>
      <c r="E230">
        <v>1080</v>
      </c>
      <c r="F230">
        <v>1067</v>
      </c>
      <c r="G230">
        <v>900</v>
      </c>
      <c r="H230" s="106" t="s">
        <v>1261</v>
      </c>
      <c r="I230">
        <v>8697</v>
      </c>
      <c r="J230" s="106" t="s">
        <v>905</v>
      </c>
      <c r="K230" s="106" t="s">
        <v>1264</v>
      </c>
      <c r="L230">
        <v>1969</v>
      </c>
      <c r="M230">
        <v>1980</v>
      </c>
      <c r="N230">
        <v>500</v>
      </c>
      <c r="O230" s="106" t="s">
        <v>1258</v>
      </c>
      <c r="P230">
        <v>0.71568001521790203</v>
      </c>
      <c r="Q230">
        <v>0.86000229111515503</v>
      </c>
      <c r="R230">
        <v>1.26679389856533E-3</v>
      </c>
      <c r="S230">
        <v>1.9936283068840901E-2</v>
      </c>
      <c r="T230">
        <v>-0.34708112425464199</v>
      </c>
      <c r="U230">
        <v>0.34708112425464199</v>
      </c>
      <c r="V230">
        <v>0.684349003633696</v>
      </c>
      <c r="W230">
        <v>-1.19</v>
      </c>
      <c r="X230">
        <v>3</v>
      </c>
      <c r="Y230">
        <v>283927</v>
      </c>
      <c r="Z230">
        <v>15774</v>
      </c>
      <c r="AA230">
        <v>0.77</v>
      </c>
      <c r="AB230">
        <v>18</v>
      </c>
      <c r="AC230">
        <v>13</v>
      </c>
      <c r="AD230">
        <v>5</v>
      </c>
      <c r="AE230">
        <v>72.22</v>
      </c>
      <c r="AF230">
        <v>12</v>
      </c>
      <c r="AG230">
        <v>9</v>
      </c>
      <c r="AH230">
        <v>3</v>
      </c>
      <c r="AI230">
        <v>6</v>
      </c>
    </row>
    <row r="231" spans="1:35" x14ac:dyDescent="0.2">
      <c r="A231" s="102">
        <v>1</v>
      </c>
      <c r="B231">
        <v>6952</v>
      </c>
      <c r="C231" s="106" t="s">
        <v>441</v>
      </c>
      <c r="D231" s="106" t="s">
        <v>1263</v>
      </c>
      <c r="E231">
        <v>2122</v>
      </c>
      <c r="F231">
        <v>2100</v>
      </c>
      <c r="G231">
        <v>500</v>
      </c>
      <c r="H231" s="106" t="s">
        <v>1261</v>
      </c>
      <c r="I231">
        <v>8604</v>
      </c>
      <c r="J231" s="106" t="s">
        <v>442</v>
      </c>
      <c r="K231" s="106" t="s">
        <v>1450</v>
      </c>
      <c r="L231">
        <v>566.6</v>
      </c>
      <c r="M231">
        <v>564.4</v>
      </c>
      <c r="N231">
        <v>1900</v>
      </c>
      <c r="O231" s="106" t="s">
        <v>1258</v>
      </c>
      <c r="P231">
        <v>0.60470920771864101</v>
      </c>
      <c r="Q231">
        <v>0.97637444814464702</v>
      </c>
      <c r="R231">
        <v>0.17743865270445999</v>
      </c>
      <c r="S231" s="15">
        <v>1.48675197798354E-2</v>
      </c>
      <c r="T231">
        <v>-0.441885848214358</v>
      </c>
      <c r="U231">
        <v>0.441885848214358</v>
      </c>
      <c r="V231">
        <v>0.16249688956377401</v>
      </c>
      <c r="W231">
        <v>-1.76</v>
      </c>
      <c r="X231">
        <v>2.13</v>
      </c>
      <c r="Y231">
        <v>283906</v>
      </c>
      <c r="Z231">
        <v>16700</v>
      </c>
      <c r="AA231">
        <v>0.84</v>
      </c>
      <c r="AB231">
        <v>17</v>
      </c>
      <c r="AC231">
        <v>11</v>
      </c>
      <c r="AD231">
        <v>6</v>
      </c>
      <c r="AE231">
        <v>64.709999999999994</v>
      </c>
      <c r="AF231">
        <v>13</v>
      </c>
      <c r="AG231">
        <v>6</v>
      </c>
      <c r="AH231">
        <v>2</v>
      </c>
      <c r="AI231">
        <v>9</v>
      </c>
    </row>
    <row r="232" spans="1:35" x14ac:dyDescent="0.2">
      <c r="A232" s="102">
        <v>698</v>
      </c>
      <c r="B232">
        <v>4536</v>
      </c>
      <c r="C232" s="106" t="s">
        <v>1546</v>
      </c>
      <c r="D232" s="106" t="s">
        <v>1280</v>
      </c>
      <c r="E232">
        <v>1958</v>
      </c>
      <c r="F232">
        <v>1954</v>
      </c>
      <c r="G232">
        <v>400</v>
      </c>
      <c r="H232" s="106" t="s">
        <v>1258</v>
      </c>
      <c r="I232">
        <v>6750</v>
      </c>
      <c r="J232" s="106" t="s">
        <v>1317</v>
      </c>
      <c r="K232" s="106" t="s">
        <v>1263</v>
      </c>
      <c r="L232">
        <v>4095</v>
      </c>
      <c r="M232">
        <v>3950</v>
      </c>
      <c r="N232">
        <v>200</v>
      </c>
      <c r="O232" s="106" t="s">
        <v>1261</v>
      </c>
      <c r="P232">
        <v>0.72232031829880405</v>
      </c>
      <c r="Q232">
        <v>0.86839110947335096</v>
      </c>
      <c r="R232">
        <v>6.2964302593906105E-2</v>
      </c>
      <c r="S232">
        <v>6.9430563820931906E-2</v>
      </c>
      <c r="T232">
        <v>0.71706470416083901</v>
      </c>
      <c r="U232">
        <v>0.71706470416083901</v>
      </c>
      <c r="V232">
        <v>0.375525427067053</v>
      </c>
      <c r="W232">
        <v>2.72</v>
      </c>
      <c r="X232">
        <v>1.06</v>
      </c>
      <c r="Y232">
        <v>283761</v>
      </c>
      <c r="Z232">
        <v>17735</v>
      </c>
      <c r="AA232">
        <v>0.94</v>
      </c>
      <c r="AB232">
        <v>16</v>
      </c>
      <c r="AC232">
        <v>10</v>
      </c>
      <c r="AD232">
        <v>6</v>
      </c>
      <c r="AE232">
        <v>62.5</v>
      </c>
      <c r="AF232">
        <v>11</v>
      </c>
      <c r="AG232">
        <v>9</v>
      </c>
      <c r="AH232">
        <v>3</v>
      </c>
      <c r="AI232">
        <v>4</v>
      </c>
    </row>
    <row r="233" spans="1:35" x14ac:dyDescent="0.2">
      <c r="A233" s="102">
        <v>681</v>
      </c>
      <c r="B233">
        <v>5991</v>
      </c>
      <c r="C233" s="106" t="s">
        <v>1084</v>
      </c>
      <c r="D233" s="106" t="s">
        <v>1458</v>
      </c>
      <c r="E233">
        <v>908</v>
      </c>
      <c r="F233">
        <v>910</v>
      </c>
      <c r="G233">
        <v>800</v>
      </c>
      <c r="H233" s="106" t="s">
        <v>1261</v>
      </c>
      <c r="I233">
        <v>9787</v>
      </c>
      <c r="J233" s="106" t="s">
        <v>1692</v>
      </c>
      <c r="K233" s="106" t="s">
        <v>1272</v>
      </c>
      <c r="L233">
        <v>3775</v>
      </c>
      <c r="M233">
        <v>3760</v>
      </c>
      <c r="N233">
        <v>200</v>
      </c>
      <c r="O233" s="106" t="s">
        <v>1258</v>
      </c>
      <c r="P233">
        <v>0.679484946563916</v>
      </c>
      <c r="Q233">
        <v>0.87008529315235505</v>
      </c>
      <c r="R233" s="106">
        <v>0.41363989356794401</v>
      </c>
      <c r="S233">
        <v>1.9635252840662101E-2</v>
      </c>
      <c r="T233">
        <v>-1.0002414321633</v>
      </c>
      <c r="U233">
        <v>1.0002414321633</v>
      </c>
      <c r="V233">
        <v>1.0500618800930299</v>
      </c>
      <c r="W233">
        <v>-3.3</v>
      </c>
      <c r="X233">
        <v>3.19</v>
      </c>
      <c r="Y233">
        <v>282803</v>
      </c>
      <c r="Z233">
        <v>15711</v>
      </c>
      <c r="AA233">
        <v>0.96</v>
      </c>
      <c r="AB233">
        <v>18</v>
      </c>
      <c r="AC233">
        <v>10</v>
      </c>
      <c r="AD233">
        <v>8</v>
      </c>
      <c r="AE233">
        <v>55.56</v>
      </c>
      <c r="AF233">
        <v>10</v>
      </c>
      <c r="AG233">
        <v>9</v>
      </c>
      <c r="AH233">
        <v>3</v>
      </c>
      <c r="AI233">
        <v>6</v>
      </c>
    </row>
    <row r="234" spans="1:35" x14ac:dyDescent="0.2">
      <c r="A234" s="102">
        <v>163</v>
      </c>
      <c r="B234">
        <v>1951</v>
      </c>
      <c r="C234" s="106" t="s">
        <v>1695</v>
      </c>
      <c r="D234" s="106" t="s">
        <v>1268</v>
      </c>
      <c r="E234">
        <v>2644</v>
      </c>
      <c r="F234">
        <v>2629</v>
      </c>
      <c r="G234">
        <v>400</v>
      </c>
      <c r="H234" s="106" t="s">
        <v>1261</v>
      </c>
      <c r="I234">
        <v>4202</v>
      </c>
      <c r="J234" s="106" t="s">
        <v>48</v>
      </c>
      <c r="K234" s="106" t="s">
        <v>1282</v>
      </c>
      <c r="L234">
        <v>1012</v>
      </c>
      <c r="M234">
        <v>1003</v>
      </c>
      <c r="N234">
        <v>1000</v>
      </c>
      <c r="O234" s="106" t="s">
        <v>1258</v>
      </c>
      <c r="P234">
        <v>0.78718019252206095</v>
      </c>
      <c r="Q234">
        <v>0.92538688346899001</v>
      </c>
      <c r="R234" s="106">
        <v>9.8193611026702099E-2</v>
      </c>
      <c r="S234" s="15">
        <v>2.8150339778981599E-5</v>
      </c>
      <c r="T234">
        <v>-0.17601488339808199</v>
      </c>
      <c r="U234">
        <v>0.17601488339808199</v>
      </c>
      <c r="V234">
        <v>5.5885273411585203E-2</v>
      </c>
      <c r="W234">
        <v>-0.54</v>
      </c>
      <c r="X234">
        <v>4.62</v>
      </c>
      <c r="Y234">
        <v>281743</v>
      </c>
      <c r="Z234">
        <v>12250</v>
      </c>
      <c r="AA234">
        <v>0.56999999999999995</v>
      </c>
      <c r="AB234">
        <v>23</v>
      </c>
      <c r="AC234">
        <v>15</v>
      </c>
      <c r="AD234">
        <v>8</v>
      </c>
      <c r="AE234">
        <v>65.22</v>
      </c>
      <c r="AF234">
        <v>11</v>
      </c>
      <c r="AG234">
        <v>11</v>
      </c>
      <c r="AH234">
        <v>6</v>
      </c>
      <c r="AI234">
        <v>6</v>
      </c>
    </row>
    <row r="235" spans="1:35" x14ac:dyDescent="0.2">
      <c r="A235" s="102">
        <v>366</v>
      </c>
      <c r="B235">
        <v>5947</v>
      </c>
      <c r="C235" s="106" t="s">
        <v>230</v>
      </c>
      <c r="D235" s="106" t="s">
        <v>1458</v>
      </c>
      <c r="E235">
        <v>8060</v>
      </c>
      <c r="F235">
        <v>8170</v>
      </c>
      <c r="G235">
        <v>100</v>
      </c>
      <c r="H235" s="106" t="s">
        <v>1261</v>
      </c>
      <c r="I235">
        <v>6134</v>
      </c>
      <c r="J235" s="106" t="s">
        <v>1483</v>
      </c>
      <c r="K235" s="106" t="s">
        <v>1270</v>
      </c>
      <c r="L235">
        <v>1917</v>
      </c>
      <c r="M235">
        <v>1909</v>
      </c>
      <c r="N235">
        <v>400</v>
      </c>
      <c r="O235" s="106" t="s">
        <v>1258</v>
      </c>
      <c r="P235">
        <v>0.82099983798917797</v>
      </c>
      <c r="Q235">
        <v>0.90301142210561602</v>
      </c>
      <c r="R235">
        <v>4.3350088278399097E-2</v>
      </c>
      <c r="S235">
        <v>4.48711565792543E-2</v>
      </c>
      <c r="T235">
        <v>-0.38550839088580402</v>
      </c>
      <c r="U235">
        <v>0.38550839088580402</v>
      </c>
      <c r="V235">
        <v>1.37694956977976</v>
      </c>
      <c r="W235">
        <v>-1.05</v>
      </c>
      <c r="X235">
        <v>6.54</v>
      </c>
      <c r="Y235">
        <v>281225</v>
      </c>
      <c r="Z235">
        <v>21633</v>
      </c>
      <c r="AA235">
        <v>1.1499999999999999</v>
      </c>
      <c r="AB235">
        <v>13</v>
      </c>
      <c r="AC235">
        <v>8</v>
      </c>
      <c r="AD235">
        <v>5</v>
      </c>
      <c r="AE235">
        <v>61.54</v>
      </c>
      <c r="AF235">
        <v>11</v>
      </c>
      <c r="AG235">
        <v>8</v>
      </c>
      <c r="AH235">
        <v>4</v>
      </c>
      <c r="AI235">
        <v>1</v>
      </c>
    </row>
    <row r="236" spans="1:35" x14ac:dyDescent="0.2">
      <c r="A236" s="102">
        <v>715</v>
      </c>
      <c r="B236">
        <v>7211</v>
      </c>
      <c r="C236" s="106" t="s">
        <v>28</v>
      </c>
      <c r="D236" s="106" t="s">
        <v>1275</v>
      </c>
      <c r="E236">
        <v>411</v>
      </c>
      <c r="F236">
        <v>405</v>
      </c>
      <c r="G236">
        <v>2700</v>
      </c>
      <c r="H236" s="106" t="s">
        <v>1258</v>
      </c>
      <c r="I236">
        <v>7321</v>
      </c>
      <c r="J236" s="106" t="s">
        <v>1463</v>
      </c>
      <c r="K236" s="106" t="s">
        <v>1314</v>
      </c>
      <c r="L236">
        <v>574</v>
      </c>
      <c r="M236">
        <v>566</v>
      </c>
      <c r="N236">
        <v>1900</v>
      </c>
      <c r="O236" s="106" t="s">
        <v>1261</v>
      </c>
      <c r="P236">
        <v>0.93065513699513303</v>
      </c>
      <c r="Q236">
        <v>0.86559210658872099</v>
      </c>
      <c r="R236">
        <v>0.45007831668660198</v>
      </c>
      <c r="S236">
        <v>3.36073025322517E-2</v>
      </c>
      <c r="T236">
        <v>2.14017023885821</v>
      </c>
      <c r="U236">
        <v>2.14017023885821</v>
      </c>
      <c r="V236">
        <v>2.0245348961611702</v>
      </c>
      <c r="W236">
        <v>5.55</v>
      </c>
      <c r="X236">
        <v>1.68</v>
      </c>
      <c r="Y236">
        <v>280802</v>
      </c>
      <c r="Z236">
        <v>28080</v>
      </c>
      <c r="AA236">
        <v>1.33</v>
      </c>
      <c r="AB236">
        <v>10</v>
      </c>
      <c r="AC236">
        <v>7</v>
      </c>
      <c r="AD236">
        <v>3</v>
      </c>
      <c r="AE236">
        <v>70</v>
      </c>
      <c r="AF236">
        <v>10</v>
      </c>
      <c r="AG236">
        <v>5</v>
      </c>
      <c r="AH236">
        <v>2</v>
      </c>
      <c r="AI236">
        <v>3</v>
      </c>
    </row>
    <row r="237" spans="1:35" x14ac:dyDescent="0.2">
      <c r="A237" s="102">
        <v>937</v>
      </c>
      <c r="B237">
        <v>1951</v>
      </c>
      <c r="C237" s="106" t="s">
        <v>1695</v>
      </c>
      <c r="D237" s="106" t="s">
        <v>1268</v>
      </c>
      <c r="E237">
        <v>2644</v>
      </c>
      <c r="F237">
        <v>2629</v>
      </c>
      <c r="G237">
        <v>400</v>
      </c>
      <c r="H237" s="106" t="s">
        <v>1258</v>
      </c>
      <c r="I237">
        <v>6471</v>
      </c>
      <c r="J237" s="106" t="s">
        <v>1108</v>
      </c>
      <c r="K237" s="106" t="s">
        <v>1270</v>
      </c>
      <c r="L237">
        <v>915</v>
      </c>
      <c r="M237">
        <v>908</v>
      </c>
      <c r="N237">
        <v>1200</v>
      </c>
      <c r="O237" s="106" t="s">
        <v>1261</v>
      </c>
      <c r="P237">
        <v>0.81496615397390904</v>
      </c>
      <c r="Q237">
        <v>0.84112794784415801</v>
      </c>
      <c r="R237" s="106">
        <v>0.14748480809082401</v>
      </c>
      <c r="S237" s="106">
        <v>3.1095150185435402E-2</v>
      </c>
      <c r="T237">
        <v>1.18968184863036</v>
      </c>
      <c r="U237">
        <v>1.18968184863036</v>
      </c>
      <c r="V237">
        <v>1.5069925077694699</v>
      </c>
      <c r="W237">
        <v>5.22</v>
      </c>
      <c r="X237">
        <v>3.61</v>
      </c>
      <c r="Y237">
        <v>279735</v>
      </c>
      <c r="Z237">
        <v>13987</v>
      </c>
      <c r="AA237">
        <v>0.72</v>
      </c>
      <c r="AB237">
        <v>20</v>
      </c>
      <c r="AC237">
        <v>12</v>
      </c>
      <c r="AD237">
        <v>8</v>
      </c>
      <c r="AE237">
        <v>60</v>
      </c>
      <c r="AF237">
        <v>12</v>
      </c>
      <c r="AG237">
        <v>11</v>
      </c>
      <c r="AH237">
        <v>4</v>
      </c>
      <c r="AI237">
        <v>5</v>
      </c>
    </row>
    <row r="238" spans="1:35" x14ac:dyDescent="0.2">
      <c r="A238" s="102">
        <v>769</v>
      </c>
      <c r="B238">
        <v>8309</v>
      </c>
      <c r="C238" s="106" t="s">
        <v>871</v>
      </c>
      <c r="D238" s="106" t="s">
        <v>1314</v>
      </c>
      <c r="E238">
        <v>4007</v>
      </c>
      <c r="F238">
        <v>4001</v>
      </c>
      <c r="G238">
        <v>200</v>
      </c>
      <c r="H238" s="106" t="s">
        <v>1258</v>
      </c>
      <c r="I238">
        <v>9069</v>
      </c>
      <c r="J238" s="106" t="s">
        <v>1370</v>
      </c>
      <c r="K238" s="106" t="s">
        <v>1380</v>
      </c>
      <c r="L238">
        <v>875</v>
      </c>
      <c r="M238">
        <v>867</v>
      </c>
      <c r="N238">
        <v>900</v>
      </c>
      <c r="O238" s="106" t="s">
        <v>1261</v>
      </c>
      <c r="P238">
        <v>0.91592312069274295</v>
      </c>
      <c r="Q238">
        <v>0.85974601091828495</v>
      </c>
      <c r="R238">
        <v>1.2346517605046301E-2</v>
      </c>
      <c r="S238">
        <v>9.5268359666920207E-3</v>
      </c>
      <c r="T238">
        <v>0.33263499197338098</v>
      </c>
      <c r="U238">
        <v>0.33263499197338098</v>
      </c>
      <c r="V238">
        <v>0.180290096393555</v>
      </c>
      <c r="W238">
        <v>0.35</v>
      </c>
      <c r="X238">
        <v>2.4900000000000002</v>
      </c>
      <c r="Y238">
        <v>279637</v>
      </c>
      <c r="Z238">
        <v>17477</v>
      </c>
      <c r="AA238">
        <v>1.04</v>
      </c>
      <c r="AB238">
        <v>16</v>
      </c>
      <c r="AC238">
        <v>11</v>
      </c>
      <c r="AD238">
        <v>5</v>
      </c>
      <c r="AE238">
        <v>68.75</v>
      </c>
      <c r="AF238">
        <v>12</v>
      </c>
      <c r="AG238">
        <v>7</v>
      </c>
      <c r="AH238">
        <v>1</v>
      </c>
      <c r="AI238">
        <v>8</v>
      </c>
    </row>
    <row r="239" spans="1:35" x14ac:dyDescent="0.2">
      <c r="A239" s="102">
        <v>435</v>
      </c>
      <c r="B239">
        <v>1414</v>
      </c>
      <c r="C239" s="106" t="s">
        <v>1439</v>
      </c>
      <c r="D239" s="106" t="s">
        <v>1268</v>
      </c>
      <c r="E239">
        <v>4310</v>
      </c>
      <c r="F239">
        <v>4235</v>
      </c>
      <c r="G239">
        <v>200</v>
      </c>
      <c r="H239" s="106" t="s">
        <v>1261</v>
      </c>
      <c r="I239">
        <v>7729</v>
      </c>
      <c r="J239" s="106" t="s">
        <v>548</v>
      </c>
      <c r="K239" s="106" t="s">
        <v>1267</v>
      </c>
      <c r="L239">
        <v>3920</v>
      </c>
      <c r="M239">
        <v>3875</v>
      </c>
      <c r="N239">
        <v>200</v>
      </c>
      <c r="O239" s="106" t="s">
        <v>1258</v>
      </c>
      <c r="P239">
        <v>0.73207266466024001</v>
      </c>
      <c r="Q239">
        <v>0.89732107387934901</v>
      </c>
      <c r="R239" s="106">
        <v>0.134162285796363</v>
      </c>
      <c r="S239" s="106">
        <v>3.2758390702026401E-2</v>
      </c>
      <c r="T239">
        <v>-0.58525790097451902</v>
      </c>
      <c r="U239">
        <v>0.58525790097451902</v>
      </c>
      <c r="V239">
        <v>0.470214787237073</v>
      </c>
      <c r="W239">
        <v>-2.2400000000000002</v>
      </c>
      <c r="X239">
        <v>8.5</v>
      </c>
      <c r="Y239">
        <v>278965</v>
      </c>
      <c r="Z239">
        <v>23247</v>
      </c>
      <c r="AA239">
        <v>1.18</v>
      </c>
      <c r="AB239">
        <v>12</v>
      </c>
      <c r="AC239">
        <v>9</v>
      </c>
      <c r="AD239">
        <v>3</v>
      </c>
      <c r="AE239">
        <v>75</v>
      </c>
      <c r="AF239">
        <v>13</v>
      </c>
      <c r="AG239">
        <v>5</v>
      </c>
      <c r="AH239">
        <v>2</v>
      </c>
      <c r="AI239">
        <v>5</v>
      </c>
    </row>
    <row r="240" spans="1:35" x14ac:dyDescent="0.2">
      <c r="A240" s="102">
        <v>46</v>
      </c>
      <c r="B240">
        <v>4613</v>
      </c>
      <c r="C240" s="106" t="s">
        <v>226</v>
      </c>
      <c r="D240" s="106" t="s">
        <v>1282</v>
      </c>
      <c r="E240">
        <v>2543</v>
      </c>
      <c r="F240">
        <v>2531</v>
      </c>
      <c r="G240">
        <v>300</v>
      </c>
      <c r="H240" s="106" t="s">
        <v>1261</v>
      </c>
      <c r="I240">
        <v>6845</v>
      </c>
      <c r="J240" s="106" t="s">
        <v>1494</v>
      </c>
      <c r="K240" s="106" t="s">
        <v>1263</v>
      </c>
      <c r="L240">
        <v>2950</v>
      </c>
      <c r="M240">
        <v>2937</v>
      </c>
      <c r="N240">
        <v>300</v>
      </c>
      <c r="O240" s="106" t="s">
        <v>1258</v>
      </c>
      <c r="P240">
        <v>0.75037973426906202</v>
      </c>
      <c r="Q240">
        <v>0.94955878684428197</v>
      </c>
      <c r="R240" s="106">
        <v>0.294096471707816</v>
      </c>
      <c r="S240" s="15">
        <v>4.9282967324430903E-2</v>
      </c>
      <c r="T240">
        <v>-0.34660928078400199</v>
      </c>
      <c r="U240">
        <v>0.34660928078400199</v>
      </c>
      <c r="V240">
        <v>0.182550470440454</v>
      </c>
      <c r="W240">
        <v>-0.76</v>
      </c>
      <c r="X240">
        <v>13.82</v>
      </c>
      <c r="Y240">
        <v>277645</v>
      </c>
      <c r="Z240">
        <v>27764</v>
      </c>
      <c r="AA240">
        <v>1.39</v>
      </c>
      <c r="AB240">
        <v>10</v>
      </c>
      <c r="AC240">
        <v>8</v>
      </c>
      <c r="AD240">
        <v>2</v>
      </c>
      <c r="AE240">
        <v>80</v>
      </c>
      <c r="AF240">
        <v>12</v>
      </c>
      <c r="AG240">
        <v>5</v>
      </c>
      <c r="AH240">
        <v>1</v>
      </c>
      <c r="AI240">
        <v>4</v>
      </c>
    </row>
    <row r="241" spans="1:35" x14ac:dyDescent="0.2">
      <c r="A241" s="102">
        <v>1195</v>
      </c>
      <c r="B241">
        <v>4208</v>
      </c>
      <c r="C241" s="106" t="s">
        <v>1452</v>
      </c>
      <c r="D241" s="106" t="s">
        <v>1282</v>
      </c>
      <c r="E241">
        <v>2160</v>
      </c>
      <c r="F241">
        <v>2166</v>
      </c>
      <c r="G241">
        <v>500</v>
      </c>
      <c r="H241" s="106" t="s">
        <v>1258</v>
      </c>
      <c r="I241">
        <v>7453</v>
      </c>
      <c r="J241" s="106" t="s">
        <v>53</v>
      </c>
      <c r="K241" s="106" t="s">
        <v>1283</v>
      </c>
      <c r="L241">
        <v>1755</v>
      </c>
      <c r="M241">
        <v>1741</v>
      </c>
      <c r="N241">
        <v>600</v>
      </c>
      <c r="O241" s="106" t="s">
        <v>1261</v>
      </c>
      <c r="P241">
        <v>0.819794436632725</v>
      </c>
      <c r="Q241">
        <v>0.806711066325005</v>
      </c>
      <c r="R241">
        <v>0.20200883883701601</v>
      </c>
      <c r="S241">
        <v>3.9691987704297799E-2</v>
      </c>
      <c r="T241">
        <v>1.80814699726434</v>
      </c>
      <c r="U241">
        <v>1.80814699726434</v>
      </c>
      <c r="V241">
        <v>1.6948762692574</v>
      </c>
      <c r="W241">
        <v>17.12</v>
      </c>
      <c r="X241">
        <v>3.55</v>
      </c>
      <c r="Y241">
        <v>277608</v>
      </c>
      <c r="Z241">
        <v>19829</v>
      </c>
      <c r="AA241">
        <v>1.06</v>
      </c>
      <c r="AB241">
        <v>14</v>
      </c>
      <c r="AC241">
        <v>8</v>
      </c>
      <c r="AD241">
        <v>6</v>
      </c>
      <c r="AE241">
        <v>57.14</v>
      </c>
      <c r="AF241">
        <v>11</v>
      </c>
      <c r="AG241">
        <v>8</v>
      </c>
      <c r="AH241">
        <v>3</v>
      </c>
      <c r="AI241">
        <v>3</v>
      </c>
    </row>
    <row r="242" spans="1:35" x14ac:dyDescent="0.2">
      <c r="A242" s="102">
        <v>1156</v>
      </c>
      <c r="B242">
        <v>4043</v>
      </c>
      <c r="C242" s="106" t="s">
        <v>1540</v>
      </c>
      <c r="D242" s="106" t="s">
        <v>1282</v>
      </c>
      <c r="E242">
        <v>2721</v>
      </c>
      <c r="F242">
        <v>2715</v>
      </c>
      <c r="G242">
        <v>400</v>
      </c>
      <c r="H242" s="106" t="s">
        <v>1261</v>
      </c>
      <c r="I242">
        <v>4527</v>
      </c>
      <c r="J242" s="106" t="s">
        <v>1705</v>
      </c>
      <c r="K242" s="106" t="s">
        <v>1280</v>
      </c>
      <c r="L242">
        <v>3270</v>
      </c>
      <c r="M242">
        <v>3270</v>
      </c>
      <c r="N242">
        <v>300</v>
      </c>
      <c r="O242" s="106" t="s">
        <v>1258</v>
      </c>
      <c r="P242">
        <v>0.71576339940851996</v>
      </c>
      <c r="Q242">
        <v>0.812268529194485</v>
      </c>
      <c r="R242" s="15">
        <v>9.9501912136507997E-2</v>
      </c>
      <c r="S242" s="15">
        <v>2.3639239029763E-2</v>
      </c>
      <c r="T242">
        <v>-1.0001814865354</v>
      </c>
      <c r="U242">
        <v>1.0001814865354</v>
      </c>
      <c r="V242">
        <v>1.3621634913089899</v>
      </c>
      <c r="W242">
        <v>-4.05</v>
      </c>
      <c r="X242">
        <v>10.7</v>
      </c>
      <c r="Y242">
        <v>277189</v>
      </c>
      <c r="Z242">
        <v>25199</v>
      </c>
      <c r="AA242">
        <v>1.31</v>
      </c>
      <c r="AB242">
        <v>11</v>
      </c>
      <c r="AC242">
        <v>7</v>
      </c>
      <c r="AD242">
        <v>4</v>
      </c>
      <c r="AE242">
        <v>63.64</v>
      </c>
      <c r="AF242">
        <v>10</v>
      </c>
      <c r="AG242">
        <v>7</v>
      </c>
      <c r="AH242">
        <v>3</v>
      </c>
      <c r="AI242">
        <v>1</v>
      </c>
    </row>
    <row r="243" spans="1:35" x14ac:dyDescent="0.2">
      <c r="A243" s="102">
        <v>413</v>
      </c>
      <c r="B243">
        <v>3880</v>
      </c>
      <c r="C243" s="106" t="s">
        <v>1202</v>
      </c>
      <c r="D243" s="106" t="s">
        <v>1475</v>
      </c>
      <c r="E243">
        <v>1452</v>
      </c>
      <c r="F243">
        <v>1441</v>
      </c>
      <c r="G243">
        <v>800</v>
      </c>
      <c r="H243" s="106" t="s">
        <v>1258</v>
      </c>
      <c r="I243">
        <v>6287</v>
      </c>
      <c r="J243" s="106" t="s">
        <v>1361</v>
      </c>
      <c r="K243" s="106" t="s">
        <v>1270</v>
      </c>
      <c r="L243">
        <v>2754</v>
      </c>
      <c r="M243">
        <v>2744</v>
      </c>
      <c r="N243">
        <v>400</v>
      </c>
      <c r="O243" s="106" t="s">
        <v>1261</v>
      </c>
      <c r="P243">
        <v>0.68894453514555298</v>
      </c>
      <c r="Q243">
        <v>0.89920713916502804</v>
      </c>
      <c r="R243" s="15">
        <v>1.27542203293451E-2</v>
      </c>
      <c r="S243" s="15">
        <v>2.5807801419499799E-3</v>
      </c>
      <c r="T243">
        <v>3.0553615870577202</v>
      </c>
      <c r="U243">
        <v>3.0553615870577202</v>
      </c>
      <c r="V243">
        <v>3.3483624745293699</v>
      </c>
      <c r="W243">
        <v>13.26</v>
      </c>
      <c r="X243">
        <v>5.03</v>
      </c>
      <c r="Y243">
        <v>277017</v>
      </c>
      <c r="Z243">
        <v>15390</v>
      </c>
      <c r="AA243">
        <v>0.71</v>
      </c>
      <c r="AB243">
        <v>18</v>
      </c>
      <c r="AC243">
        <v>11</v>
      </c>
      <c r="AD243">
        <v>7</v>
      </c>
      <c r="AE243">
        <v>61.11</v>
      </c>
      <c r="AF243">
        <v>14</v>
      </c>
      <c r="AG243">
        <v>7</v>
      </c>
      <c r="AH243">
        <v>2</v>
      </c>
      <c r="AI243">
        <v>9</v>
      </c>
    </row>
    <row r="244" spans="1:35" x14ac:dyDescent="0.2">
      <c r="A244" s="102">
        <v>880</v>
      </c>
      <c r="B244">
        <v>6183</v>
      </c>
      <c r="C244" s="106" t="s">
        <v>1487</v>
      </c>
      <c r="D244" s="106" t="s">
        <v>1272</v>
      </c>
      <c r="E244">
        <v>1531</v>
      </c>
      <c r="F244">
        <v>1508</v>
      </c>
      <c r="G244">
        <v>700</v>
      </c>
      <c r="H244" s="106" t="s">
        <v>1261</v>
      </c>
      <c r="I244">
        <v>7649</v>
      </c>
      <c r="J244" s="106" t="s">
        <v>1488</v>
      </c>
      <c r="K244" s="106" t="s">
        <v>1283</v>
      </c>
      <c r="L244">
        <v>5540</v>
      </c>
      <c r="M244">
        <v>5430</v>
      </c>
      <c r="N244">
        <v>200</v>
      </c>
      <c r="O244" s="106" t="s">
        <v>1258</v>
      </c>
      <c r="P244">
        <v>0.88870082258976801</v>
      </c>
      <c r="Q244">
        <v>0.84735700796920199</v>
      </c>
      <c r="R244" s="106">
        <v>3.0259612226151401E-2</v>
      </c>
      <c r="S244" s="106">
        <v>3.1222602911042103E-4</v>
      </c>
      <c r="T244">
        <v>-0.771035409637433</v>
      </c>
      <c r="U244">
        <v>0.771035409637433</v>
      </c>
      <c r="V244">
        <v>1.1886516057201799</v>
      </c>
      <c r="W244">
        <v>-1.74</v>
      </c>
      <c r="X244">
        <v>2.8</v>
      </c>
      <c r="Y244">
        <v>275770</v>
      </c>
      <c r="Z244">
        <v>15321</v>
      </c>
      <c r="AA244">
        <v>1.1000000000000001</v>
      </c>
      <c r="AB244">
        <v>18</v>
      </c>
      <c r="AC244">
        <v>13</v>
      </c>
      <c r="AD244">
        <v>5</v>
      </c>
      <c r="AE244">
        <v>72.22</v>
      </c>
      <c r="AF244">
        <v>10</v>
      </c>
      <c r="AG244">
        <v>11</v>
      </c>
      <c r="AH244">
        <v>3</v>
      </c>
      <c r="AI244">
        <v>4</v>
      </c>
    </row>
    <row r="245" spans="1:35" x14ac:dyDescent="0.2">
      <c r="A245" s="102">
        <v>470</v>
      </c>
      <c r="B245">
        <v>6370</v>
      </c>
      <c r="C245" s="106" t="s">
        <v>1502</v>
      </c>
      <c r="D245" s="106" t="s">
        <v>1270</v>
      </c>
      <c r="E245">
        <v>3240</v>
      </c>
      <c r="F245">
        <v>3235</v>
      </c>
      <c r="G245">
        <v>300</v>
      </c>
      <c r="H245" s="106" t="s">
        <v>1261</v>
      </c>
      <c r="I245">
        <v>8804</v>
      </c>
      <c r="J245" s="106" t="s">
        <v>910</v>
      </c>
      <c r="K245" s="106" t="s">
        <v>1279</v>
      </c>
      <c r="L245">
        <v>1769</v>
      </c>
      <c r="M245">
        <v>1724</v>
      </c>
      <c r="N245">
        <v>600</v>
      </c>
      <c r="O245" s="106" t="s">
        <v>1258</v>
      </c>
      <c r="P245">
        <v>0.62144854787713</v>
      </c>
      <c r="Q245">
        <v>0.89383660840426704</v>
      </c>
      <c r="R245" s="106">
        <v>0.163465893301702</v>
      </c>
      <c r="S245">
        <v>8.3497404865549602E-2</v>
      </c>
      <c r="T245">
        <v>-0.44671318713618202</v>
      </c>
      <c r="U245">
        <v>0.44671318713618202</v>
      </c>
      <c r="V245">
        <v>1.3657785223961001</v>
      </c>
      <c r="W245">
        <v>-1.92</v>
      </c>
      <c r="X245">
        <v>6.58</v>
      </c>
      <c r="Y245">
        <v>274735</v>
      </c>
      <c r="Z245">
        <v>14460</v>
      </c>
      <c r="AA245">
        <v>0.77</v>
      </c>
      <c r="AB245">
        <v>19</v>
      </c>
      <c r="AC245">
        <v>11</v>
      </c>
      <c r="AD245">
        <v>8</v>
      </c>
      <c r="AE245">
        <v>57.89</v>
      </c>
      <c r="AF245">
        <v>14</v>
      </c>
      <c r="AG245">
        <v>10</v>
      </c>
      <c r="AH245">
        <v>4</v>
      </c>
      <c r="AI245">
        <v>5</v>
      </c>
    </row>
    <row r="246" spans="1:35" x14ac:dyDescent="0.2">
      <c r="A246" s="102">
        <v>289</v>
      </c>
      <c r="B246">
        <v>7751</v>
      </c>
      <c r="C246" s="106" t="s">
        <v>1704</v>
      </c>
      <c r="D246" s="106" t="s">
        <v>1263</v>
      </c>
      <c r="E246">
        <v>2800.5</v>
      </c>
      <c r="F246">
        <v>2787.5</v>
      </c>
      <c r="G246">
        <v>300</v>
      </c>
      <c r="H246" s="106" t="s">
        <v>1258</v>
      </c>
      <c r="I246">
        <v>8377</v>
      </c>
      <c r="J246" s="106" t="s">
        <v>1381</v>
      </c>
      <c r="K246" s="106" t="s">
        <v>1314</v>
      </c>
      <c r="L246">
        <v>1013</v>
      </c>
      <c r="M246">
        <v>1008</v>
      </c>
      <c r="N246">
        <v>800</v>
      </c>
      <c r="O246" s="106" t="s">
        <v>1261</v>
      </c>
      <c r="P246">
        <v>0.79310838544353901</v>
      </c>
      <c r="Q246">
        <v>0.91040047508919497</v>
      </c>
      <c r="R246">
        <v>0.25442412347613202</v>
      </c>
      <c r="S246">
        <v>1.3695095336294601E-4</v>
      </c>
      <c r="T246">
        <v>0.97143858042974895</v>
      </c>
      <c r="U246">
        <v>0.97143858042974895</v>
      </c>
      <c r="V246">
        <v>0.81403890856151795</v>
      </c>
      <c r="W246">
        <v>2.0499999999999998</v>
      </c>
      <c r="X246">
        <v>3.57</v>
      </c>
      <c r="Y246">
        <v>274009</v>
      </c>
      <c r="Z246">
        <v>18267</v>
      </c>
      <c r="AA246">
        <v>0.96</v>
      </c>
      <c r="AB246">
        <v>15</v>
      </c>
      <c r="AC246">
        <v>12</v>
      </c>
      <c r="AD246">
        <v>3</v>
      </c>
      <c r="AE246">
        <v>80</v>
      </c>
      <c r="AF246">
        <v>12</v>
      </c>
      <c r="AG246">
        <v>6</v>
      </c>
      <c r="AH246">
        <v>2</v>
      </c>
      <c r="AI246">
        <v>7</v>
      </c>
    </row>
    <row r="247" spans="1:35" x14ac:dyDescent="0.2">
      <c r="A247" s="102">
        <v>889</v>
      </c>
      <c r="B247">
        <v>3116</v>
      </c>
      <c r="C247" s="106" t="s">
        <v>1448</v>
      </c>
      <c r="D247" s="106" t="s">
        <v>1275</v>
      </c>
      <c r="E247">
        <v>1612</v>
      </c>
      <c r="F247">
        <v>1624</v>
      </c>
      <c r="G247">
        <v>600</v>
      </c>
      <c r="H247" s="106" t="s">
        <v>1258</v>
      </c>
      <c r="I247">
        <v>8410</v>
      </c>
      <c r="J247" s="106" t="s">
        <v>1473</v>
      </c>
      <c r="K247" s="106" t="s">
        <v>1314</v>
      </c>
      <c r="L247">
        <v>320</v>
      </c>
      <c r="M247">
        <v>319</v>
      </c>
      <c r="N247">
        <v>3100</v>
      </c>
      <c r="O247" s="106" t="s">
        <v>1261</v>
      </c>
      <c r="P247">
        <v>0.88251531345427203</v>
      </c>
      <c r="Q247">
        <v>0.846774263221729</v>
      </c>
      <c r="R247">
        <v>0.104602494152711</v>
      </c>
      <c r="S247">
        <v>5.9815815563572503E-2</v>
      </c>
      <c r="T247">
        <v>0.20885981564535699</v>
      </c>
      <c r="U247">
        <v>0.20885981564535699</v>
      </c>
      <c r="V247">
        <v>0.289971510609493</v>
      </c>
      <c r="W247">
        <v>0.46</v>
      </c>
      <c r="X247">
        <v>1.49</v>
      </c>
      <c r="Y247">
        <v>273872</v>
      </c>
      <c r="Z247">
        <v>15215</v>
      </c>
      <c r="AA247">
        <v>0.74</v>
      </c>
      <c r="AB247">
        <v>18</v>
      </c>
      <c r="AC247">
        <v>10</v>
      </c>
      <c r="AD247">
        <v>8</v>
      </c>
      <c r="AE247">
        <v>55.56</v>
      </c>
      <c r="AF247">
        <v>12</v>
      </c>
      <c r="AG247">
        <v>8</v>
      </c>
      <c r="AH247">
        <v>2</v>
      </c>
      <c r="AI247">
        <v>8</v>
      </c>
    </row>
    <row r="248" spans="1:35" x14ac:dyDescent="0.2">
      <c r="A248" s="102">
        <v>1017</v>
      </c>
      <c r="B248">
        <v>1951</v>
      </c>
      <c r="C248" s="106" t="s">
        <v>1695</v>
      </c>
      <c r="D248" s="106" t="s">
        <v>1268</v>
      </c>
      <c r="E248">
        <v>2644</v>
      </c>
      <c r="F248">
        <v>2629</v>
      </c>
      <c r="G248">
        <v>400</v>
      </c>
      <c r="H248" s="106" t="s">
        <v>1258</v>
      </c>
      <c r="I248">
        <v>9076</v>
      </c>
      <c r="J248" s="106" t="s">
        <v>922</v>
      </c>
      <c r="K248" s="106" t="s">
        <v>1380</v>
      </c>
      <c r="L248">
        <v>1359</v>
      </c>
      <c r="M248">
        <v>1341</v>
      </c>
      <c r="N248">
        <v>800</v>
      </c>
      <c r="O248" s="106" t="s">
        <v>1261</v>
      </c>
      <c r="P248">
        <v>0.85165567840092504</v>
      </c>
      <c r="Q248">
        <v>0.83163290975007098</v>
      </c>
      <c r="R248">
        <v>2.4021918905124898E-2</v>
      </c>
      <c r="S248" s="15">
        <v>1.8431019767580499E-2</v>
      </c>
      <c r="T248">
        <v>1.28570505759575</v>
      </c>
      <c r="U248">
        <v>1.28570505759575</v>
      </c>
      <c r="V248">
        <v>0.96924063783438796</v>
      </c>
      <c r="W248">
        <v>2.78</v>
      </c>
      <c r="X248">
        <v>2.02</v>
      </c>
      <c r="Y248">
        <v>273370</v>
      </c>
      <c r="Z248">
        <v>13668</v>
      </c>
      <c r="AA248">
        <v>0.61</v>
      </c>
      <c r="AB248">
        <v>20</v>
      </c>
      <c r="AC248">
        <v>14</v>
      </c>
      <c r="AD248">
        <v>6</v>
      </c>
      <c r="AE248">
        <v>70</v>
      </c>
      <c r="AF248">
        <v>12</v>
      </c>
      <c r="AG248">
        <v>8</v>
      </c>
      <c r="AH248">
        <v>3</v>
      </c>
      <c r="AI248">
        <v>9</v>
      </c>
    </row>
    <row r="249" spans="1:35" x14ac:dyDescent="0.2">
      <c r="A249" s="102">
        <v>992</v>
      </c>
      <c r="B249">
        <v>2201</v>
      </c>
      <c r="C249" s="106" t="s">
        <v>584</v>
      </c>
      <c r="D249" s="106" t="s">
        <v>1285</v>
      </c>
      <c r="E249">
        <v>4690</v>
      </c>
      <c r="F249">
        <v>4690</v>
      </c>
      <c r="G249">
        <v>200</v>
      </c>
      <c r="H249" s="106" t="s">
        <v>1258</v>
      </c>
      <c r="I249">
        <v>8919</v>
      </c>
      <c r="J249" s="106" t="s">
        <v>1689</v>
      </c>
      <c r="K249" s="106" t="s">
        <v>1279</v>
      </c>
      <c r="L249">
        <v>4230</v>
      </c>
      <c r="M249">
        <v>3975</v>
      </c>
      <c r="N249">
        <v>200</v>
      </c>
      <c r="O249" s="106" t="s">
        <v>1261</v>
      </c>
      <c r="P249">
        <v>0.79040725549047097</v>
      </c>
      <c r="Q249">
        <v>0.83419823498572399</v>
      </c>
      <c r="R249" s="106">
        <v>0.22230612682643999</v>
      </c>
      <c r="S249" s="106">
        <v>7.2700676433630398E-3</v>
      </c>
      <c r="T249">
        <v>0.93387084291204203</v>
      </c>
      <c r="U249">
        <v>0.93387084291204203</v>
      </c>
      <c r="V249">
        <v>0.51300102330942698</v>
      </c>
      <c r="W249">
        <v>2.96</v>
      </c>
      <c r="X249">
        <v>15.25</v>
      </c>
      <c r="Y249">
        <v>273285</v>
      </c>
      <c r="Z249">
        <v>39041</v>
      </c>
      <c r="AA249">
        <v>2.46</v>
      </c>
      <c r="AB249">
        <v>7</v>
      </c>
      <c r="AC249">
        <v>6</v>
      </c>
      <c r="AD249">
        <v>1</v>
      </c>
      <c r="AE249">
        <v>85.71</v>
      </c>
      <c r="AF249">
        <v>9</v>
      </c>
      <c r="AG249">
        <v>5</v>
      </c>
      <c r="AH249">
        <v>1</v>
      </c>
      <c r="AI249">
        <v>1</v>
      </c>
    </row>
    <row r="250" spans="1:35" x14ac:dyDescent="0.2">
      <c r="A250" s="102">
        <v>1140</v>
      </c>
      <c r="B250">
        <v>1951</v>
      </c>
      <c r="C250" s="106" t="s">
        <v>1695</v>
      </c>
      <c r="D250" s="106" t="s">
        <v>1268</v>
      </c>
      <c r="E250">
        <v>2644</v>
      </c>
      <c r="F250">
        <v>2629</v>
      </c>
      <c r="G250">
        <v>300</v>
      </c>
      <c r="H250" s="106" t="s">
        <v>1258</v>
      </c>
      <c r="I250">
        <v>4540</v>
      </c>
      <c r="J250" s="106" t="s">
        <v>1696</v>
      </c>
      <c r="K250" s="106" t="s">
        <v>1280</v>
      </c>
      <c r="L250">
        <v>2798</v>
      </c>
      <c r="M250">
        <v>2803</v>
      </c>
      <c r="N250">
        <v>300</v>
      </c>
      <c r="O250" s="106" t="s">
        <v>1261</v>
      </c>
      <c r="P250">
        <v>0.83194968854457596</v>
      </c>
      <c r="Q250">
        <v>0.81502887136675695</v>
      </c>
      <c r="R250" s="15">
        <v>0.15439750189143001</v>
      </c>
      <c r="S250">
        <v>3.92635495415357E-2</v>
      </c>
      <c r="T250">
        <v>2.1380558715435698</v>
      </c>
      <c r="U250">
        <v>2.1380558715435698</v>
      </c>
      <c r="V250">
        <v>2.2574960399242898</v>
      </c>
      <c r="W250">
        <v>4.8899999999999997</v>
      </c>
      <c r="X250">
        <v>6.21</v>
      </c>
      <c r="Y250">
        <v>273106</v>
      </c>
      <c r="Z250">
        <v>19508</v>
      </c>
      <c r="AA250">
        <v>1.03</v>
      </c>
      <c r="AB250">
        <v>14</v>
      </c>
      <c r="AC250">
        <v>7</v>
      </c>
      <c r="AD250">
        <v>7</v>
      </c>
      <c r="AE250">
        <v>50</v>
      </c>
      <c r="AF250">
        <v>11</v>
      </c>
      <c r="AG250">
        <v>6</v>
      </c>
      <c r="AH250">
        <v>3</v>
      </c>
      <c r="AI250">
        <v>5</v>
      </c>
    </row>
    <row r="251" spans="1:35" x14ac:dyDescent="0.2">
      <c r="A251" s="102">
        <v>1130</v>
      </c>
      <c r="B251">
        <v>7321</v>
      </c>
      <c r="C251" s="106" t="s">
        <v>1463</v>
      </c>
      <c r="D251" s="106" t="s">
        <v>1314</v>
      </c>
      <c r="E251">
        <v>574</v>
      </c>
      <c r="F251">
        <v>566</v>
      </c>
      <c r="G251">
        <v>1900</v>
      </c>
      <c r="H251" s="106" t="s">
        <v>1261</v>
      </c>
      <c r="I251">
        <v>9716</v>
      </c>
      <c r="J251" s="106" t="s">
        <v>1460</v>
      </c>
      <c r="K251" s="106" t="s">
        <v>1272</v>
      </c>
      <c r="L251">
        <v>1216</v>
      </c>
      <c r="M251">
        <v>1181</v>
      </c>
      <c r="N251">
        <v>900</v>
      </c>
      <c r="O251" s="106" t="s">
        <v>1258</v>
      </c>
      <c r="P251">
        <v>0.92123520412264404</v>
      </c>
      <c r="Q251">
        <v>0.81664373399460999</v>
      </c>
      <c r="R251">
        <v>2.7287106300013599E-2</v>
      </c>
      <c r="S251">
        <v>4.7863799020672103E-3</v>
      </c>
      <c r="T251">
        <v>-0.96614058806946201</v>
      </c>
      <c r="U251">
        <v>0.96614058806946201</v>
      </c>
      <c r="V251">
        <v>1.4811493980297401</v>
      </c>
      <c r="W251">
        <v>-3.9</v>
      </c>
      <c r="X251">
        <v>1.18</v>
      </c>
      <c r="Y251">
        <v>271997</v>
      </c>
      <c r="Z251">
        <v>38857</v>
      </c>
      <c r="AA251">
        <v>1.9</v>
      </c>
      <c r="AB251">
        <v>7</v>
      </c>
      <c r="AC251">
        <v>6</v>
      </c>
      <c r="AD251">
        <v>1</v>
      </c>
      <c r="AE251">
        <v>85.71</v>
      </c>
      <c r="AF251">
        <v>8</v>
      </c>
      <c r="AG251">
        <v>5</v>
      </c>
      <c r="AH251">
        <v>1</v>
      </c>
      <c r="AI251">
        <v>1</v>
      </c>
    </row>
    <row r="252" spans="1:35" x14ac:dyDescent="0.2">
      <c r="A252" s="102">
        <v>1116</v>
      </c>
      <c r="B252">
        <v>1963</v>
      </c>
      <c r="C252" s="106" t="s">
        <v>1508</v>
      </c>
      <c r="D252" s="106" t="s">
        <v>1268</v>
      </c>
      <c r="E252">
        <v>1577</v>
      </c>
      <c r="F252">
        <v>1551</v>
      </c>
      <c r="G252">
        <v>700</v>
      </c>
      <c r="H252" s="106" t="s">
        <v>1258</v>
      </c>
      <c r="I252">
        <v>6472</v>
      </c>
      <c r="J252" s="106" t="s">
        <v>62</v>
      </c>
      <c r="K252" s="106" t="s">
        <v>1270</v>
      </c>
      <c r="L252">
        <v>298</v>
      </c>
      <c r="M252">
        <v>294</v>
      </c>
      <c r="N252">
        <v>3700</v>
      </c>
      <c r="O252" s="106" t="s">
        <v>1261</v>
      </c>
      <c r="P252">
        <v>0.82975492941278906</v>
      </c>
      <c r="Q252">
        <v>0.81813738922522095</v>
      </c>
      <c r="R252" s="106">
        <v>0.29789442833179403</v>
      </c>
      <c r="S252">
        <v>6.1591136893958703E-2</v>
      </c>
      <c r="T252">
        <v>1.3448067715771499</v>
      </c>
      <c r="U252">
        <v>1.3448067715771499</v>
      </c>
      <c r="V252">
        <v>1.56605452657435</v>
      </c>
      <c r="W252">
        <v>5.77</v>
      </c>
      <c r="X252">
        <v>0.19</v>
      </c>
      <c r="Y252">
        <v>270465</v>
      </c>
      <c r="Z252">
        <v>12879</v>
      </c>
      <c r="AA252">
        <v>0.64</v>
      </c>
      <c r="AB252">
        <v>21</v>
      </c>
      <c r="AC252">
        <v>13</v>
      </c>
      <c r="AD252">
        <v>8</v>
      </c>
      <c r="AE252">
        <v>61.9</v>
      </c>
      <c r="AF252">
        <v>12</v>
      </c>
      <c r="AG252">
        <v>9</v>
      </c>
      <c r="AH252">
        <v>6</v>
      </c>
      <c r="AI252">
        <v>6</v>
      </c>
    </row>
    <row r="253" spans="1:35" x14ac:dyDescent="0.2">
      <c r="A253" s="102">
        <v>683</v>
      </c>
      <c r="B253">
        <v>7202</v>
      </c>
      <c r="C253" s="106" t="s">
        <v>788</v>
      </c>
      <c r="D253" s="106" t="s">
        <v>1275</v>
      </c>
      <c r="E253">
        <v>1143</v>
      </c>
      <c r="F253">
        <v>1137</v>
      </c>
      <c r="G253">
        <v>900</v>
      </c>
      <c r="H253" s="106" t="s">
        <v>1258</v>
      </c>
      <c r="I253">
        <v>9474</v>
      </c>
      <c r="J253" s="106" t="s">
        <v>1472</v>
      </c>
      <c r="K253" s="106" t="s">
        <v>1260</v>
      </c>
      <c r="L253">
        <v>1486</v>
      </c>
      <c r="M253">
        <v>1460</v>
      </c>
      <c r="N253">
        <v>700</v>
      </c>
      <c r="O253" s="106" t="s">
        <v>1261</v>
      </c>
      <c r="P253">
        <v>0.93799739753597899</v>
      </c>
      <c r="Q253">
        <v>0.870073772244216</v>
      </c>
      <c r="R253" s="106">
        <v>5.0860069462377797E-2</v>
      </c>
      <c r="S253">
        <v>8.4212015266165494E-2</v>
      </c>
      <c r="T253">
        <v>2.5687231600408098</v>
      </c>
      <c r="U253">
        <v>2.5687231600408098</v>
      </c>
      <c r="V253">
        <v>2.27923387991649</v>
      </c>
      <c r="W253">
        <v>10.38</v>
      </c>
      <c r="X253">
        <v>0.13</v>
      </c>
      <c r="Y253">
        <v>269688</v>
      </c>
      <c r="Z253">
        <v>13484</v>
      </c>
      <c r="AA253">
        <v>0.66</v>
      </c>
      <c r="AB253">
        <v>20</v>
      </c>
      <c r="AC253">
        <v>13</v>
      </c>
      <c r="AD253">
        <v>7</v>
      </c>
      <c r="AE253">
        <v>65</v>
      </c>
      <c r="AF253">
        <v>11</v>
      </c>
      <c r="AG253">
        <v>10</v>
      </c>
      <c r="AH253">
        <v>5</v>
      </c>
      <c r="AI253">
        <v>5</v>
      </c>
    </row>
    <row r="254" spans="1:35" x14ac:dyDescent="0.2">
      <c r="A254" s="102">
        <v>569</v>
      </c>
      <c r="B254">
        <v>2607</v>
      </c>
      <c r="C254" s="106" t="s">
        <v>1286</v>
      </c>
      <c r="D254" s="106" t="s">
        <v>1285</v>
      </c>
      <c r="E254">
        <v>2762</v>
      </c>
      <c r="F254">
        <v>2748</v>
      </c>
      <c r="G254">
        <v>400</v>
      </c>
      <c r="H254" s="106" t="s">
        <v>1258</v>
      </c>
      <c r="I254">
        <v>7211</v>
      </c>
      <c r="J254" s="106" t="s">
        <v>28</v>
      </c>
      <c r="K254" s="106" t="s">
        <v>1275</v>
      </c>
      <c r="L254">
        <v>411</v>
      </c>
      <c r="M254">
        <v>405</v>
      </c>
      <c r="N254">
        <v>2700</v>
      </c>
      <c r="O254" s="106" t="s">
        <v>1261</v>
      </c>
      <c r="P254">
        <v>0.90165368885545605</v>
      </c>
      <c r="Q254">
        <v>0.882459697932649</v>
      </c>
      <c r="R254">
        <v>0.13515872492481701</v>
      </c>
      <c r="S254" s="15">
        <v>1.9784815613170002E-2</v>
      </c>
      <c r="T254">
        <v>1.0216799594810999</v>
      </c>
      <c r="U254">
        <v>1.0216799594810999</v>
      </c>
      <c r="V254">
        <v>1.2910862536686001</v>
      </c>
      <c r="W254">
        <v>3.69</v>
      </c>
      <c r="X254">
        <v>0.52</v>
      </c>
      <c r="Y254">
        <v>269451</v>
      </c>
      <c r="Z254">
        <v>15850</v>
      </c>
      <c r="AA254">
        <v>0.83</v>
      </c>
      <c r="AB254">
        <v>17</v>
      </c>
      <c r="AC254">
        <v>10</v>
      </c>
      <c r="AD254">
        <v>7</v>
      </c>
      <c r="AE254">
        <v>58.82</v>
      </c>
      <c r="AF254">
        <v>11</v>
      </c>
      <c r="AG254">
        <v>8</v>
      </c>
      <c r="AH254">
        <v>4</v>
      </c>
      <c r="AI254">
        <v>5</v>
      </c>
    </row>
    <row r="255" spans="1:35" x14ac:dyDescent="0.2">
      <c r="A255" s="102">
        <v>1022</v>
      </c>
      <c r="B255">
        <v>1951</v>
      </c>
      <c r="C255" s="106" t="s">
        <v>1695</v>
      </c>
      <c r="D255" s="106" t="s">
        <v>1268</v>
      </c>
      <c r="E255">
        <v>2644</v>
      </c>
      <c r="F255">
        <v>2629</v>
      </c>
      <c r="G255">
        <v>400</v>
      </c>
      <c r="H255" s="106" t="s">
        <v>1258</v>
      </c>
      <c r="I255">
        <v>6472</v>
      </c>
      <c r="J255" s="106" t="s">
        <v>62</v>
      </c>
      <c r="K255" s="106" t="s">
        <v>1270</v>
      </c>
      <c r="L255">
        <v>298</v>
      </c>
      <c r="M255">
        <v>294</v>
      </c>
      <c r="N255">
        <v>3600</v>
      </c>
      <c r="O255" s="106" t="s">
        <v>1261</v>
      </c>
      <c r="P255">
        <v>0.71069923726998296</v>
      </c>
      <c r="Q255">
        <v>0.83096957606682598</v>
      </c>
      <c r="R255">
        <v>0.39213415998855</v>
      </c>
      <c r="S255">
        <v>3.4445401588273597E-2</v>
      </c>
      <c r="T255">
        <v>1.14697390007485</v>
      </c>
      <c r="U255">
        <v>1.14697390007485</v>
      </c>
      <c r="V255">
        <v>1.35588574163932</v>
      </c>
      <c r="W255">
        <v>5.94</v>
      </c>
      <c r="X255">
        <v>0.65</v>
      </c>
      <c r="Y255">
        <v>269275</v>
      </c>
      <c r="Z255">
        <v>9973</v>
      </c>
      <c r="AA255">
        <v>0.63</v>
      </c>
      <c r="AB255">
        <v>27</v>
      </c>
      <c r="AC255">
        <v>16</v>
      </c>
      <c r="AD255">
        <v>11</v>
      </c>
      <c r="AE255">
        <v>59.26</v>
      </c>
      <c r="AF255">
        <v>10</v>
      </c>
      <c r="AG255">
        <v>14</v>
      </c>
      <c r="AH255">
        <v>7</v>
      </c>
      <c r="AI255">
        <v>6</v>
      </c>
    </row>
    <row r="256" spans="1:35" x14ac:dyDescent="0.2">
      <c r="A256" s="102">
        <v>158</v>
      </c>
      <c r="B256">
        <v>6744</v>
      </c>
      <c r="C256" s="106" t="s">
        <v>1710</v>
      </c>
      <c r="D256" s="106" t="s">
        <v>1263</v>
      </c>
      <c r="E256">
        <v>2357</v>
      </c>
      <c r="F256">
        <v>2334</v>
      </c>
      <c r="G256">
        <v>500</v>
      </c>
      <c r="H256" s="106" t="s">
        <v>1261</v>
      </c>
      <c r="I256">
        <v>9746</v>
      </c>
      <c r="J256" s="106" t="s">
        <v>1464</v>
      </c>
      <c r="K256" s="106" t="s">
        <v>1260</v>
      </c>
      <c r="L256">
        <v>5390</v>
      </c>
      <c r="M256">
        <v>5300</v>
      </c>
      <c r="N256">
        <v>200</v>
      </c>
      <c r="O256" s="106" t="s">
        <v>1258</v>
      </c>
      <c r="P256">
        <v>0.65207390514082197</v>
      </c>
      <c r="Q256">
        <v>0.92672196888960201</v>
      </c>
      <c r="R256" s="106">
        <v>0.16947939445052501</v>
      </c>
      <c r="S256">
        <v>3.2332264241394799E-2</v>
      </c>
      <c r="T256">
        <v>-1.72088905393679</v>
      </c>
      <c r="U256">
        <v>1.72088905393679</v>
      </c>
      <c r="V256">
        <v>1.9065098484670899</v>
      </c>
      <c r="W256">
        <v>-5.12</v>
      </c>
      <c r="X256">
        <v>10.09</v>
      </c>
      <c r="Y256">
        <v>268884</v>
      </c>
      <c r="Z256">
        <v>15817</v>
      </c>
      <c r="AA256">
        <v>0.91</v>
      </c>
      <c r="AB256">
        <v>17</v>
      </c>
      <c r="AC256">
        <v>12</v>
      </c>
      <c r="AD256">
        <v>5</v>
      </c>
      <c r="AE256">
        <v>70.59</v>
      </c>
      <c r="AF256">
        <v>10</v>
      </c>
      <c r="AG256">
        <v>8</v>
      </c>
      <c r="AH256">
        <v>4</v>
      </c>
      <c r="AI256">
        <v>5</v>
      </c>
    </row>
    <row r="257" spans="1:35" x14ac:dyDescent="0.2">
      <c r="A257" s="102">
        <v>283</v>
      </c>
      <c r="B257">
        <v>2331</v>
      </c>
      <c r="C257" s="106" t="s">
        <v>1408</v>
      </c>
      <c r="D257" s="106" t="s">
        <v>1272</v>
      </c>
      <c r="E257">
        <v>5560</v>
      </c>
      <c r="F257">
        <v>5530</v>
      </c>
      <c r="G257">
        <v>100</v>
      </c>
      <c r="H257" s="106" t="s">
        <v>1261</v>
      </c>
      <c r="I257">
        <v>6857</v>
      </c>
      <c r="J257" s="106" t="s">
        <v>1451</v>
      </c>
      <c r="K257" s="106" t="s">
        <v>1263</v>
      </c>
      <c r="L257">
        <v>5750</v>
      </c>
      <c r="M257">
        <v>5610</v>
      </c>
      <c r="N257">
        <v>100</v>
      </c>
      <c r="O257" s="106" t="s">
        <v>1258</v>
      </c>
      <c r="P257">
        <v>0.65966935183575104</v>
      </c>
      <c r="Q257">
        <v>0.91075697000952704</v>
      </c>
      <c r="R257" s="106">
        <v>3.1837297971286302E-2</v>
      </c>
      <c r="S257" s="15">
        <v>2.61310114650278E-2</v>
      </c>
      <c r="T257">
        <v>-0.555732280955758</v>
      </c>
      <c r="U257">
        <v>0.555732280955758</v>
      </c>
      <c r="V257">
        <v>0.52870067915883001</v>
      </c>
      <c r="W257">
        <v>-3.27</v>
      </c>
      <c r="X257">
        <v>1.43</v>
      </c>
      <c r="Y257">
        <v>268187</v>
      </c>
      <c r="Z257">
        <v>22349</v>
      </c>
      <c r="AA257">
        <v>1.41</v>
      </c>
      <c r="AB257">
        <v>12</v>
      </c>
      <c r="AC257">
        <v>9</v>
      </c>
      <c r="AD257">
        <v>3</v>
      </c>
      <c r="AE257">
        <v>75</v>
      </c>
      <c r="AF257">
        <v>9</v>
      </c>
      <c r="AG257">
        <v>7</v>
      </c>
      <c r="AH257">
        <v>3</v>
      </c>
      <c r="AI257">
        <v>2</v>
      </c>
    </row>
    <row r="258" spans="1:35" x14ac:dyDescent="0.2">
      <c r="A258" s="102">
        <v>146</v>
      </c>
      <c r="B258">
        <v>4208</v>
      </c>
      <c r="C258" s="106" t="s">
        <v>1452</v>
      </c>
      <c r="D258" s="106" t="s">
        <v>1282</v>
      </c>
      <c r="E258">
        <v>2160</v>
      </c>
      <c r="F258">
        <v>2166</v>
      </c>
      <c r="G258">
        <v>400</v>
      </c>
      <c r="H258" s="106" t="s">
        <v>1258</v>
      </c>
      <c r="I258">
        <v>6301</v>
      </c>
      <c r="J258" s="106" t="s">
        <v>55</v>
      </c>
      <c r="K258" s="106" t="s">
        <v>1270</v>
      </c>
      <c r="L258">
        <v>2320</v>
      </c>
      <c r="M258">
        <v>2300</v>
      </c>
      <c r="N258">
        <v>400</v>
      </c>
      <c r="O258" s="106" t="s">
        <v>1261</v>
      </c>
      <c r="P258">
        <v>0.91744729748083598</v>
      </c>
      <c r="Q258">
        <v>0.92789007353069197</v>
      </c>
      <c r="R258">
        <v>0.16714370097737799</v>
      </c>
      <c r="S258">
        <v>6.4661734528332401E-3</v>
      </c>
      <c r="T258">
        <v>1.95204262656905</v>
      </c>
      <c r="U258">
        <v>1.95204262656905</v>
      </c>
      <c r="V258">
        <v>1.46257849318896</v>
      </c>
      <c r="W258">
        <v>3.92</v>
      </c>
      <c r="X258">
        <v>5.83</v>
      </c>
      <c r="Y258">
        <v>267339</v>
      </c>
      <c r="Z258">
        <v>22278</v>
      </c>
      <c r="AA258">
        <v>1.1200000000000001</v>
      </c>
      <c r="AB258">
        <v>12</v>
      </c>
      <c r="AC258">
        <v>8</v>
      </c>
      <c r="AD258">
        <v>4</v>
      </c>
      <c r="AE258">
        <v>66.67</v>
      </c>
      <c r="AF258">
        <v>12</v>
      </c>
      <c r="AG258">
        <v>6</v>
      </c>
      <c r="AH258">
        <v>1</v>
      </c>
      <c r="AI258">
        <v>5</v>
      </c>
    </row>
    <row r="259" spans="1:35" x14ac:dyDescent="0.2">
      <c r="A259" s="102">
        <v>680</v>
      </c>
      <c r="B259">
        <v>2602</v>
      </c>
      <c r="C259" s="106" t="s">
        <v>554</v>
      </c>
      <c r="D259" s="106" t="s">
        <v>1285</v>
      </c>
      <c r="E259">
        <v>3745</v>
      </c>
      <c r="F259">
        <v>3710</v>
      </c>
      <c r="G259">
        <v>200</v>
      </c>
      <c r="H259" s="106" t="s">
        <v>1261</v>
      </c>
      <c r="I259">
        <v>6592</v>
      </c>
      <c r="J259" s="106" t="s">
        <v>1486</v>
      </c>
      <c r="K259" s="106" t="s">
        <v>1263</v>
      </c>
      <c r="L259">
        <v>4240</v>
      </c>
      <c r="M259">
        <v>4160</v>
      </c>
      <c r="N259">
        <v>200</v>
      </c>
      <c r="O259" s="106" t="s">
        <v>1258</v>
      </c>
      <c r="P259">
        <v>0.79890481306120498</v>
      </c>
      <c r="Q259">
        <v>0.87015279396878997</v>
      </c>
      <c r="R259" s="106">
        <v>0.15972359628201399</v>
      </c>
      <c r="S259" s="106">
        <v>9.5878679312567994E-2</v>
      </c>
      <c r="T259" s="106">
        <v>-0.579756915896809</v>
      </c>
      <c r="U259" s="106">
        <v>0.579756915896809</v>
      </c>
      <c r="V259">
        <v>0.88801571758527098</v>
      </c>
      <c r="W259">
        <v>-1.34</v>
      </c>
      <c r="X259">
        <v>10.82</v>
      </c>
      <c r="Y259">
        <v>266896</v>
      </c>
      <c r="Z259">
        <v>22241</v>
      </c>
      <c r="AA259">
        <v>1.1299999999999999</v>
      </c>
      <c r="AB259">
        <v>12</v>
      </c>
      <c r="AC259">
        <v>9</v>
      </c>
      <c r="AD259">
        <v>3</v>
      </c>
      <c r="AE259">
        <v>75</v>
      </c>
      <c r="AF259">
        <v>11</v>
      </c>
      <c r="AG259">
        <v>6</v>
      </c>
      <c r="AH259">
        <v>2</v>
      </c>
      <c r="AI259">
        <v>4</v>
      </c>
    </row>
    <row r="260" spans="1:35" x14ac:dyDescent="0.2">
      <c r="A260" s="102">
        <v>628</v>
      </c>
      <c r="B260">
        <v>1333</v>
      </c>
      <c r="C260" s="106" t="s">
        <v>1377</v>
      </c>
      <c r="D260" s="106" t="s">
        <v>1378</v>
      </c>
      <c r="E260">
        <v>2585</v>
      </c>
      <c r="F260">
        <v>2565</v>
      </c>
      <c r="G260">
        <v>400</v>
      </c>
      <c r="H260" s="106" t="s">
        <v>1258</v>
      </c>
      <c r="I260">
        <v>4004</v>
      </c>
      <c r="J260" s="106" t="s">
        <v>1453</v>
      </c>
      <c r="K260" s="106" t="s">
        <v>1282</v>
      </c>
      <c r="L260">
        <v>2682</v>
      </c>
      <c r="M260">
        <v>2655</v>
      </c>
      <c r="N260">
        <v>400</v>
      </c>
      <c r="O260" s="106" t="s">
        <v>1261</v>
      </c>
      <c r="P260">
        <v>0.84019106104850805</v>
      </c>
      <c r="Q260">
        <v>0.87638779623667196</v>
      </c>
      <c r="R260">
        <v>1.5706741279945601E-2</v>
      </c>
      <c r="S260">
        <v>3.1299758263407598E-2</v>
      </c>
      <c r="T260">
        <v>0.350752332542211</v>
      </c>
      <c r="U260">
        <v>0.350752332542211</v>
      </c>
      <c r="V260">
        <v>0.59802594698431999</v>
      </c>
      <c r="W260">
        <v>1.07</v>
      </c>
      <c r="X260">
        <v>3.39</v>
      </c>
      <c r="Y260">
        <v>266861</v>
      </c>
      <c r="Z260">
        <v>19062</v>
      </c>
      <c r="AA260">
        <v>0.84</v>
      </c>
      <c r="AB260">
        <v>14</v>
      </c>
      <c r="AC260">
        <v>10</v>
      </c>
      <c r="AD260">
        <v>4</v>
      </c>
      <c r="AE260">
        <v>71.430000000000007</v>
      </c>
      <c r="AF260">
        <v>10</v>
      </c>
      <c r="AG260">
        <v>8</v>
      </c>
      <c r="AH260">
        <v>4</v>
      </c>
      <c r="AI260">
        <v>2</v>
      </c>
    </row>
    <row r="261" spans="1:35" x14ac:dyDescent="0.2">
      <c r="A261" s="102">
        <v>148</v>
      </c>
      <c r="B261">
        <v>4208</v>
      </c>
      <c r="C261" s="106" t="s">
        <v>1452</v>
      </c>
      <c r="D261" s="106" t="s">
        <v>1282</v>
      </c>
      <c r="E261">
        <v>2160</v>
      </c>
      <c r="F261">
        <v>2166</v>
      </c>
      <c r="G261">
        <v>500</v>
      </c>
      <c r="H261" s="106" t="s">
        <v>1258</v>
      </c>
      <c r="I261">
        <v>7762</v>
      </c>
      <c r="J261" s="106" t="s">
        <v>1466</v>
      </c>
      <c r="K261" s="106" t="s">
        <v>1267</v>
      </c>
      <c r="L261">
        <v>497</v>
      </c>
      <c r="M261">
        <v>487</v>
      </c>
      <c r="N261">
        <v>2200</v>
      </c>
      <c r="O261" s="106" t="s">
        <v>1261</v>
      </c>
      <c r="P261">
        <v>0.91809012009283797</v>
      </c>
      <c r="Q261">
        <v>0.92767205254542595</v>
      </c>
      <c r="R261">
        <v>0.12392100414225</v>
      </c>
      <c r="S261">
        <v>5.0236851011028604E-4</v>
      </c>
      <c r="T261">
        <v>2.6381168401616302</v>
      </c>
      <c r="U261">
        <v>2.6381168401616302</v>
      </c>
      <c r="V261">
        <v>2.19688992977468</v>
      </c>
      <c r="W261">
        <v>9.4</v>
      </c>
      <c r="X261">
        <v>1.07</v>
      </c>
      <c r="Y261">
        <v>264335</v>
      </c>
      <c r="Z261">
        <v>17622</v>
      </c>
      <c r="AA261">
        <v>0.89</v>
      </c>
      <c r="AB261">
        <v>15</v>
      </c>
      <c r="AC261">
        <v>10</v>
      </c>
      <c r="AD261">
        <v>5</v>
      </c>
      <c r="AE261">
        <v>66.67</v>
      </c>
      <c r="AF261">
        <v>13</v>
      </c>
      <c r="AG261">
        <v>5</v>
      </c>
      <c r="AH261">
        <v>2</v>
      </c>
      <c r="AI261">
        <v>8</v>
      </c>
    </row>
    <row r="262" spans="1:35" x14ac:dyDescent="0.2">
      <c r="A262" s="102">
        <v>370</v>
      </c>
      <c r="B262">
        <v>6471</v>
      </c>
      <c r="C262" s="106" t="s">
        <v>1108</v>
      </c>
      <c r="D262" s="106" t="s">
        <v>1270</v>
      </c>
      <c r="E262">
        <v>915</v>
      </c>
      <c r="F262">
        <v>908</v>
      </c>
      <c r="G262">
        <v>900</v>
      </c>
      <c r="H262" s="106" t="s">
        <v>1261</v>
      </c>
      <c r="I262">
        <v>7259</v>
      </c>
      <c r="J262" s="106" t="s">
        <v>27</v>
      </c>
      <c r="K262" s="106" t="s">
        <v>1275</v>
      </c>
      <c r="L262">
        <v>3870</v>
      </c>
      <c r="M262">
        <v>3905</v>
      </c>
      <c r="N262">
        <v>200</v>
      </c>
      <c r="O262" s="106" t="s">
        <v>1258</v>
      </c>
      <c r="P262">
        <v>0.91607181779782598</v>
      </c>
      <c r="Q262">
        <v>0.90257173172912097</v>
      </c>
      <c r="R262" s="106">
        <v>1.6192184635971898E-2</v>
      </c>
      <c r="S262">
        <v>3.70682581315686E-3</v>
      </c>
      <c r="T262">
        <v>-2.7851773012298402</v>
      </c>
      <c r="U262">
        <v>2.7851773012298402</v>
      </c>
      <c r="V262">
        <v>2.4171264828427201</v>
      </c>
      <c r="W262">
        <v>-8.84</v>
      </c>
      <c r="X262">
        <v>4.6399999999999997</v>
      </c>
      <c r="Y262">
        <v>261673</v>
      </c>
      <c r="Z262">
        <v>13772</v>
      </c>
      <c r="AA262">
        <v>0.96</v>
      </c>
      <c r="AB262">
        <v>19</v>
      </c>
      <c r="AC262">
        <v>14</v>
      </c>
      <c r="AD262">
        <v>5</v>
      </c>
      <c r="AE262">
        <v>73.680000000000007</v>
      </c>
      <c r="AF262">
        <v>13</v>
      </c>
      <c r="AG262">
        <v>8</v>
      </c>
      <c r="AH262">
        <v>2</v>
      </c>
      <c r="AI262">
        <v>9</v>
      </c>
    </row>
    <row r="263" spans="1:35" x14ac:dyDescent="0.2">
      <c r="A263" s="102">
        <v>268</v>
      </c>
      <c r="B263">
        <v>7259</v>
      </c>
      <c r="C263" s="106" t="s">
        <v>27</v>
      </c>
      <c r="D263" s="106" t="s">
        <v>1275</v>
      </c>
      <c r="E263">
        <v>3870</v>
      </c>
      <c r="F263">
        <v>3905</v>
      </c>
      <c r="G263">
        <v>200</v>
      </c>
      <c r="H263" s="106" t="s">
        <v>1258</v>
      </c>
      <c r="I263">
        <v>7272</v>
      </c>
      <c r="J263" s="106" t="s">
        <v>1465</v>
      </c>
      <c r="K263" s="106" t="s">
        <v>1275</v>
      </c>
      <c r="L263">
        <v>1955</v>
      </c>
      <c r="M263">
        <v>1946</v>
      </c>
      <c r="N263">
        <v>400</v>
      </c>
      <c r="O263" s="106" t="s">
        <v>1261</v>
      </c>
      <c r="P263">
        <v>0.88432092914517102</v>
      </c>
      <c r="Q263">
        <v>0.91195657568315702</v>
      </c>
      <c r="R263">
        <v>4.7332897726954697E-2</v>
      </c>
      <c r="S263" s="106">
        <v>4.7126285632456202E-3</v>
      </c>
      <c r="T263">
        <v>2.18507300563178</v>
      </c>
      <c r="U263">
        <v>2.18507300563178</v>
      </c>
      <c r="V263">
        <v>2.05761182119008</v>
      </c>
      <c r="W263">
        <v>7.88</v>
      </c>
      <c r="X263">
        <v>0.33</v>
      </c>
      <c r="Y263">
        <v>261321</v>
      </c>
      <c r="Z263">
        <v>21777</v>
      </c>
      <c r="AA263">
        <v>1.4</v>
      </c>
      <c r="AB263">
        <v>12</v>
      </c>
      <c r="AC263">
        <v>10</v>
      </c>
      <c r="AD263">
        <v>2</v>
      </c>
      <c r="AE263">
        <v>83.33</v>
      </c>
      <c r="AF263">
        <v>15</v>
      </c>
      <c r="AG263">
        <v>7</v>
      </c>
      <c r="AH263">
        <v>1</v>
      </c>
      <c r="AI263">
        <v>4</v>
      </c>
    </row>
    <row r="264" spans="1:35" x14ac:dyDescent="0.2">
      <c r="A264" s="102">
        <v>232</v>
      </c>
      <c r="B264">
        <v>4005</v>
      </c>
      <c r="C264" s="106" t="s">
        <v>1501</v>
      </c>
      <c r="D264" s="106" t="s">
        <v>1282</v>
      </c>
      <c r="E264">
        <v>448</v>
      </c>
      <c r="F264">
        <v>442</v>
      </c>
      <c r="G264">
        <v>2100</v>
      </c>
      <c r="H264" s="106" t="s">
        <v>1258</v>
      </c>
      <c r="I264">
        <v>7276</v>
      </c>
      <c r="J264" s="106" t="s">
        <v>1310</v>
      </c>
      <c r="K264" s="106" t="s">
        <v>1263</v>
      </c>
      <c r="L264">
        <v>4655</v>
      </c>
      <c r="M264">
        <v>4655</v>
      </c>
      <c r="N264">
        <v>200</v>
      </c>
      <c r="O264" s="106" t="s">
        <v>1261</v>
      </c>
      <c r="P264">
        <v>0.86809890508740395</v>
      </c>
      <c r="Q264">
        <v>0.91708533059248598</v>
      </c>
      <c r="R264" s="15">
        <v>0.253879298700314</v>
      </c>
      <c r="S264" s="15">
        <v>3.3330748186130903E-2</v>
      </c>
      <c r="T264">
        <v>0.61182876908639705</v>
      </c>
      <c r="U264">
        <v>0.61182876908639705</v>
      </c>
      <c r="V264">
        <v>0.87052303799407604</v>
      </c>
      <c r="W264">
        <v>2.4900000000000002</v>
      </c>
      <c r="X264">
        <v>0.3</v>
      </c>
      <c r="Y264">
        <v>260895</v>
      </c>
      <c r="Z264">
        <v>13731</v>
      </c>
      <c r="AA264">
        <v>0.75</v>
      </c>
      <c r="AB264">
        <v>19</v>
      </c>
      <c r="AC264">
        <v>13</v>
      </c>
      <c r="AD264">
        <v>6</v>
      </c>
      <c r="AE264">
        <v>68.42</v>
      </c>
      <c r="AF264">
        <v>13</v>
      </c>
      <c r="AG264">
        <v>6</v>
      </c>
      <c r="AH264">
        <v>4</v>
      </c>
      <c r="AI264">
        <v>9</v>
      </c>
    </row>
    <row r="265" spans="1:35" x14ac:dyDescent="0.2">
      <c r="A265" s="102">
        <v>213</v>
      </c>
      <c r="B265">
        <v>2371</v>
      </c>
      <c r="C265" s="106" t="s">
        <v>595</v>
      </c>
      <c r="D265" s="106" t="s">
        <v>1272</v>
      </c>
      <c r="E265">
        <v>2919</v>
      </c>
      <c r="F265">
        <v>2858</v>
      </c>
      <c r="G265">
        <v>300</v>
      </c>
      <c r="H265" s="106" t="s">
        <v>1258</v>
      </c>
      <c r="I265">
        <v>2413</v>
      </c>
      <c r="J265" s="106" t="s">
        <v>1277</v>
      </c>
      <c r="K265" s="106" t="s">
        <v>1272</v>
      </c>
      <c r="L265">
        <v>3120</v>
      </c>
      <c r="M265">
        <v>3065</v>
      </c>
      <c r="N265">
        <v>300</v>
      </c>
      <c r="O265" s="106" t="s">
        <v>1261</v>
      </c>
      <c r="P265">
        <v>0.69285920173190096</v>
      </c>
      <c r="Q265">
        <v>0.91949727109229895</v>
      </c>
      <c r="R265">
        <v>0.41151531852697099</v>
      </c>
      <c r="S265">
        <v>9.1377934090304203E-2</v>
      </c>
      <c r="T265">
        <v>0.98687530580143301</v>
      </c>
      <c r="U265">
        <v>0.98687530580143301</v>
      </c>
      <c r="V265">
        <v>1.5758851463416601</v>
      </c>
      <c r="W265">
        <v>3.31</v>
      </c>
      <c r="X265">
        <v>6.75</v>
      </c>
      <c r="Y265">
        <v>260271</v>
      </c>
      <c r="Z265">
        <v>11830</v>
      </c>
      <c r="AA265">
        <v>0.59</v>
      </c>
      <c r="AB265">
        <v>22</v>
      </c>
      <c r="AC265">
        <v>14</v>
      </c>
      <c r="AD265">
        <v>8</v>
      </c>
      <c r="AE265">
        <v>63.64</v>
      </c>
      <c r="AF265">
        <v>10</v>
      </c>
      <c r="AG265">
        <v>11</v>
      </c>
      <c r="AH265">
        <v>6</v>
      </c>
      <c r="AI265">
        <v>5</v>
      </c>
    </row>
    <row r="266" spans="1:35" x14ac:dyDescent="0.2">
      <c r="A266" s="102">
        <v>1102</v>
      </c>
      <c r="B266">
        <v>4502</v>
      </c>
      <c r="C266" s="106" t="s">
        <v>1534</v>
      </c>
      <c r="D266" s="106" t="s">
        <v>1280</v>
      </c>
      <c r="E266">
        <v>4205</v>
      </c>
      <c r="F266">
        <v>4163</v>
      </c>
      <c r="G266">
        <v>200</v>
      </c>
      <c r="H266" s="106" t="s">
        <v>1258</v>
      </c>
      <c r="I266">
        <v>8358</v>
      </c>
      <c r="J266" s="106" t="s">
        <v>1535</v>
      </c>
      <c r="K266" s="106" t="s">
        <v>1314</v>
      </c>
      <c r="L266">
        <v>452</v>
      </c>
      <c r="M266">
        <v>436</v>
      </c>
      <c r="N266">
        <v>1900</v>
      </c>
      <c r="O266" s="106" t="s">
        <v>1261</v>
      </c>
      <c r="P266">
        <v>0.60663406687499</v>
      </c>
      <c r="Q266">
        <v>0.82055779147298802</v>
      </c>
      <c r="R266" s="15">
        <v>2.2567160191409399E-3</v>
      </c>
      <c r="S266" s="106">
        <v>8.0078572507674306E-2</v>
      </c>
      <c r="T266">
        <v>0.84311359007725395</v>
      </c>
      <c r="U266">
        <v>0.84311359007725395</v>
      </c>
      <c r="V266">
        <v>0.44979798043841901</v>
      </c>
      <c r="W266">
        <v>6.45</v>
      </c>
      <c r="X266">
        <v>0.5</v>
      </c>
      <c r="Y266">
        <v>260240</v>
      </c>
      <c r="Z266">
        <v>10410</v>
      </c>
      <c r="AA266">
        <v>0.46</v>
      </c>
      <c r="AB266">
        <v>25</v>
      </c>
      <c r="AC266">
        <v>16</v>
      </c>
      <c r="AD266">
        <v>9</v>
      </c>
      <c r="AE266">
        <v>64</v>
      </c>
      <c r="AF266">
        <v>10</v>
      </c>
      <c r="AG266">
        <v>13</v>
      </c>
      <c r="AH266">
        <v>7</v>
      </c>
      <c r="AI266">
        <v>5</v>
      </c>
    </row>
    <row r="267" spans="1:35" x14ac:dyDescent="0.2">
      <c r="A267" s="102">
        <v>689</v>
      </c>
      <c r="B267">
        <v>4569</v>
      </c>
      <c r="C267" s="106" t="s">
        <v>1526</v>
      </c>
      <c r="D267" s="106" t="s">
        <v>1280</v>
      </c>
      <c r="E267">
        <v>2099</v>
      </c>
      <c r="F267">
        <v>2129</v>
      </c>
      <c r="G267">
        <v>500</v>
      </c>
      <c r="H267" s="106" t="s">
        <v>1258</v>
      </c>
      <c r="I267">
        <v>9505</v>
      </c>
      <c r="J267" s="106" t="s">
        <v>1617</v>
      </c>
      <c r="K267" s="106" t="s">
        <v>1316</v>
      </c>
      <c r="L267">
        <v>830</v>
      </c>
      <c r="M267">
        <v>831</v>
      </c>
      <c r="N267">
        <v>1300</v>
      </c>
      <c r="O267" s="106" t="s">
        <v>1261</v>
      </c>
      <c r="P267">
        <v>0.82562449358882295</v>
      </c>
      <c r="Q267">
        <v>0.86974294685525999</v>
      </c>
      <c r="R267">
        <v>0.25492638826433001</v>
      </c>
      <c r="S267" s="15">
        <v>1.3414107853254E-2</v>
      </c>
      <c r="T267">
        <v>1.5498667365948799</v>
      </c>
      <c r="U267">
        <v>1.5498667365948799</v>
      </c>
      <c r="V267">
        <v>1.2885106457492399</v>
      </c>
      <c r="W267">
        <v>5.82</v>
      </c>
      <c r="X267">
        <v>1.48</v>
      </c>
      <c r="Y267">
        <v>259086</v>
      </c>
      <c r="Z267">
        <v>18506</v>
      </c>
      <c r="AA267">
        <v>0.93</v>
      </c>
      <c r="AB267">
        <v>14</v>
      </c>
      <c r="AC267">
        <v>9</v>
      </c>
      <c r="AD267">
        <v>5</v>
      </c>
      <c r="AE267">
        <v>64.290000000000006</v>
      </c>
      <c r="AF267">
        <v>12</v>
      </c>
      <c r="AG267">
        <v>7</v>
      </c>
      <c r="AH267">
        <v>2</v>
      </c>
      <c r="AI267">
        <v>5</v>
      </c>
    </row>
    <row r="268" spans="1:35" x14ac:dyDescent="0.2">
      <c r="A268" s="102">
        <v>315</v>
      </c>
      <c r="B268">
        <v>7202</v>
      </c>
      <c r="C268" s="106" t="s">
        <v>788</v>
      </c>
      <c r="D268" s="106" t="s">
        <v>1275</v>
      </c>
      <c r="E268">
        <v>1143</v>
      </c>
      <c r="F268">
        <v>1137</v>
      </c>
      <c r="G268">
        <v>900</v>
      </c>
      <c r="H268" s="106" t="s">
        <v>1258</v>
      </c>
      <c r="I268">
        <v>9603</v>
      </c>
      <c r="J268" s="106" t="s">
        <v>1434</v>
      </c>
      <c r="K268" s="106" t="s">
        <v>1272</v>
      </c>
      <c r="L268">
        <v>2547</v>
      </c>
      <c r="M268">
        <v>2485</v>
      </c>
      <c r="N268">
        <v>400</v>
      </c>
      <c r="O268" s="106" t="s">
        <v>1261</v>
      </c>
      <c r="P268">
        <v>0.93077483833932395</v>
      </c>
      <c r="Q268">
        <v>0.90834826170491301</v>
      </c>
      <c r="R268">
        <v>0.14222103181352599</v>
      </c>
      <c r="S268">
        <v>5.50954997857276E-3</v>
      </c>
      <c r="T268">
        <v>1.75803789527077</v>
      </c>
      <c r="U268">
        <v>1.75803789527077</v>
      </c>
      <c r="V268">
        <v>1.04540941582806</v>
      </c>
      <c r="W268">
        <v>5.61</v>
      </c>
      <c r="X268">
        <v>2.95</v>
      </c>
      <c r="Y268">
        <v>259047</v>
      </c>
      <c r="Z268">
        <v>11263</v>
      </c>
      <c r="AA268">
        <v>0.52</v>
      </c>
      <c r="AB268">
        <v>23</v>
      </c>
      <c r="AC268">
        <v>13</v>
      </c>
      <c r="AD268">
        <v>10</v>
      </c>
      <c r="AE268">
        <v>56.52</v>
      </c>
      <c r="AF268">
        <v>10</v>
      </c>
      <c r="AG268">
        <v>12</v>
      </c>
      <c r="AH268">
        <v>7</v>
      </c>
      <c r="AI268">
        <v>4</v>
      </c>
    </row>
    <row r="269" spans="1:35" x14ac:dyDescent="0.2">
      <c r="A269" s="102">
        <v>16</v>
      </c>
      <c r="B269">
        <v>6952</v>
      </c>
      <c r="C269" s="106" t="s">
        <v>441</v>
      </c>
      <c r="D269" s="106" t="s">
        <v>1263</v>
      </c>
      <c r="E269">
        <v>2122</v>
      </c>
      <c r="F269">
        <v>2100</v>
      </c>
      <c r="G269">
        <v>500</v>
      </c>
      <c r="H269" s="106" t="s">
        <v>1258</v>
      </c>
      <c r="I269">
        <v>8425</v>
      </c>
      <c r="J269" s="106" t="s">
        <v>1438</v>
      </c>
      <c r="K269" s="106" t="s">
        <v>1264</v>
      </c>
      <c r="L269">
        <v>3240</v>
      </c>
      <c r="M269">
        <v>3220</v>
      </c>
      <c r="N269">
        <v>300</v>
      </c>
      <c r="O269" s="106" t="s">
        <v>1261</v>
      </c>
      <c r="P269">
        <v>0.610764109327254</v>
      </c>
      <c r="Q269">
        <v>0.96028372043007604</v>
      </c>
      <c r="R269" s="15">
        <v>0.36695871679658099</v>
      </c>
      <c r="S269" s="15">
        <v>4.2950140228054302E-2</v>
      </c>
      <c r="T269">
        <v>0.667795336258588</v>
      </c>
      <c r="U269">
        <v>0.667795336258588</v>
      </c>
      <c r="V269">
        <v>0.58611445312398103</v>
      </c>
      <c r="W269">
        <v>2.9</v>
      </c>
      <c r="X269">
        <v>8.6999999999999993</v>
      </c>
      <c r="Y269">
        <v>258049</v>
      </c>
      <c r="Z269">
        <v>14336</v>
      </c>
      <c r="AA269">
        <v>0.72</v>
      </c>
      <c r="AB269">
        <v>18</v>
      </c>
      <c r="AC269">
        <v>12</v>
      </c>
      <c r="AD269">
        <v>6</v>
      </c>
      <c r="AE269">
        <v>66.67</v>
      </c>
      <c r="AF269">
        <v>14</v>
      </c>
      <c r="AG269">
        <v>7</v>
      </c>
      <c r="AH269">
        <v>2</v>
      </c>
      <c r="AI269">
        <v>9</v>
      </c>
    </row>
    <row r="270" spans="1:35" x14ac:dyDescent="0.2">
      <c r="A270" s="102">
        <v>555</v>
      </c>
      <c r="B270">
        <v>2730</v>
      </c>
      <c r="C270" s="106" t="s">
        <v>608</v>
      </c>
      <c r="D270" s="106" t="s">
        <v>1283</v>
      </c>
      <c r="E270">
        <v>1022</v>
      </c>
      <c r="F270">
        <v>1012</v>
      </c>
      <c r="G270">
        <v>1000</v>
      </c>
      <c r="H270" s="106" t="s">
        <v>1261</v>
      </c>
      <c r="I270">
        <v>6925</v>
      </c>
      <c r="J270" s="106" t="s">
        <v>1687</v>
      </c>
      <c r="K270" s="106" t="s">
        <v>1263</v>
      </c>
      <c r="L270">
        <v>1508</v>
      </c>
      <c r="M270">
        <v>1475</v>
      </c>
      <c r="N270">
        <v>700</v>
      </c>
      <c r="O270" s="106" t="s">
        <v>1258</v>
      </c>
      <c r="P270">
        <v>0.70915361429915102</v>
      </c>
      <c r="Q270">
        <v>0.884683705171184</v>
      </c>
      <c r="R270">
        <v>0.48386192522784099</v>
      </c>
      <c r="S270" s="15">
        <v>2.1502180003919302E-2</v>
      </c>
      <c r="T270">
        <v>-1.08610428559586</v>
      </c>
      <c r="U270">
        <v>1.08610428559586</v>
      </c>
      <c r="V270">
        <v>0.93247995493871805</v>
      </c>
      <c r="W270">
        <v>-4.34</v>
      </c>
      <c r="X270">
        <v>1.99</v>
      </c>
      <c r="Y270">
        <v>257700</v>
      </c>
      <c r="Z270">
        <v>12885</v>
      </c>
      <c r="AA270">
        <v>0.61</v>
      </c>
      <c r="AB270">
        <v>20</v>
      </c>
      <c r="AC270">
        <v>13</v>
      </c>
      <c r="AD270">
        <v>7</v>
      </c>
      <c r="AE270">
        <v>65</v>
      </c>
      <c r="AF270">
        <v>12</v>
      </c>
      <c r="AG270">
        <v>9</v>
      </c>
      <c r="AH270">
        <v>5</v>
      </c>
      <c r="AI270">
        <v>6</v>
      </c>
    </row>
    <row r="271" spans="1:35" x14ac:dyDescent="0.2">
      <c r="A271" s="102">
        <v>267</v>
      </c>
      <c r="B271">
        <v>4324</v>
      </c>
      <c r="C271" s="106" t="s">
        <v>1493</v>
      </c>
      <c r="D271" s="106" t="s">
        <v>1272</v>
      </c>
      <c r="E271">
        <v>3420</v>
      </c>
      <c r="F271">
        <v>3380</v>
      </c>
      <c r="G271">
        <v>300</v>
      </c>
      <c r="H271" s="106" t="s">
        <v>1261</v>
      </c>
      <c r="I271">
        <v>9506</v>
      </c>
      <c r="J271" s="106" t="s">
        <v>1315</v>
      </c>
      <c r="K271" s="106" t="s">
        <v>1316</v>
      </c>
      <c r="L271">
        <v>1024</v>
      </c>
      <c r="M271">
        <v>1021</v>
      </c>
      <c r="N271">
        <v>1000</v>
      </c>
      <c r="O271" s="106" t="s">
        <v>1258</v>
      </c>
      <c r="P271">
        <v>0.62402805139284201</v>
      </c>
      <c r="Q271">
        <v>0.91197256136315297</v>
      </c>
      <c r="R271">
        <v>0.30348501552722501</v>
      </c>
      <c r="S271" s="106">
        <v>2.56494184121994E-2</v>
      </c>
      <c r="T271">
        <v>-2.1100751041988102</v>
      </c>
      <c r="U271">
        <v>2.1100751041988102</v>
      </c>
      <c r="V271">
        <v>2.2323967328830499</v>
      </c>
      <c r="W271">
        <v>-8.77</v>
      </c>
      <c r="X271">
        <v>0.69</v>
      </c>
      <c r="Y271">
        <v>257640</v>
      </c>
      <c r="Z271">
        <v>21470</v>
      </c>
      <c r="AA271">
        <v>1.18</v>
      </c>
      <c r="AB271">
        <v>12</v>
      </c>
      <c r="AC271">
        <v>9</v>
      </c>
      <c r="AD271">
        <v>3</v>
      </c>
      <c r="AE271">
        <v>75</v>
      </c>
      <c r="AF271">
        <v>15</v>
      </c>
      <c r="AG271">
        <v>4</v>
      </c>
      <c r="AH271">
        <v>0</v>
      </c>
      <c r="AI271">
        <v>8</v>
      </c>
    </row>
    <row r="272" spans="1:35" x14ac:dyDescent="0.2">
      <c r="A272" s="102">
        <v>186</v>
      </c>
      <c r="B272">
        <v>7282</v>
      </c>
      <c r="C272" s="106" t="s">
        <v>1510</v>
      </c>
      <c r="D272" s="106" t="s">
        <v>1275</v>
      </c>
      <c r="E272">
        <v>2502</v>
      </c>
      <c r="F272">
        <v>2501</v>
      </c>
      <c r="G272">
        <v>400</v>
      </c>
      <c r="H272" s="106" t="s">
        <v>1261</v>
      </c>
      <c r="I272">
        <v>8253</v>
      </c>
      <c r="J272" s="106" t="s">
        <v>531</v>
      </c>
      <c r="K272" s="106" t="s">
        <v>1264</v>
      </c>
      <c r="L272">
        <v>1839</v>
      </c>
      <c r="M272">
        <v>1834</v>
      </c>
      <c r="N272">
        <v>500</v>
      </c>
      <c r="O272" s="106" t="s">
        <v>1258</v>
      </c>
      <c r="P272">
        <v>0.751962338149611</v>
      </c>
      <c r="Q272">
        <v>0.92305064865403197</v>
      </c>
      <c r="R272" s="106">
        <v>0.19534659483428801</v>
      </c>
      <c r="S272">
        <v>7.5086463241778598E-3</v>
      </c>
      <c r="T272">
        <v>-1.1030193467424301</v>
      </c>
      <c r="U272">
        <v>1.1030193467424301</v>
      </c>
      <c r="V272">
        <v>1.40132742610266</v>
      </c>
      <c r="W272">
        <v>-5.38</v>
      </c>
      <c r="X272">
        <v>8.34</v>
      </c>
      <c r="Y272">
        <v>257534</v>
      </c>
      <c r="Z272">
        <v>13554</v>
      </c>
      <c r="AA272">
        <v>0.66</v>
      </c>
      <c r="AB272">
        <v>19</v>
      </c>
      <c r="AC272">
        <v>13</v>
      </c>
      <c r="AD272">
        <v>6</v>
      </c>
      <c r="AE272">
        <v>68.42</v>
      </c>
      <c r="AF272">
        <v>12</v>
      </c>
      <c r="AG272">
        <v>9</v>
      </c>
      <c r="AH272">
        <v>3</v>
      </c>
      <c r="AI272">
        <v>7</v>
      </c>
    </row>
    <row r="273" spans="1:35" x14ac:dyDescent="0.2">
      <c r="A273" s="102">
        <v>759</v>
      </c>
      <c r="B273">
        <v>4681</v>
      </c>
      <c r="C273" s="106" t="s">
        <v>1063</v>
      </c>
      <c r="D273" s="106" t="s">
        <v>1272</v>
      </c>
      <c r="E273">
        <v>1650</v>
      </c>
      <c r="F273">
        <v>1613</v>
      </c>
      <c r="G273">
        <v>700</v>
      </c>
      <c r="H273" s="106" t="s">
        <v>1261</v>
      </c>
      <c r="I273">
        <v>9715</v>
      </c>
      <c r="J273" s="106" t="s">
        <v>1596</v>
      </c>
      <c r="K273" s="106" t="s">
        <v>1272</v>
      </c>
      <c r="L273">
        <v>2682</v>
      </c>
      <c r="M273">
        <v>2652</v>
      </c>
      <c r="N273">
        <v>400</v>
      </c>
      <c r="O273" s="106" t="s">
        <v>1258</v>
      </c>
      <c r="P273">
        <v>0.85799942883705704</v>
      </c>
      <c r="Q273">
        <v>0.86044329856144597</v>
      </c>
      <c r="R273">
        <v>0.116049728394408</v>
      </c>
      <c r="S273">
        <v>2.1119675437170698E-3</v>
      </c>
      <c r="T273">
        <v>-1.1067783671217299</v>
      </c>
      <c r="U273">
        <v>1.1067783671217299</v>
      </c>
      <c r="V273">
        <v>1.0610956461515699</v>
      </c>
      <c r="W273">
        <v>-2.77</v>
      </c>
      <c r="X273">
        <v>6.44</v>
      </c>
      <c r="Y273">
        <v>257201</v>
      </c>
      <c r="Z273">
        <v>25720</v>
      </c>
      <c r="AA273">
        <v>1.22</v>
      </c>
      <c r="AB273">
        <v>10</v>
      </c>
      <c r="AC273">
        <v>8</v>
      </c>
      <c r="AD273">
        <v>2</v>
      </c>
      <c r="AE273">
        <v>80</v>
      </c>
      <c r="AF273">
        <v>9</v>
      </c>
      <c r="AG273">
        <v>7</v>
      </c>
      <c r="AH273">
        <v>2</v>
      </c>
      <c r="AI273">
        <v>1</v>
      </c>
    </row>
    <row r="274" spans="1:35" x14ac:dyDescent="0.2">
      <c r="A274" s="102">
        <v>420</v>
      </c>
      <c r="B274">
        <v>1941</v>
      </c>
      <c r="C274" s="106" t="s">
        <v>1654</v>
      </c>
      <c r="D274" s="106" t="s">
        <v>1268</v>
      </c>
      <c r="E274">
        <v>2447</v>
      </c>
      <c r="F274">
        <v>2441</v>
      </c>
      <c r="G274">
        <v>400</v>
      </c>
      <c r="H274" s="106" t="s">
        <v>1258</v>
      </c>
      <c r="I274">
        <v>6845</v>
      </c>
      <c r="J274" s="106" t="s">
        <v>1494</v>
      </c>
      <c r="K274" s="106" t="s">
        <v>1263</v>
      </c>
      <c r="L274">
        <v>2950</v>
      </c>
      <c r="M274">
        <v>2937</v>
      </c>
      <c r="N274">
        <v>300</v>
      </c>
      <c r="O274" s="106" t="s">
        <v>1261</v>
      </c>
      <c r="P274">
        <v>0.81941003100519305</v>
      </c>
      <c r="Q274">
        <v>0.89846572905554101</v>
      </c>
      <c r="R274">
        <v>0.14136979457181401</v>
      </c>
      <c r="S274">
        <v>4.6750756527323398E-2</v>
      </c>
      <c r="T274">
        <v>0.51927854985397204</v>
      </c>
      <c r="U274">
        <v>0.51927854985397204</v>
      </c>
      <c r="V274">
        <v>0.85225711215009403</v>
      </c>
      <c r="W274">
        <v>1</v>
      </c>
      <c r="X274">
        <v>10.82</v>
      </c>
      <c r="Y274">
        <v>256772</v>
      </c>
      <c r="Z274">
        <v>19752</v>
      </c>
      <c r="AA274">
        <v>1.05</v>
      </c>
      <c r="AB274">
        <v>13</v>
      </c>
      <c r="AC274">
        <v>9</v>
      </c>
      <c r="AD274">
        <v>4</v>
      </c>
      <c r="AE274">
        <v>69.23</v>
      </c>
      <c r="AF274">
        <v>13</v>
      </c>
      <c r="AG274">
        <v>5</v>
      </c>
      <c r="AH274">
        <v>2</v>
      </c>
      <c r="AI274">
        <v>6</v>
      </c>
    </row>
    <row r="275" spans="1:35" x14ac:dyDescent="0.2">
      <c r="A275" s="102">
        <v>535</v>
      </c>
      <c r="B275">
        <v>4062</v>
      </c>
      <c r="C275" s="106" t="s">
        <v>231</v>
      </c>
      <c r="D275" s="106" t="s">
        <v>1263</v>
      </c>
      <c r="E275">
        <v>2735</v>
      </c>
      <c r="F275">
        <v>2736</v>
      </c>
      <c r="G275">
        <v>400</v>
      </c>
      <c r="H275" s="106" t="s">
        <v>1261</v>
      </c>
      <c r="I275">
        <v>4739</v>
      </c>
      <c r="J275" s="106" t="s">
        <v>1311</v>
      </c>
      <c r="K275" s="106" t="s">
        <v>1260</v>
      </c>
      <c r="L275">
        <v>3360</v>
      </c>
      <c r="M275">
        <v>3325</v>
      </c>
      <c r="N275">
        <v>300</v>
      </c>
      <c r="O275" s="106" t="s">
        <v>1258</v>
      </c>
      <c r="P275">
        <v>0.68831726062149401</v>
      </c>
      <c r="Q275">
        <v>0.88667327759924897</v>
      </c>
      <c r="R275">
        <v>4.9519689294999197E-2</v>
      </c>
      <c r="S275">
        <v>9.3727232065851304E-2</v>
      </c>
      <c r="T275">
        <v>-0.47632449505654201</v>
      </c>
      <c r="U275">
        <v>0.47632449505654201</v>
      </c>
      <c r="V275">
        <v>0.84627945565445895</v>
      </c>
      <c r="W275">
        <v>-1.61</v>
      </c>
      <c r="X275">
        <v>9.7100000000000009</v>
      </c>
      <c r="Y275">
        <v>256759</v>
      </c>
      <c r="Z275">
        <v>14264</v>
      </c>
      <c r="AA275">
        <v>0.64</v>
      </c>
      <c r="AB275">
        <v>18</v>
      </c>
      <c r="AC275">
        <v>10</v>
      </c>
      <c r="AD275">
        <v>8</v>
      </c>
      <c r="AE275">
        <v>55.56</v>
      </c>
      <c r="AF275">
        <v>11</v>
      </c>
      <c r="AG275">
        <v>9</v>
      </c>
      <c r="AH275">
        <v>4</v>
      </c>
      <c r="AI275">
        <v>5</v>
      </c>
    </row>
    <row r="276" spans="1:35" x14ac:dyDescent="0.2">
      <c r="A276" s="102">
        <v>623</v>
      </c>
      <c r="B276">
        <v>7202</v>
      </c>
      <c r="C276" s="106" t="s">
        <v>788</v>
      </c>
      <c r="D276" s="106" t="s">
        <v>1275</v>
      </c>
      <c r="E276">
        <v>1143</v>
      </c>
      <c r="F276">
        <v>1137</v>
      </c>
      <c r="G276">
        <v>800</v>
      </c>
      <c r="H276" s="106" t="s">
        <v>1258</v>
      </c>
      <c r="I276">
        <v>9201</v>
      </c>
      <c r="J276" s="106" t="s">
        <v>1519</v>
      </c>
      <c r="K276" s="106" t="s">
        <v>1520</v>
      </c>
      <c r="L276">
        <v>3020</v>
      </c>
      <c r="M276">
        <v>2998.5</v>
      </c>
      <c r="N276">
        <v>300</v>
      </c>
      <c r="O276" s="106" t="s">
        <v>1261</v>
      </c>
      <c r="P276">
        <v>0.85565368683430698</v>
      </c>
      <c r="Q276">
        <v>0.87712990632527099</v>
      </c>
      <c r="R276">
        <v>0.348952103944495</v>
      </c>
      <c r="S276">
        <v>5.3707398542255397E-2</v>
      </c>
      <c r="T276">
        <v>0.156870235668193</v>
      </c>
      <c r="U276">
        <v>0.156870235668193</v>
      </c>
      <c r="V276">
        <v>7.1456249947270997E-2</v>
      </c>
      <c r="W276">
        <v>0.62</v>
      </c>
      <c r="X276">
        <v>1.1200000000000001</v>
      </c>
      <c r="Y276">
        <v>256653</v>
      </c>
      <c r="Z276">
        <v>17110</v>
      </c>
      <c r="AA276">
        <v>0.96</v>
      </c>
      <c r="AB276">
        <v>15</v>
      </c>
      <c r="AC276">
        <v>10</v>
      </c>
      <c r="AD276">
        <v>5</v>
      </c>
      <c r="AE276">
        <v>66.67</v>
      </c>
      <c r="AF276">
        <v>15</v>
      </c>
      <c r="AG276">
        <v>4</v>
      </c>
      <c r="AH276">
        <v>0</v>
      </c>
      <c r="AI276">
        <v>11</v>
      </c>
    </row>
    <row r="277" spans="1:35" x14ac:dyDescent="0.2">
      <c r="A277" s="102">
        <v>82</v>
      </c>
      <c r="B277">
        <v>1719</v>
      </c>
      <c r="C277" s="106" t="s">
        <v>549</v>
      </c>
      <c r="D277" s="106" t="s">
        <v>1268</v>
      </c>
      <c r="E277">
        <v>866</v>
      </c>
      <c r="F277">
        <v>856</v>
      </c>
      <c r="G277">
        <v>1200</v>
      </c>
      <c r="H277" s="106" t="s">
        <v>1261</v>
      </c>
      <c r="I277">
        <v>6952</v>
      </c>
      <c r="J277" s="106" t="s">
        <v>441</v>
      </c>
      <c r="K277" s="106" t="s">
        <v>1263</v>
      </c>
      <c r="L277">
        <v>2122</v>
      </c>
      <c r="M277">
        <v>2100</v>
      </c>
      <c r="N277">
        <v>500</v>
      </c>
      <c r="O277" s="106" t="s">
        <v>1258</v>
      </c>
      <c r="P277">
        <v>0.78209581183664101</v>
      </c>
      <c r="Q277">
        <v>0.93892980285087502</v>
      </c>
      <c r="R277" s="106">
        <v>1.80104758433112E-2</v>
      </c>
      <c r="S277" s="106">
        <v>2.7349159404102801E-2</v>
      </c>
      <c r="T277">
        <v>-1.7278507977773501</v>
      </c>
      <c r="U277">
        <v>1.7278507977773501</v>
      </c>
      <c r="V277">
        <v>1.44355283542559</v>
      </c>
      <c r="W277">
        <v>-7.96</v>
      </c>
      <c r="X277">
        <v>2.17</v>
      </c>
      <c r="Y277">
        <v>255047</v>
      </c>
      <c r="Z277">
        <v>11593</v>
      </c>
      <c r="AA277">
        <v>0.53</v>
      </c>
      <c r="AB277">
        <v>22</v>
      </c>
      <c r="AC277">
        <v>13</v>
      </c>
      <c r="AD277">
        <v>9</v>
      </c>
      <c r="AE277">
        <v>59.09</v>
      </c>
      <c r="AF277">
        <v>10</v>
      </c>
      <c r="AG277">
        <v>9</v>
      </c>
      <c r="AH277">
        <v>7</v>
      </c>
      <c r="AI277">
        <v>6</v>
      </c>
    </row>
    <row r="278" spans="1:35" x14ac:dyDescent="0.2">
      <c r="A278" s="102">
        <v>553</v>
      </c>
      <c r="B278">
        <v>6028</v>
      </c>
      <c r="C278" s="106" t="s">
        <v>555</v>
      </c>
      <c r="D278" s="106" t="s">
        <v>1272</v>
      </c>
      <c r="E278">
        <v>7850</v>
      </c>
      <c r="F278">
        <v>7730</v>
      </c>
      <c r="G278">
        <v>100</v>
      </c>
      <c r="H278" s="106" t="s">
        <v>1258</v>
      </c>
      <c r="I278">
        <v>9934</v>
      </c>
      <c r="J278" s="106" t="s">
        <v>1457</v>
      </c>
      <c r="K278" s="106" t="s">
        <v>1265</v>
      </c>
      <c r="L278">
        <v>2633</v>
      </c>
      <c r="M278">
        <v>2615</v>
      </c>
      <c r="N278">
        <v>300</v>
      </c>
      <c r="O278" s="106" t="s">
        <v>1261</v>
      </c>
      <c r="P278">
        <v>0.54377774249778998</v>
      </c>
      <c r="Q278">
        <v>0.88487698443162999</v>
      </c>
      <c r="R278" s="106">
        <v>0.27757817672845497</v>
      </c>
      <c r="S278" s="15">
        <v>7.1667606378612095E-2</v>
      </c>
      <c r="T278">
        <v>2.5324759504442298</v>
      </c>
      <c r="U278">
        <v>2.5324759504442298</v>
      </c>
      <c r="V278">
        <v>2.5434700265043402</v>
      </c>
      <c r="W278">
        <v>6.24</v>
      </c>
      <c r="X278">
        <v>1.49</v>
      </c>
      <c r="Y278">
        <v>254342</v>
      </c>
      <c r="Z278">
        <v>16956</v>
      </c>
      <c r="AA278">
        <v>1.02</v>
      </c>
      <c r="AB278">
        <v>15</v>
      </c>
      <c r="AC278">
        <v>11</v>
      </c>
      <c r="AD278">
        <v>4</v>
      </c>
      <c r="AE278">
        <v>73.33</v>
      </c>
      <c r="AF278">
        <v>11</v>
      </c>
      <c r="AG278">
        <v>6</v>
      </c>
      <c r="AH278">
        <v>3</v>
      </c>
      <c r="AI278">
        <v>6</v>
      </c>
    </row>
    <row r="279" spans="1:35" x14ac:dyDescent="0.2">
      <c r="A279" s="102">
        <v>491</v>
      </c>
      <c r="B279">
        <v>6923</v>
      </c>
      <c r="C279" s="106" t="s">
        <v>57</v>
      </c>
      <c r="D279" s="106" t="s">
        <v>1263</v>
      </c>
      <c r="E279">
        <v>2943</v>
      </c>
      <c r="F279">
        <v>2920</v>
      </c>
      <c r="G279">
        <v>300</v>
      </c>
      <c r="H279" s="106" t="s">
        <v>1261</v>
      </c>
      <c r="I279">
        <v>8002</v>
      </c>
      <c r="J279" s="106" t="s">
        <v>29</v>
      </c>
      <c r="K279" s="106" t="s">
        <v>1265</v>
      </c>
      <c r="L279">
        <v>793.2</v>
      </c>
      <c r="M279">
        <v>789.5</v>
      </c>
      <c r="N279">
        <v>1100</v>
      </c>
      <c r="O279" s="106" t="s">
        <v>1258</v>
      </c>
      <c r="P279">
        <v>0.86740187015825598</v>
      </c>
      <c r="Q279">
        <v>0.89111898050420102</v>
      </c>
      <c r="R279" s="106">
        <v>0.25566104296711401</v>
      </c>
      <c r="S279" s="106">
        <v>7.1128597409471403E-2</v>
      </c>
      <c r="T279">
        <v>-1.1837892823279901</v>
      </c>
      <c r="U279">
        <v>1.1837892823279901</v>
      </c>
      <c r="V279">
        <v>1.2161384181111199</v>
      </c>
      <c r="W279">
        <v>-2.66</v>
      </c>
      <c r="X279">
        <v>0.86</v>
      </c>
      <c r="Y279">
        <v>254283</v>
      </c>
      <c r="Z279">
        <v>12109</v>
      </c>
      <c r="AA279">
        <v>0.62</v>
      </c>
      <c r="AB279">
        <v>21</v>
      </c>
      <c r="AC279">
        <v>13</v>
      </c>
      <c r="AD279">
        <v>8</v>
      </c>
      <c r="AE279">
        <v>61.9</v>
      </c>
      <c r="AF279">
        <v>14</v>
      </c>
      <c r="AG279">
        <v>7</v>
      </c>
      <c r="AH279">
        <v>4</v>
      </c>
      <c r="AI279">
        <v>10</v>
      </c>
    </row>
    <row r="280" spans="1:35" x14ac:dyDescent="0.2">
      <c r="A280" s="102">
        <v>1143</v>
      </c>
      <c r="B280">
        <v>3407</v>
      </c>
      <c r="C280" s="106" t="s">
        <v>1387</v>
      </c>
      <c r="D280" s="106" t="s">
        <v>1282</v>
      </c>
      <c r="E280">
        <v>1029</v>
      </c>
      <c r="F280">
        <v>1024</v>
      </c>
      <c r="G280">
        <v>1000</v>
      </c>
      <c r="H280" s="106" t="s">
        <v>1261</v>
      </c>
      <c r="I280">
        <v>4917</v>
      </c>
      <c r="J280" s="106" t="s">
        <v>1598</v>
      </c>
      <c r="K280" s="106" t="s">
        <v>1282</v>
      </c>
      <c r="L280">
        <v>2543</v>
      </c>
      <c r="M280">
        <v>2551</v>
      </c>
      <c r="N280">
        <v>400</v>
      </c>
      <c r="O280" s="106" t="s">
        <v>1258</v>
      </c>
      <c r="P280">
        <v>0.83975801426341901</v>
      </c>
      <c r="Q280">
        <v>0.81442954491749397</v>
      </c>
      <c r="R280" s="15">
        <v>0.17702450558718999</v>
      </c>
      <c r="S280">
        <v>1.9936920284556198E-2</v>
      </c>
      <c r="T280">
        <v>-0.78286796607527398</v>
      </c>
      <c r="U280">
        <v>0.78286796607527398</v>
      </c>
      <c r="V280">
        <v>1.0862670026585699</v>
      </c>
      <c r="W280">
        <v>-2.68</v>
      </c>
      <c r="X280">
        <v>0.35</v>
      </c>
      <c r="Y280">
        <v>252679</v>
      </c>
      <c r="Z280">
        <v>13299</v>
      </c>
      <c r="AA280">
        <v>0.64</v>
      </c>
      <c r="AB280">
        <v>19</v>
      </c>
      <c r="AC280">
        <v>9</v>
      </c>
      <c r="AD280">
        <v>10</v>
      </c>
      <c r="AE280">
        <v>47.37</v>
      </c>
      <c r="AF280">
        <v>12</v>
      </c>
      <c r="AG280">
        <v>7</v>
      </c>
      <c r="AH280">
        <v>3</v>
      </c>
      <c r="AI280">
        <v>9</v>
      </c>
    </row>
    <row r="281" spans="1:35" x14ac:dyDescent="0.2">
      <c r="A281" s="102">
        <v>563</v>
      </c>
      <c r="B281">
        <v>4061</v>
      </c>
      <c r="C281" s="106" t="s">
        <v>1495</v>
      </c>
      <c r="D281" s="106" t="s">
        <v>1282</v>
      </c>
      <c r="E281">
        <v>2960</v>
      </c>
      <c r="F281">
        <v>2943</v>
      </c>
      <c r="G281">
        <v>300</v>
      </c>
      <c r="H281" s="106" t="s">
        <v>1261</v>
      </c>
      <c r="I281">
        <v>4401</v>
      </c>
      <c r="J281" s="106" t="s">
        <v>225</v>
      </c>
      <c r="K281" s="106" t="s">
        <v>1282</v>
      </c>
      <c r="L281">
        <v>1562</v>
      </c>
      <c r="M281">
        <v>1547</v>
      </c>
      <c r="N281">
        <v>600</v>
      </c>
      <c r="O281" s="106" t="s">
        <v>1258</v>
      </c>
      <c r="P281">
        <v>0.80475974872200895</v>
      </c>
      <c r="Q281">
        <v>0.88369693930478699</v>
      </c>
      <c r="R281" s="15">
        <v>0.38769563230315601</v>
      </c>
      <c r="S281">
        <v>1.25022442256663E-3</v>
      </c>
      <c r="T281">
        <v>-0.94999162517229696</v>
      </c>
      <c r="U281">
        <v>0.94999162517229696</v>
      </c>
      <c r="V281">
        <v>1.1215517016093599</v>
      </c>
      <c r="W281">
        <v>-2.93</v>
      </c>
      <c r="X281">
        <v>5.13</v>
      </c>
      <c r="Y281">
        <v>252162</v>
      </c>
      <c r="Z281">
        <v>15760</v>
      </c>
      <c r="AA281">
        <v>0.9</v>
      </c>
      <c r="AB281">
        <v>16</v>
      </c>
      <c r="AC281">
        <v>9</v>
      </c>
      <c r="AD281">
        <v>7</v>
      </c>
      <c r="AE281">
        <v>56.25</v>
      </c>
      <c r="AF281">
        <v>12</v>
      </c>
      <c r="AG281">
        <v>7</v>
      </c>
      <c r="AH281">
        <v>1</v>
      </c>
      <c r="AI281">
        <v>8</v>
      </c>
    </row>
    <row r="282" spans="1:35" x14ac:dyDescent="0.2">
      <c r="A282" s="102">
        <v>1152</v>
      </c>
      <c r="B282">
        <v>4917</v>
      </c>
      <c r="C282" s="106" t="s">
        <v>1598</v>
      </c>
      <c r="D282" s="106" t="s">
        <v>1282</v>
      </c>
      <c r="E282">
        <v>2543</v>
      </c>
      <c r="F282">
        <v>2551</v>
      </c>
      <c r="G282">
        <v>400</v>
      </c>
      <c r="H282" s="106" t="s">
        <v>1261</v>
      </c>
      <c r="I282">
        <v>7205</v>
      </c>
      <c r="J282" s="106" t="s">
        <v>59</v>
      </c>
      <c r="K282" s="106" t="s">
        <v>1275</v>
      </c>
      <c r="L282">
        <v>1011</v>
      </c>
      <c r="M282">
        <v>1010</v>
      </c>
      <c r="N282">
        <v>1000</v>
      </c>
      <c r="O282" s="106" t="s">
        <v>1258</v>
      </c>
      <c r="P282">
        <v>0.80840403849590303</v>
      </c>
      <c r="Q282">
        <v>0.81286417738629901</v>
      </c>
      <c r="R282">
        <v>0.19062170195049699</v>
      </c>
      <c r="S282">
        <v>1.02895085643347E-3</v>
      </c>
      <c r="T282">
        <v>-1.1010624134957601</v>
      </c>
      <c r="U282">
        <v>1.1010624134957601</v>
      </c>
      <c r="V282">
        <v>0.99570303167888097</v>
      </c>
      <c r="W282">
        <v>-5.23</v>
      </c>
      <c r="X282">
        <v>1.02</v>
      </c>
      <c r="Y282">
        <v>252022</v>
      </c>
      <c r="Z282">
        <v>12601</v>
      </c>
      <c r="AA282">
        <v>0.62</v>
      </c>
      <c r="AB282">
        <v>20</v>
      </c>
      <c r="AC282">
        <v>13</v>
      </c>
      <c r="AD282">
        <v>7</v>
      </c>
      <c r="AE282">
        <v>65</v>
      </c>
      <c r="AF282">
        <v>14</v>
      </c>
      <c r="AG282">
        <v>7</v>
      </c>
      <c r="AH282">
        <v>3</v>
      </c>
      <c r="AI282">
        <v>10</v>
      </c>
    </row>
    <row r="283" spans="1:35" x14ac:dyDescent="0.2">
      <c r="A283" s="102">
        <v>901</v>
      </c>
      <c r="B283">
        <v>1941</v>
      </c>
      <c r="C283" s="106" t="s">
        <v>1654</v>
      </c>
      <c r="D283" s="106" t="s">
        <v>1268</v>
      </c>
      <c r="E283">
        <v>2447</v>
      </c>
      <c r="F283">
        <v>2441</v>
      </c>
      <c r="G283">
        <v>400</v>
      </c>
      <c r="H283" s="106" t="s">
        <v>1258</v>
      </c>
      <c r="I283">
        <v>8750</v>
      </c>
      <c r="J283" s="106" t="s">
        <v>30</v>
      </c>
      <c r="K283" s="106" t="s">
        <v>1440</v>
      </c>
      <c r="L283">
        <v>1645.5</v>
      </c>
      <c r="M283">
        <v>1629.5</v>
      </c>
      <c r="N283">
        <v>600</v>
      </c>
      <c r="O283" s="106" t="s">
        <v>1261</v>
      </c>
      <c r="P283">
        <v>0.67102352313022895</v>
      </c>
      <c r="Q283">
        <v>0.845109008510747</v>
      </c>
      <c r="R283">
        <v>0.47271892056833498</v>
      </c>
      <c r="S283">
        <v>8.8521964319600493E-2</v>
      </c>
      <c r="T283">
        <v>1.3847353359863099</v>
      </c>
      <c r="U283">
        <v>1.3847353359863099</v>
      </c>
      <c r="V283">
        <v>1.3612239155743</v>
      </c>
      <c r="W283">
        <v>4.03</v>
      </c>
      <c r="X283">
        <v>0.13</v>
      </c>
      <c r="Y283">
        <v>252009</v>
      </c>
      <c r="Z283">
        <v>14824</v>
      </c>
      <c r="AA283">
        <v>0.78</v>
      </c>
      <c r="AB283">
        <v>17</v>
      </c>
      <c r="AC283">
        <v>11</v>
      </c>
      <c r="AD283">
        <v>6</v>
      </c>
      <c r="AE283">
        <v>64.709999999999994</v>
      </c>
      <c r="AF283">
        <v>14</v>
      </c>
      <c r="AG283">
        <v>10</v>
      </c>
      <c r="AH283">
        <v>3</v>
      </c>
      <c r="AI283">
        <v>4</v>
      </c>
    </row>
    <row r="284" spans="1:35" x14ac:dyDescent="0.2">
      <c r="A284" s="102">
        <v>425</v>
      </c>
      <c r="B284">
        <v>7205</v>
      </c>
      <c r="C284" s="106" t="s">
        <v>59</v>
      </c>
      <c r="D284" s="106" t="s">
        <v>1275</v>
      </c>
      <c r="E284">
        <v>1011</v>
      </c>
      <c r="F284">
        <v>1010</v>
      </c>
      <c r="G284">
        <v>1000</v>
      </c>
      <c r="H284" s="106" t="s">
        <v>1261</v>
      </c>
      <c r="I284">
        <v>8410</v>
      </c>
      <c r="J284" s="106" t="s">
        <v>1473</v>
      </c>
      <c r="K284" s="106" t="s">
        <v>1314</v>
      </c>
      <c r="L284">
        <v>320</v>
      </c>
      <c r="M284">
        <v>319</v>
      </c>
      <c r="N284">
        <v>3200</v>
      </c>
      <c r="O284" s="106" t="s">
        <v>1258</v>
      </c>
      <c r="P284">
        <v>0.90461863893319205</v>
      </c>
      <c r="Q284">
        <v>0.89809781568059799</v>
      </c>
      <c r="R284" s="15">
        <v>0.22966678904965901</v>
      </c>
      <c r="S284" s="106">
        <v>4.16992056000084E-2</v>
      </c>
      <c r="T284">
        <v>-1.04311030144616</v>
      </c>
      <c r="U284">
        <v>1.04311030144616</v>
      </c>
      <c r="V284">
        <v>0.70161164161219502</v>
      </c>
      <c r="W284">
        <v>-2.36</v>
      </c>
      <c r="X284">
        <v>1.07</v>
      </c>
      <c r="Y284">
        <v>251441</v>
      </c>
      <c r="Z284">
        <v>13234</v>
      </c>
      <c r="AA284">
        <v>0.62</v>
      </c>
      <c r="AB284">
        <v>19</v>
      </c>
      <c r="AC284">
        <v>10</v>
      </c>
      <c r="AD284">
        <v>9</v>
      </c>
      <c r="AE284">
        <v>52.63</v>
      </c>
      <c r="AF284">
        <v>13</v>
      </c>
      <c r="AG284">
        <v>8</v>
      </c>
      <c r="AH284">
        <v>3</v>
      </c>
      <c r="AI284">
        <v>8</v>
      </c>
    </row>
    <row r="285" spans="1:35" x14ac:dyDescent="0.2">
      <c r="A285" s="102">
        <v>641</v>
      </c>
      <c r="B285">
        <v>6923</v>
      </c>
      <c r="C285" s="106" t="s">
        <v>57</v>
      </c>
      <c r="D285" s="106" t="s">
        <v>1263</v>
      </c>
      <c r="E285">
        <v>2943</v>
      </c>
      <c r="F285">
        <v>2920</v>
      </c>
      <c r="G285">
        <v>300</v>
      </c>
      <c r="H285" s="106" t="s">
        <v>1261</v>
      </c>
      <c r="I285">
        <v>9787</v>
      </c>
      <c r="J285" s="106" t="s">
        <v>1692</v>
      </c>
      <c r="K285" s="106" t="s">
        <v>1272</v>
      </c>
      <c r="L285">
        <v>3775</v>
      </c>
      <c r="M285">
        <v>3760</v>
      </c>
      <c r="N285">
        <v>200</v>
      </c>
      <c r="O285" s="106" t="s">
        <v>1258</v>
      </c>
      <c r="P285">
        <v>0.64592951560470302</v>
      </c>
      <c r="Q285">
        <v>0.87499012517115604</v>
      </c>
      <c r="R285" s="15">
        <v>0.31076131955918501</v>
      </c>
      <c r="S285" s="15">
        <v>1.04434398071211E-2</v>
      </c>
      <c r="T285">
        <v>-1.02359846533962</v>
      </c>
      <c r="U285">
        <v>1.02359846533962</v>
      </c>
      <c r="V285">
        <v>0.80340740245918496</v>
      </c>
      <c r="W285">
        <v>-2.5</v>
      </c>
      <c r="X285">
        <v>16.489999999999998</v>
      </c>
      <c r="Y285">
        <v>250526</v>
      </c>
      <c r="Z285">
        <v>25053</v>
      </c>
      <c r="AA285">
        <v>1.58</v>
      </c>
      <c r="AB285">
        <v>10</v>
      </c>
      <c r="AC285">
        <v>7</v>
      </c>
      <c r="AD285">
        <v>3</v>
      </c>
      <c r="AE285">
        <v>70</v>
      </c>
      <c r="AF285">
        <v>14</v>
      </c>
      <c r="AG285">
        <v>6</v>
      </c>
      <c r="AH285">
        <v>1</v>
      </c>
      <c r="AI285">
        <v>3</v>
      </c>
    </row>
    <row r="286" spans="1:35" x14ac:dyDescent="0.2">
      <c r="A286" s="102">
        <v>330</v>
      </c>
      <c r="B286">
        <v>6301</v>
      </c>
      <c r="C286" s="106" t="s">
        <v>55</v>
      </c>
      <c r="D286" s="106" t="s">
        <v>1270</v>
      </c>
      <c r="E286">
        <v>2320</v>
      </c>
      <c r="F286">
        <v>2300</v>
      </c>
      <c r="G286">
        <v>400</v>
      </c>
      <c r="H286" s="106" t="s">
        <v>1261</v>
      </c>
      <c r="I286">
        <v>7278</v>
      </c>
      <c r="J286" s="106" t="s">
        <v>45</v>
      </c>
      <c r="K286" s="106" t="s">
        <v>1275</v>
      </c>
      <c r="L286">
        <v>2256</v>
      </c>
      <c r="M286">
        <v>2227</v>
      </c>
      <c r="N286">
        <v>400</v>
      </c>
      <c r="O286" s="106" t="s">
        <v>1258</v>
      </c>
      <c r="P286">
        <v>0.820962947284401</v>
      </c>
      <c r="Q286">
        <v>0.90601426501455395</v>
      </c>
      <c r="R286" s="15">
        <v>0.48202409782595201</v>
      </c>
      <c r="S286" s="15">
        <v>1.1451526017178501E-4</v>
      </c>
      <c r="T286">
        <v>-1.0901710711796</v>
      </c>
      <c r="U286">
        <v>1.0901710711796</v>
      </c>
      <c r="V286">
        <v>1.19276548146721</v>
      </c>
      <c r="W286">
        <v>-3.27</v>
      </c>
      <c r="X286">
        <v>3.17</v>
      </c>
      <c r="Y286">
        <v>250054</v>
      </c>
      <c r="Z286">
        <v>20838</v>
      </c>
      <c r="AA286">
        <v>1.0900000000000001</v>
      </c>
      <c r="AB286">
        <v>12</v>
      </c>
      <c r="AC286">
        <v>7</v>
      </c>
      <c r="AD286">
        <v>5</v>
      </c>
      <c r="AE286">
        <v>58.33</v>
      </c>
      <c r="AF286">
        <v>14</v>
      </c>
      <c r="AG286">
        <v>4</v>
      </c>
      <c r="AH286">
        <v>1</v>
      </c>
      <c r="AI286">
        <v>7</v>
      </c>
    </row>
    <row r="287" spans="1:35" x14ac:dyDescent="0.2">
      <c r="A287" s="102">
        <v>1196</v>
      </c>
      <c r="B287">
        <v>4471</v>
      </c>
      <c r="C287" s="106" t="s">
        <v>1720</v>
      </c>
      <c r="D287" s="106" t="s">
        <v>1282</v>
      </c>
      <c r="E287">
        <v>4885</v>
      </c>
      <c r="F287">
        <v>4835</v>
      </c>
      <c r="G287">
        <v>200</v>
      </c>
      <c r="H287" s="106" t="s">
        <v>1261</v>
      </c>
      <c r="I287">
        <v>5703</v>
      </c>
      <c r="J287" s="106" t="s">
        <v>221</v>
      </c>
      <c r="K287" s="106" t="s">
        <v>1273</v>
      </c>
      <c r="L287">
        <v>216</v>
      </c>
      <c r="M287">
        <v>215</v>
      </c>
      <c r="N287">
        <v>4500</v>
      </c>
      <c r="O287" s="106" t="s">
        <v>1258</v>
      </c>
      <c r="P287">
        <v>0.78921535027321199</v>
      </c>
      <c r="Q287">
        <v>0.80645862178028205</v>
      </c>
      <c r="R287">
        <v>8.9512520072933005E-2</v>
      </c>
      <c r="S287">
        <v>4.16727047411121E-2</v>
      </c>
      <c r="T287">
        <v>-1.75348954357854</v>
      </c>
      <c r="U287">
        <v>1.75348954357854</v>
      </c>
      <c r="V287">
        <v>1.5629481469764599</v>
      </c>
      <c r="W287">
        <v>-5.16</v>
      </c>
      <c r="X287">
        <v>0.05</v>
      </c>
      <c r="Y287">
        <v>249331</v>
      </c>
      <c r="Z287">
        <v>17809</v>
      </c>
      <c r="AA287">
        <v>0.78</v>
      </c>
      <c r="AB287">
        <v>14</v>
      </c>
      <c r="AC287">
        <v>9</v>
      </c>
      <c r="AD287">
        <v>5</v>
      </c>
      <c r="AE287">
        <v>64.290000000000006</v>
      </c>
      <c r="AF287">
        <v>11</v>
      </c>
      <c r="AG287">
        <v>6</v>
      </c>
      <c r="AH287">
        <v>2</v>
      </c>
      <c r="AI287">
        <v>6</v>
      </c>
    </row>
    <row r="288" spans="1:35" x14ac:dyDescent="0.2">
      <c r="A288" s="102">
        <v>747</v>
      </c>
      <c r="B288">
        <v>7321</v>
      </c>
      <c r="C288" s="106" t="s">
        <v>1463</v>
      </c>
      <c r="D288" s="106" t="s">
        <v>1314</v>
      </c>
      <c r="E288">
        <v>574</v>
      </c>
      <c r="F288">
        <v>566</v>
      </c>
      <c r="G288">
        <v>1900</v>
      </c>
      <c r="H288" s="106" t="s">
        <v>1261</v>
      </c>
      <c r="I288">
        <v>9507</v>
      </c>
      <c r="J288" s="106" t="s">
        <v>1386</v>
      </c>
      <c r="K288" s="106" t="s">
        <v>1316</v>
      </c>
      <c r="L288">
        <v>880</v>
      </c>
      <c r="M288">
        <v>876</v>
      </c>
      <c r="N288">
        <v>1200</v>
      </c>
      <c r="O288" s="106" t="s">
        <v>1258</v>
      </c>
      <c r="P288">
        <v>0.94075493659805898</v>
      </c>
      <c r="Q288">
        <v>0.86189661521667704</v>
      </c>
      <c r="R288" s="15">
        <v>0.358108138321168</v>
      </c>
      <c r="S288">
        <v>3.9985160181045896E-3</v>
      </c>
      <c r="T288">
        <v>-1.19383392632045</v>
      </c>
      <c r="U288">
        <v>1.19383392632045</v>
      </c>
      <c r="V288">
        <v>0.91673774047830603</v>
      </c>
      <c r="W288">
        <v>-3.17</v>
      </c>
      <c r="X288">
        <v>2.2999999999999998</v>
      </c>
      <c r="Y288">
        <v>248059</v>
      </c>
      <c r="Z288">
        <v>24806</v>
      </c>
      <c r="AA288">
        <v>1.19</v>
      </c>
      <c r="AB288">
        <v>10</v>
      </c>
      <c r="AC288">
        <v>6</v>
      </c>
      <c r="AD288">
        <v>4</v>
      </c>
      <c r="AE288">
        <v>60</v>
      </c>
      <c r="AF288">
        <v>12</v>
      </c>
      <c r="AG288">
        <v>6</v>
      </c>
      <c r="AH288">
        <v>1</v>
      </c>
      <c r="AI288">
        <v>3</v>
      </c>
    </row>
    <row r="289" spans="1:35" x14ac:dyDescent="0.2">
      <c r="A289" s="102">
        <v>460</v>
      </c>
      <c r="B289">
        <v>3291</v>
      </c>
      <c r="C289" s="106" t="s">
        <v>58</v>
      </c>
      <c r="D289" s="106" t="s">
        <v>1279</v>
      </c>
      <c r="E289">
        <v>1659</v>
      </c>
      <c r="F289">
        <v>1626</v>
      </c>
      <c r="G289">
        <v>600</v>
      </c>
      <c r="H289" s="106" t="s">
        <v>1261</v>
      </c>
      <c r="I289">
        <v>8086</v>
      </c>
      <c r="J289" s="106" t="s">
        <v>1545</v>
      </c>
      <c r="K289" s="106" t="s">
        <v>1267</v>
      </c>
      <c r="L289">
        <v>1258</v>
      </c>
      <c r="M289">
        <v>1240</v>
      </c>
      <c r="N289">
        <v>800</v>
      </c>
      <c r="O289" s="106" t="s">
        <v>1258</v>
      </c>
      <c r="P289">
        <v>0.63807921559151703</v>
      </c>
      <c r="Q289">
        <v>0.89488133674967096</v>
      </c>
      <c r="R289">
        <v>9.8330905455401005E-2</v>
      </c>
      <c r="S289" s="15">
        <v>1.87046098448332E-3</v>
      </c>
      <c r="T289">
        <v>-3.0678173961415398</v>
      </c>
      <c r="U289">
        <v>3.0678173961415398</v>
      </c>
      <c r="V289">
        <v>2.84717399526075</v>
      </c>
      <c r="W289">
        <v>-11.63</v>
      </c>
      <c r="X289">
        <v>1.68</v>
      </c>
      <c r="Y289">
        <v>246474</v>
      </c>
      <c r="Z289">
        <v>17605</v>
      </c>
      <c r="AA289">
        <v>0.92</v>
      </c>
      <c r="AB289">
        <v>14</v>
      </c>
      <c r="AC289">
        <v>10</v>
      </c>
      <c r="AD289">
        <v>4</v>
      </c>
      <c r="AE289">
        <v>71.430000000000007</v>
      </c>
      <c r="AF289">
        <v>11</v>
      </c>
      <c r="AG289">
        <v>6</v>
      </c>
      <c r="AH289">
        <v>3</v>
      </c>
      <c r="AI289">
        <v>5</v>
      </c>
    </row>
    <row r="290" spans="1:35" x14ac:dyDescent="0.2">
      <c r="A290" s="102">
        <v>340</v>
      </c>
      <c r="B290">
        <v>6361</v>
      </c>
      <c r="C290" s="106" t="s">
        <v>748</v>
      </c>
      <c r="D290" s="106" t="s">
        <v>1270</v>
      </c>
      <c r="E290">
        <v>2876</v>
      </c>
      <c r="F290">
        <v>2830</v>
      </c>
      <c r="G290">
        <v>300</v>
      </c>
      <c r="H290" s="106" t="s">
        <v>1261</v>
      </c>
      <c r="I290">
        <v>8316</v>
      </c>
      <c r="J290" s="106" t="s">
        <v>1477</v>
      </c>
      <c r="K290" s="106" t="s">
        <v>1314</v>
      </c>
      <c r="L290">
        <v>3765</v>
      </c>
      <c r="M290">
        <v>3751</v>
      </c>
      <c r="N290">
        <v>200</v>
      </c>
      <c r="O290" s="106" t="s">
        <v>1258</v>
      </c>
      <c r="P290">
        <v>0.82288711512081603</v>
      </c>
      <c r="Q290">
        <v>0.90534433160890204</v>
      </c>
      <c r="R290">
        <v>0.33954485742419999</v>
      </c>
      <c r="S290" s="15">
        <v>2.1533361866323899E-2</v>
      </c>
      <c r="T290">
        <v>-2.6679903560399101</v>
      </c>
      <c r="U290">
        <v>2.6679903560399101</v>
      </c>
      <c r="V290">
        <v>2.9227941509233299</v>
      </c>
      <c r="W290">
        <v>-9.67</v>
      </c>
      <c r="X290">
        <v>13.17</v>
      </c>
      <c r="Y290">
        <v>246322</v>
      </c>
      <c r="Z290">
        <v>27369</v>
      </c>
      <c r="AA290">
        <v>1.59</v>
      </c>
      <c r="AB290">
        <v>9</v>
      </c>
      <c r="AC290">
        <v>7</v>
      </c>
      <c r="AD290">
        <v>2</v>
      </c>
      <c r="AE290">
        <v>77.78</v>
      </c>
      <c r="AF290">
        <v>10</v>
      </c>
      <c r="AG290">
        <v>5</v>
      </c>
      <c r="AH290">
        <v>2</v>
      </c>
      <c r="AI290">
        <v>2</v>
      </c>
    </row>
    <row r="291" spans="1:35" x14ac:dyDescent="0.2">
      <c r="A291" s="102">
        <v>446</v>
      </c>
      <c r="B291">
        <v>8020</v>
      </c>
      <c r="C291" s="106" t="s">
        <v>1376</v>
      </c>
      <c r="D291" s="106" t="s">
        <v>1265</v>
      </c>
      <c r="E291">
        <v>1306</v>
      </c>
      <c r="F291">
        <v>1286</v>
      </c>
      <c r="G291">
        <v>800</v>
      </c>
      <c r="H291" s="106" t="s">
        <v>1261</v>
      </c>
      <c r="I291">
        <v>8410</v>
      </c>
      <c r="J291" s="106" t="s">
        <v>1473</v>
      </c>
      <c r="K291" s="106" t="s">
        <v>1314</v>
      </c>
      <c r="L291">
        <v>320</v>
      </c>
      <c r="M291">
        <v>319</v>
      </c>
      <c r="N291">
        <v>3200</v>
      </c>
      <c r="O291" s="106" t="s">
        <v>1258</v>
      </c>
      <c r="P291">
        <v>0.820600360000031</v>
      </c>
      <c r="Q291">
        <v>0.89643672207108804</v>
      </c>
      <c r="R291">
        <v>2.72005429734095E-2</v>
      </c>
      <c r="S291">
        <v>1.20105137243098E-2</v>
      </c>
      <c r="T291">
        <v>-1.86121580389912</v>
      </c>
      <c r="U291">
        <v>1.86121580389912</v>
      </c>
      <c r="V291">
        <v>0.394769252278101</v>
      </c>
      <c r="W291">
        <v>-4.79</v>
      </c>
      <c r="X291">
        <v>0.78</v>
      </c>
      <c r="Y291">
        <v>246057</v>
      </c>
      <c r="Z291">
        <v>11184</v>
      </c>
      <c r="AA291">
        <v>0.56999999999999995</v>
      </c>
      <c r="AB291">
        <v>22</v>
      </c>
      <c r="AC291">
        <v>14</v>
      </c>
      <c r="AD291">
        <v>8</v>
      </c>
      <c r="AE291">
        <v>63.64</v>
      </c>
      <c r="AF291">
        <v>12</v>
      </c>
      <c r="AG291">
        <v>9</v>
      </c>
      <c r="AH291">
        <v>5</v>
      </c>
      <c r="AI291">
        <v>8</v>
      </c>
    </row>
    <row r="292" spans="1:35" x14ac:dyDescent="0.2">
      <c r="A292" s="102">
        <v>791</v>
      </c>
      <c r="B292">
        <v>3865</v>
      </c>
      <c r="C292" s="106" t="s">
        <v>1207</v>
      </c>
      <c r="D292" s="106" t="s">
        <v>1475</v>
      </c>
      <c r="E292">
        <v>490</v>
      </c>
      <c r="F292">
        <v>491</v>
      </c>
      <c r="G292">
        <v>2100</v>
      </c>
      <c r="H292" s="106" t="s">
        <v>1258</v>
      </c>
      <c r="I292">
        <v>7327</v>
      </c>
      <c r="J292" s="106" t="s">
        <v>1509</v>
      </c>
      <c r="K292" s="106" t="s">
        <v>1314</v>
      </c>
      <c r="L292">
        <v>2573</v>
      </c>
      <c r="M292">
        <v>2546</v>
      </c>
      <c r="N292">
        <v>400</v>
      </c>
      <c r="O292" s="106" t="s">
        <v>1261</v>
      </c>
      <c r="P292">
        <v>0.95307117540129904</v>
      </c>
      <c r="Q292">
        <v>0.85754045796677703</v>
      </c>
      <c r="R292" s="106">
        <v>9.8653328083484801E-2</v>
      </c>
      <c r="S292">
        <v>6.5220687099324298E-2</v>
      </c>
      <c r="T292">
        <v>0.35778331527231599</v>
      </c>
      <c r="U292">
        <v>0.35778331527231599</v>
      </c>
      <c r="V292">
        <v>0.235303006819055</v>
      </c>
      <c r="W292">
        <v>0.92</v>
      </c>
      <c r="X292">
        <v>1.25</v>
      </c>
      <c r="Y292">
        <v>245759</v>
      </c>
      <c r="Z292">
        <v>40960</v>
      </c>
      <c r="AA292">
        <v>2.2200000000000002</v>
      </c>
      <c r="AB292">
        <v>6</v>
      </c>
      <c r="AC292">
        <v>6</v>
      </c>
      <c r="AD292">
        <v>0</v>
      </c>
      <c r="AE292">
        <v>100</v>
      </c>
      <c r="AF292">
        <v>14</v>
      </c>
      <c r="AG292">
        <v>3</v>
      </c>
      <c r="AH292">
        <v>0</v>
      </c>
      <c r="AI292">
        <v>3</v>
      </c>
    </row>
    <row r="293" spans="1:35" x14ac:dyDescent="0.2">
      <c r="A293" s="102">
        <v>235</v>
      </c>
      <c r="B293">
        <v>4186</v>
      </c>
      <c r="C293" s="106" t="s">
        <v>671</v>
      </c>
      <c r="D293" s="106" t="s">
        <v>1282</v>
      </c>
      <c r="E293">
        <v>4415</v>
      </c>
      <c r="F293">
        <v>4420</v>
      </c>
      <c r="G293">
        <v>200</v>
      </c>
      <c r="H293" s="106" t="s">
        <v>1261</v>
      </c>
      <c r="I293">
        <v>8804</v>
      </c>
      <c r="J293" s="106" t="s">
        <v>910</v>
      </c>
      <c r="K293" s="106" t="s">
        <v>1279</v>
      </c>
      <c r="L293">
        <v>1769</v>
      </c>
      <c r="M293">
        <v>1724</v>
      </c>
      <c r="N293">
        <v>500</v>
      </c>
      <c r="O293" s="106" t="s">
        <v>1258</v>
      </c>
      <c r="P293">
        <v>0.83944273662668301</v>
      </c>
      <c r="Q293">
        <v>0.91652393754943895</v>
      </c>
      <c r="R293" s="15">
        <v>0.21498544523306701</v>
      </c>
      <c r="S293">
        <v>2.9124178037736499E-2</v>
      </c>
      <c r="T293">
        <v>-0.23207809206638</v>
      </c>
      <c r="U293">
        <v>0.23207809206638</v>
      </c>
      <c r="V293">
        <v>1.0644944352760199</v>
      </c>
      <c r="W293">
        <v>-1.01</v>
      </c>
      <c r="X293">
        <v>2.4900000000000002</v>
      </c>
      <c r="Y293">
        <v>244286</v>
      </c>
      <c r="Z293">
        <v>15268</v>
      </c>
      <c r="AA293">
        <v>0.91</v>
      </c>
      <c r="AB293">
        <v>16</v>
      </c>
      <c r="AC293">
        <v>11</v>
      </c>
      <c r="AD293">
        <v>5</v>
      </c>
      <c r="AE293">
        <v>68.75</v>
      </c>
      <c r="AF293">
        <v>10</v>
      </c>
      <c r="AG293">
        <v>9</v>
      </c>
      <c r="AH293">
        <v>4</v>
      </c>
      <c r="AI293">
        <v>3</v>
      </c>
    </row>
    <row r="294" spans="1:35" x14ac:dyDescent="0.2">
      <c r="A294" s="102">
        <v>1046</v>
      </c>
      <c r="B294">
        <v>2220</v>
      </c>
      <c r="C294" s="106" t="s">
        <v>1574</v>
      </c>
      <c r="D294" s="106" t="s">
        <v>1285</v>
      </c>
      <c r="E294">
        <v>4805</v>
      </c>
      <c r="F294">
        <v>4775</v>
      </c>
      <c r="G294">
        <v>200</v>
      </c>
      <c r="H294" s="106" t="s">
        <v>1258</v>
      </c>
      <c r="I294">
        <v>7459</v>
      </c>
      <c r="J294" s="106" t="s">
        <v>800</v>
      </c>
      <c r="K294" s="106" t="s">
        <v>1265</v>
      </c>
      <c r="L294">
        <v>2209</v>
      </c>
      <c r="M294">
        <v>2205</v>
      </c>
      <c r="N294">
        <v>400</v>
      </c>
      <c r="O294" s="106" t="s">
        <v>1261</v>
      </c>
      <c r="P294">
        <v>0.749722808714401</v>
      </c>
      <c r="Q294">
        <v>0.82819126578292301</v>
      </c>
      <c r="R294" s="15">
        <v>1.3572940258515499E-2</v>
      </c>
      <c r="S294">
        <v>7.1794351026055405E-4</v>
      </c>
      <c r="T294">
        <v>1.88258174412123</v>
      </c>
      <c r="U294">
        <v>1.88258174412123</v>
      </c>
      <c r="V294">
        <v>2.0499653859103701</v>
      </c>
      <c r="W294">
        <v>4.3499999999999996</v>
      </c>
      <c r="X294">
        <v>7.64</v>
      </c>
      <c r="Y294">
        <v>243928</v>
      </c>
      <c r="Z294">
        <v>20327</v>
      </c>
      <c r="AA294">
        <v>1.25</v>
      </c>
      <c r="AB294">
        <v>12</v>
      </c>
      <c r="AC294">
        <v>10</v>
      </c>
      <c r="AD294">
        <v>2</v>
      </c>
      <c r="AE294">
        <v>83.33</v>
      </c>
      <c r="AF294">
        <v>13</v>
      </c>
      <c r="AG294">
        <v>6</v>
      </c>
      <c r="AH294">
        <v>0</v>
      </c>
      <c r="AI294">
        <v>6</v>
      </c>
    </row>
    <row r="295" spans="1:35" x14ac:dyDescent="0.2">
      <c r="A295" s="102">
        <v>211</v>
      </c>
      <c r="B295">
        <v>6976</v>
      </c>
      <c r="C295" s="106" t="s">
        <v>781</v>
      </c>
      <c r="D295" s="106" t="s">
        <v>1263</v>
      </c>
      <c r="E295">
        <v>3495</v>
      </c>
      <c r="F295">
        <v>3485</v>
      </c>
      <c r="G295">
        <v>300</v>
      </c>
      <c r="H295" s="106" t="s">
        <v>1258</v>
      </c>
      <c r="I295">
        <v>8425</v>
      </c>
      <c r="J295" s="106" t="s">
        <v>1438</v>
      </c>
      <c r="K295" s="106" t="s">
        <v>1264</v>
      </c>
      <c r="L295">
        <v>3240</v>
      </c>
      <c r="M295">
        <v>3220</v>
      </c>
      <c r="N295">
        <v>300</v>
      </c>
      <c r="O295" s="106" t="s">
        <v>1261</v>
      </c>
      <c r="P295">
        <v>0.56545131898999301</v>
      </c>
      <c r="Q295">
        <v>0.91998790450293799</v>
      </c>
      <c r="R295" s="15">
        <v>0.38468237046559101</v>
      </c>
      <c r="S295" s="15">
        <v>2.4499916717242099E-2</v>
      </c>
      <c r="T295">
        <v>1.9710189060161101</v>
      </c>
      <c r="U295">
        <v>1.9710189060161101</v>
      </c>
      <c r="V295">
        <v>1.7741492688270599</v>
      </c>
      <c r="W295">
        <v>10.74</v>
      </c>
      <c r="X295">
        <v>7.6</v>
      </c>
      <c r="Y295">
        <v>243097</v>
      </c>
      <c r="Z295">
        <v>10569</v>
      </c>
      <c r="AA295">
        <v>0.44</v>
      </c>
      <c r="AB295">
        <v>23</v>
      </c>
      <c r="AC295">
        <v>15</v>
      </c>
      <c r="AD295">
        <v>8</v>
      </c>
      <c r="AE295">
        <v>65.22</v>
      </c>
      <c r="AF295">
        <v>10</v>
      </c>
      <c r="AG295">
        <v>12</v>
      </c>
      <c r="AH295">
        <v>7</v>
      </c>
      <c r="AI295">
        <v>4</v>
      </c>
    </row>
    <row r="296" spans="1:35" x14ac:dyDescent="0.2">
      <c r="A296" s="102">
        <v>109</v>
      </c>
      <c r="B296">
        <v>3038</v>
      </c>
      <c r="C296" s="106" t="s">
        <v>1085</v>
      </c>
      <c r="D296" s="106" t="s">
        <v>1265</v>
      </c>
      <c r="E296">
        <v>4580</v>
      </c>
      <c r="F296">
        <v>4460</v>
      </c>
      <c r="G296">
        <v>200</v>
      </c>
      <c r="H296" s="106" t="s">
        <v>1258</v>
      </c>
      <c r="I296">
        <v>4739</v>
      </c>
      <c r="J296" s="106" t="s">
        <v>1311</v>
      </c>
      <c r="K296" s="106" t="s">
        <v>1260</v>
      </c>
      <c r="L296">
        <v>3360</v>
      </c>
      <c r="M296">
        <v>3325</v>
      </c>
      <c r="N296">
        <v>300</v>
      </c>
      <c r="O296" s="106" t="s">
        <v>1261</v>
      </c>
      <c r="P296">
        <v>0.96310360616813995</v>
      </c>
      <c r="Q296">
        <v>0.93427781216658001</v>
      </c>
      <c r="R296" s="15">
        <v>8.73035932350283E-4</v>
      </c>
      <c r="S296">
        <v>6.6521423305401497E-3</v>
      </c>
      <c r="T296">
        <v>1.51495250007852</v>
      </c>
      <c r="U296">
        <v>1.51495250007852</v>
      </c>
      <c r="V296">
        <v>1.84444665998394</v>
      </c>
      <c r="W296">
        <v>10.26</v>
      </c>
      <c r="X296">
        <v>11.83</v>
      </c>
      <c r="Y296">
        <v>243062</v>
      </c>
      <c r="Z296">
        <v>12153</v>
      </c>
      <c r="AA296">
        <v>0.6</v>
      </c>
      <c r="AB296">
        <v>20</v>
      </c>
      <c r="AC296">
        <v>12</v>
      </c>
      <c r="AD296">
        <v>8</v>
      </c>
      <c r="AE296">
        <v>60</v>
      </c>
      <c r="AF296">
        <v>12</v>
      </c>
      <c r="AG296">
        <v>8</v>
      </c>
      <c r="AH296">
        <v>6</v>
      </c>
      <c r="AI296">
        <v>6</v>
      </c>
    </row>
    <row r="297" spans="1:35" x14ac:dyDescent="0.2">
      <c r="A297" s="102">
        <v>172</v>
      </c>
      <c r="B297">
        <v>5991</v>
      </c>
      <c r="C297" s="106" t="s">
        <v>1084</v>
      </c>
      <c r="D297" s="106" t="s">
        <v>1458</v>
      </c>
      <c r="E297">
        <v>908</v>
      </c>
      <c r="F297">
        <v>910</v>
      </c>
      <c r="G297">
        <v>1100</v>
      </c>
      <c r="H297" s="106" t="s">
        <v>1258</v>
      </c>
      <c r="I297">
        <v>6371</v>
      </c>
      <c r="J297" s="106" t="s">
        <v>1421</v>
      </c>
      <c r="K297" s="106" t="s">
        <v>1270</v>
      </c>
      <c r="L297">
        <v>3240</v>
      </c>
      <c r="M297">
        <v>3220</v>
      </c>
      <c r="N297">
        <v>300</v>
      </c>
      <c r="O297" s="106" t="s">
        <v>1261</v>
      </c>
      <c r="P297">
        <v>0.92573197654958805</v>
      </c>
      <c r="Q297">
        <v>0.92480814010313395</v>
      </c>
      <c r="R297" s="106">
        <v>0.20491373185381501</v>
      </c>
      <c r="S297" s="15">
        <v>2.49874887649933E-3</v>
      </c>
      <c r="T297">
        <v>2.68914499586135</v>
      </c>
      <c r="U297">
        <v>2.68914499586135</v>
      </c>
      <c r="V297">
        <v>2.4147403356257202</v>
      </c>
      <c r="W297">
        <v>8.7899999999999991</v>
      </c>
      <c r="X297">
        <v>3.62</v>
      </c>
      <c r="Y297">
        <v>242818</v>
      </c>
      <c r="Z297">
        <v>12141</v>
      </c>
      <c r="AA297">
        <v>0.57999999999999996</v>
      </c>
      <c r="AB297">
        <v>20</v>
      </c>
      <c r="AC297">
        <v>11</v>
      </c>
      <c r="AD297">
        <v>9</v>
      </c>
      <c r="AE297">
        <v>55</v>
      </c>
      <c r="AF297">
        <v>13</v>
      </c>
      <c r="AG297">
        <v>7</v>
      </c>
      <c r="AH297">
        <v>2</v>
      </c>
      <c r="AI297">
        <v>11</v>
      </c>
    </row>
    <row r="298" spans="1:35" x14ac:dyDescent="0.2">
      <c r="A298" s="102">
        <v>941</v>
      </c>
      <c r="B298">
        <v>2502</v>
      </c>
      <c r="C298" s="106" t="s">
        <v>1357</v>
      </c>
      <c r="D298" s="106" t="s">
        <v>1285</v>
      </c>
      <c r="E298">
        <v>4885</v>
      </c>
      <c r="F298">
        <v>4824</v>
      </c>
      <c r="G298">
        <v>200</v>
      </c>
      <c r="H298" s="106" t="s">
        <v>1258</v>
      </c>
      <c r="I298">
        <v>4612</v>
      </c>
      <c r="J298" s="106" t="s">
        <v>685</v>
      </c>
      <c r="K298" s="106" t="s">
        <v>1282</v>
      </c>
      <c r="L298">
        <v>5120</v>
      </c>
      <c r="M298">
        <v>5010</v>
      </c>
      <c r="N298">
        <v>200</v>
      </c>
      <c r="O298" s="106" t="s">
        <v>1261</v>
      </c>
      <c r="P298">
        <v>0.64243738176213305</v>
      </c>
      <c r="Q298">
        <v>0.84071399236640898</v>
      </c>
      <c r="R298" s="106">
        <v>0.294816064089438</v>
      </c>
      <c r="S298" s="106">
        <v>9.3279252573067102E-4</v>
      </c>
      <c r="T298">
        <v>1.55377150883408</v>
      </c>
      <c r="U298">
        <v>1.55377150883408</v>
      </c>
      <c r="V298">
        <v>1.3425833801303499</v>
      </c>
      <c r="W298">
        <v>5.91</v>
      </c>
      <c r="X298">
        <v>3.71</v>
      </c>
      <c r="Y298">
        <v>241545</v>
      </c>
      <c r="Z298">
        <v>21959</v>
      </c>
      <c r="AA298">
        <v>1.1399999999999999</v>
      </c>
      <c r="AB298">
        <v>11</v>
      </c>
      <c r="AC298">
        <v>8</v>
      </c>
      <c r="AD298">
        <v>3</v>
      </c>
      <c r="AE298">
        <v>72.73</v>
      </c>
      <c r="AF298">
        <v>7</v>
      </c>
      <c r="AG298">
        <v>8</v>
      </c>
      <c r="AH298">
        <v>3</v>
      </c>
      <c r="AI298">
        <v>0</v>
      </c>
    </row>
    <row r="299" spans="1:35" x14ac:dyDescent="0.2">
      <c r="A299" s="102">
        <v>91</v>
      </c>
      <c r="B299">
        <v>1973</v>
      </c>
      <c r="C299" s="106" t="s">
        <v>1266</v>
      </c>
      <c r="D299" s="106" t="s">
        <v>1260</v>
      </c>
      <c r="E299">
        <v>4200</v>
      </c>
      <c r="F299">
        <v>4220</v>
      </c>
      <c r="G299">
        <v>200</v>
      </c>
      <c r="H299" s="106" t="s">
        <v>1258</v>
      </c>
      <c r="I299">
        <v>3046</v>
      </c>
      <c r="J299" s="106" t="s">
        <v>620</v>
      </c>
      <c r="K299" s="106" t="s">
        <v>1283</v>
      </c>
      <c r="L299">
        <v>7570</v>
      </c>
      <c r="M299">
        <v>7410</v>
      </c>
      <c r="N299">
        <v>100</v>
      </c>
      <c r="O299" s="106" t="s">
        <v>1261</v>
      </c>
      <c r="P299">
        <v>0.89120366770705794</v>
      </c>
      <c r="Q299">
        <v>0.93770007338848704</v>
      </c>
      <c r="R299">
        <v>0.22165388526802199</v>
      </c>
      <c r="S299">
        <v>1.0452586187617401E-2</v>
      </c>
      <c r="T299">
        <v>2.1446883995161299</v>
      </c>
      <c r="U299">
        <v>2.1446883995161299</v>
      </c>
      <c r="V299">
        <v>1.42238393629023</v>
      </c>
      <c r="W299">
        <v>8.02</v>
      </c>
      <c r="X299">
        <v>13.9</v>
      </c>
      <c r="Y299">
        <v>241416</v>
      </c>
      <c r="Z299">
        <v>16094</v>
      </c>
      <c r="AA299">
        <v>0.74</v>
      </c>
      <c r="AB299">
        <v>15</v>
      </c>
      <c r="AC299">
        <v>8</v>
      </c>
      <c r="AD299">
        <v>7</v>
      </c>
      <c r="AE299">
        <v>53.33</v>
      </c>
      <c r="AF299">
        <v>11</v>
      </c>
      <c r="AG299">
        <v>8</v>
      </c>
      <c r="AH299">
        <v>3</v>
      </c>
      <c r="AI299">
        <v>4</v>
      </c>
    </row>
    <row r="300" spans="1:35" x14ac:dyDescent="0.2">
      <c r="A300" s="102">
        <v>768</v>
      </c>
      <c r="B300">
        <v>3048</v>
      </c>
      <c r="C300" s="106" t="s">
        <v>1576</v>
      </c>
      <c r="D300" s="106" t="s">
        <v>1283</v>
      </c>
      <c r="E300">
        <v>1116</v>
      </c>
      <c r="F300">
        <v>1080</v>
      </c>
      <c r="G300">
        <v>900</v>
      </c>
      <c r="H300" s="106" t="s">
        <v>1261</v>
      </c>
      <c r="I300">
        <v>7458</v>
      </c>
      <c r="J300" s="106" t="s">
        <v>1708</v>
      </c>
      <c r="K300" s="106" t="s">
        <v>1265</v>
      </c>
      <c r="L300">
        <v>4885</v>
      </c>
      <c r="M300">
        <v>4795</v>
      </c>
      <c r="N300">
        <v>200</v>
      </c>
      <c r="O300" s="106" t="s">
        <v>1258</v>
      </c>
      <c r="P300">
        <v>0.73717121680268605</v>
      </c>
      <c r="Q300">
        <v>0.859809833159912</v>
      </c>
      <c r="R300" s="15">
        <v>4.5806012728183999E-2</v>
      </c>
      <c r="S300">
        <v>1.5822427730679701E-2</v>
      </c>
      <c r="T300">
        <v>-0.108019932831297</v>
      </c>
      <c r="U300">
        <v>0.108019932831297</v>
      </c>
      <c r="V300">
        <v>6.9095454237960902E-2</v>
      </c>
      <c r="W300">
        <v>-0.31</v>
      </c>
      <c r="X300">
        <v>1.36</v>
      </c>
      <c r="Y300">
        <v>240784</v>
      </c>
      <c r="Z300">
        <v>12673</v>
      </c>
      <c r="AA300">
        <v>0.76</v>
      </c>
      <c r="AB300">
        <v>19</v>
      </c>
      <c r="AC300">
        <v>12</v>
      </c>
      <c r="AD300">
        <v>7</v>
      </c>
      <c r="AE300">
        <v>63.16</v>
      </c>
      <c r="AF300">
        <v>12</v>
      </c>
      <c r="AG300">
        <v>9</v>
      </c>
      <c r="AH300">
        <v>2</v>
      </c>
      <c r="AI300">
        <v>8</v>
      </c>
    </row>
    <row r="301" spans="1:35" x14ac:dyDescent="0.2">
      <c r="A301" s="102">
        <v>1165</v>
      </c>
      <c r="B301">
        <v>9513</v>
      </c>
      <c r="C301" s="106" t="s">
        <v>1470</v>
      </c>
      <c r="D301" s="106" t="s">
        <v>1316</v>
      </c>
      <c r="E301">
        <v>2533</v>
      </c>
      <c r="F301">
        <v>2526</v>
      </c>
      <c r="G301">
        <v>300</v>
      </c>
      <c r="H301" s="106" t="s">
        <v>1261</v>
      </c>
      <c r="I301">
        <v>9787</v>
      </c>
      <c r="J301" s="106" t="s">
        <v>1692</v>
      </c>
      <c r="K301" s="106" t="s">
        <v>1272</v>
      </c>
      <c r="L301">
        <v>3775</v>
      </c>
      <c r="M301">
        <v>3760</v>
      </c>
      <c r="N301">
        <v>200</v>
      </c>
      <c r="O301" s="106" t="s">
        <v>1258</v>
      </c>
      <c r="P301">
        <v>0.60984537646014403</v>
      </c>
      <c r="Q301">
        <v>0.81127013168839701</v>
      </c>
      <c r="R301">
        <v>0.39740025018168801</v>
      </c>
      <c r="S301" s="15">
        <v>7.6348604523865105E-2</v>
      </c>
      <c r="T301">
        <v>-0.27460757028163202</v>
      </c>
      <c r="U301">
        <v>0.27460757028163202</v>
      </c>
      <c r="V301">
        <v>0.13147346222936199</v>
      </c>
      <c r="W301">
        <v>-0.73</v>
      </c>
      <c r="X301">
        <v>0.77</v>
      </c>
      <c r="Y301">
        <v>240735</v>
      </c>
      <c r="Z301">
        <v>21885</v>
      </c>
      <c r="AA301">
        <v>1.38</v>
      </c>
      <c r="AB301">
        <v>11</v>
      </c>
      <c r="AC301">
        <v>9</v>
      </c>
      <c r="AD301">
        <v>2</v>
      </c>
      <c r="AE301">
        <v>81.819999999999993</v>
      </c>
      <c r="AF301">
        <v>11</v>
      </c>
      <c r="AG301">
        <v>6</v>
      </c>
      <c r="AH301">
        <v>2</v>
      </c>
      <c r="AI301">
        <v>3</v>
      </c>
    </row>
    <row r="302" spans="1:35" x14ac:dyDescent="0.2">
      <c r="A302" s="102">
        <v>314</v>
      </c>
      <c r="B302">
        <v>1820</v>
      </c>
      <c r="C302" s="106" t="s">
        <v>61</v>
      </c>
      <c r="D302" s="106" t="s">
        <v>1268</v>
      </c>
      <c r="E302">
        <v>2463</v>
      </c>
      <c r="F302">
        <v>2425</v>
      </c>
      <c r="G302">
        <v>400</v>
      </c>
      <c r="H302" s="106" t="s">
        <v>1261</v>
      </c>
      <c r="I302">
        <v>8697</v>
      </c>
      <c r="J302" s="106" t="s">
        <v>905</v>
      </c>
      <c r="K302" s="106" t="s">
        <v>1264</v>
      </c>
      <c r="L302">
        <v>1969</v>
      </c>
      <c r="M302">
        <v>1980</v>
      </c>
      <c r="N302">
        <v>500</v>
      </c>
      <c r="O302" s="106" t="s">
        <v>1258</v>
      </c>
      <c r="P302">
        <v>0.57963719558745497</v>
      </c>
      <c r="Q302">
        <v>0.90835780756219298</v>
      </c>
      <c r="R302" s="15">
        <v>0.311746052883422</v>
      </c>
      <c r="S302">
        <v>4.66344556115766E-2</v>
      </c>
      <c r="T302">
        <v>-1.39379069920863</v>
      </c>
      <c r="U302">
        <v>1.39379069920863</v>
      </c>
      <c r="V302">
        <v>0.19133398880866501</v>
      </c>
      <c r="W302">
        <v>-3.04</v>
      </c>
      <c r="X302">
        <v>2.06</v>
      </c>
      <c r="Y302">
        <v>239900</v>
      </c>
      <c r="Z302">
        <v>12626</v>
      </c>
      <c r="AA302">
        <v>0.61</v>
      </c>
      <c r="AB302">
        <v>19</v>
      </c>
      <c r="AC302">
        <v>12</v>
      </c>
      <c r="AD302">
        <v>7</v>
      </c>
      <c r="AE302">
        <v>63.16</v>
      </c>
      <c r="AF302">
        <v>14</v>
      </c>
      <c r="AG302">
        <v>6</v>
      </c>
      <c r="AH302">
        <v>3</v>
      </c>
      <c r="AI302">
        <v>10</v>
      </c>
    </row>
    <row r="303" spans="1:35" x14ac:dyDescent="0.2">
      <c r="A303" s="102">
        <v>678</v>
      </c>
      <c r="B303">
        <v>1721</v>
      </c>
      <c r="C303" s="106" t="s">
        <v>1966</v>
      </c>
      <c r="D303" s="106" t="s">
        <v>1268</v>
      </c>
      <c r="E303">
        <v>2946</v>
      </c>
      <c r="F303">
        <v>2919</v>
      </c>
      <c r="G303">
        <v>300</v>
      </c>
      <c r="H303" s="106" t="s">
        <v>1258</v>
      </c>
      <c r="I303">
        <v>5631</v>
      </c>
      <c r="J303" s="106" t="s">
        <v>1479</v>
      </c>
      <c r="K303" s="106" t="s">
        <v>1270</v>
      </c>
      <c r="L303">
        <v>1874</v>
      </c>
      <c r="M303">
        <v>1820</v>
      </c>
      <c r="N303">
        <v>500</v>
      </c>
      <c r="O303" s="106" t="s">
        <v>1261</v>
      </c>
      <c r="P303">
        <v>0.82671682027064697</v>
      </c>
      <c r="Q303">
        <v>0.87063878585458798</v>
      </c>
      <c r="R303">
        <v>0.11916970766293999</v>
      </c>
      <c r="S303">
        <v>2.2074874658333E-2</v>
      </c>
      <c r="T303">
        <v>2.1542255849827101</v>
      </c>
      <c r="U303">
        <v>2.1542255849827101</v>
      </c>
      <c r="V303">
        <v>1.8530779600287099</v>
      </c>
      <c r="W303">
        <v>8.76</v>
      </c>
      <c r="X303">
        <v>3.92</v>
      </c>
      <c r="Y303">
        <v>238762</v>
      </c>
      <c r="Z303">
        <v>12566</v>
      </c>
      <c r="AA303">
        <v>0.64</v>
      </c>
      <c r="AB303">
        <v>19</v>
      </c>
      <c r="AC303">
        <v>12</v>
      </c>
      <c r="AD303">
        <v>7</v>
      </c>
      <c r="AE303">
        <v>63.16</v>
      </c>
      <c r="AF303">
        <v>10</v>
      </c>
      <c r="AG303">
        <v>11</v>
      </c>
      <c r="AH303">
        <v>4</v>
      </c>
      <c r="AI303">
        <v>4</v>
      </c>
    </row>
    <row r="304" spans="1:35" x14ac:dyDescent="0.2">
      <c r="A304" s="102">
        <v>1000</v>
      </c>
      <c r="B304">
        <v>6361</v>
      </c>
      <c r="C304" s="106" t="s">
        <v>748</v>
      </c>
      <c r="D304" s="106" t="s">
        <v>1270</v>
      </c>
      <c r="E304">
        <v>2876</v>
      </c>
      <c r="F304">
        <v>2830</v>
      </c>
      <c r="G304">
        <v>200</v>
      </c>
      <c r="H304" s="106" t="s">
        <v>1261</v>
      </c>
      <c r="I304">
        <v>7951</v>
      </c>
      <c r="J304" s="106" t="s">
        <v>1589</v>
      </c>
      <c r="K304" s="106" t="s">
        <v>1281</v>
      </c>
      <c r="L304">
        <v>5920</v>
      </c>
      <c r="M304">
        <v>5880</v>
      </c>
      <c r="N304">
        <v>100</v>
      </c>
      <c r="O304" s="106" t="s">
        <v>1258</v>
      </c>
      <c r="P304">
        <v>0.531986917715221</v>
      </c>
      <c r="Q304">
        <v>0.83364443640543195</v>
      </c>
      <c r="R304">
        <v>0.124662830644185</v>
      </c>
      <c r="S304" s="15">
        <v>2.1966838497615598E-3</v>
      </c>
      <c r="T304">
        <v>-2.4944645591896299</v>
      </c>
      <c r="U304">
        <v>2.4944645591896299</v>
      </c>
      <c r="V304">
        <v>2.5308750939887599</v>
      </c>
      <c r="W304">
        <v>-14.91</v>
      </c>
      <c r="X304">
        <v>3.74</v>
      </c>
      <c r="Y304">
        <v>237435</v>
      </c>
      <c r="Z304">
        <v>33919</v>
      </c>
      <c r="AA304">
        <v>1.73</v>
      </c>
      <c r="AB304">
        <v>7</v>
      </c>
      <c r="AC304">
        <v>6</v>
      </c>
      <c r="AD304">
        <v>1</v>
      </c>
      <c r="AE304">
        <v>85.71</v>
      </c>
      <c r="AF304">
        <v>13</v>
      </c>
      <c r="AG304">
        <v>4</v>
      </c>
      <c r="AH304">
        <v>1</v>
      </c>
      <c r="AI304">
        <v>2</v>
      </c>
    </row>
    <row r="305" spans="1:35" x14ac:dyDescent="0.2">
      <c r="A305" s="102">
        <v>516</v>
      </c>
      <c r="B305">
        <v>7451</v>
      </c>
      <c r="C305" s="106" t="s">
        <v>799</v>
      </c>
      <c r="D305" s="106" t="s">
        <v>1265</v>
      </c>
      <c r="E305">
        <v>2960</v>
      </c>
      <c r="F305">
        <v>2932</v>
      </c>
      <c r="G305">
        <v>300</v>
      </c>
      <c r="H305" s="106" t="s">
        <v>1258</v>
      </c>
      <c r="I305">
        <v>7752</v>
      </c>
      <c r="J305" s="106" t="s">
        <v>816</v>
      </c>
      <c r="K305" s="106" t="s">
        <v>1263</v>
      </c>
      <c r="L305">
        <v>1130</v>
      </c>
      <c r="M305">
        <v>1111</v>
      </c>
      <c r="N305">
        <v>800</v>
      </c>
      <c r="O305" s="106" t="s">
        <v>1261</v>
      </c>
      <c r="P305">
        <v>0.86610941786361895</v>
      </c>
      <c r="Q305">
        <v>0.88863365145658901</v>
      </c>
      <c r="R305">
        <v>0.28507616706564198</v>
      </c>
      <c r="S305">
        <v>5.2981046401478299E-2</v>
      </c>
      <c r="T305">
        <v>0.38056807663625603</v>
      </c>
      <c r="U305">
        <v>0.38056807663625603</v>
      </c>
      <c r="V305">
        <v>0.115791876303147</v>
      </c>
      <c r="W305">
        <v>1.1599999999999999</v>
      </c>
      <c r="X305">
        <v>1.05</v>
      </c>
      <c r="Y305">
        <v>237378</v>
      </c>
      <c r="Z305">
        <v>16956</v>
      </c>
      <c r="AA305">
        <v>0.93</v>
      </c>
      <c r="AB305">
        <v>14</v>
      </c>
      <c r="AC305">
        <v>9</v>
      </c>
      <c r="AD305">
        <v>5</v>
      </c>
      <c r="AE305">
        <v>64.290000000000006</v>
      </c>
      <c r="AF305">
        <v>13</v>
      </c>
      <c r="AG305">
        <v>6</v>
      </c>
      <c r="AH305">
        <v>1</v>
      </c>
      <c r="AI305">
        <v>7</v>
      </c>
    </row>
    <row r="306" spans="1:35" x14ac:dyDescent="0.2">
      <c r="A306" s="102">
        <v>1085</v>
      </c>
      <c r="B306">
        <v>7259</v>
      </c>
      <c r="C306" s="106" t="s">
        <v>27</v>
      </c>
      <c r="D306" s="106" t="s">
        <v>1275</v>
      </c>
      <c r="E306">
        <v>3870</v>
      </c>
      <c r="F306">
        <v>3905</v>
      </c>
      <c r="G306">
        <v>200</v>
      </c>
      <c r="H306" s="106" t="s">
        <v>1258</v>
      </c>
      <c r="I306">
        <v>8359</v>
      </c>
      <c r="J306" s="106" t="s">
        <v>557</v>
      </c>
      <c r="K306" s="106" t="s">
        <v>1314</v>
      </c>
      <c r="L306">
        <v>411</v>
      </c>
      <c r="M306">
        <v>403</v>
      </c>
      <c r="N306">
        <v>1900</v>
      </c>
      <c r="O306" s="106" t="s">
        <v>1261</v>
      </c>
      <c r="P306">
        <v>0.88724306093449301</v>
      </c>
      <c r="Q306">
        <v>0.82314171441997297</v>
      </c>
      <c r="R306">
        <v>1.5125439478700899E-2</v>
      </c>
      <c r="S306" s="106">
        <v>2.0389797679331599E-2</v>
      </c>
      <c r="T306">
        <v>3.6262265928768</v>
      </c>
      <c r="U306">
        <v>3.6262265928768</v>
      </c>
      <c r="V306">
        <v>2.3126560716927198</v>
      </c>
      <c r="W306">
        <v>9.34</v>
      </c>
      <c r="X306">
        <v>1.96</v>
      </c>
      <c r="Y306">
        <v>237336</v>
      </c>
      <c r="Z306">
        <v>11867</v>
      </c>
      <c r="AA306">
        <v>0.7</v>
      </c>
      <c r="AB306">
        <v>20</v>
      </c>
      <c r="AC306">
        <v>13</v>
      </c>
      <c r="AD306">
        <v>7</v>
      </c>
      <c r="AE306">
        <v>65</v>
      </c>
      <c r="AF306">
        <v>14</v>
      </c>
      <c r="AG306">
        <v>8</v>
      </c>
      <c r="AH306">
        <v>2</v>
      </c>
      <c r="AI306">
        <v>10</v>
      </c>
    </row>
    <row r="307" spans="1:35" x14ac:dyDescent="0.2">
      <c r="A307" s="102">
        <v>1147</v>
      </c>
      <c r="B307">
        <v>1951</v>
      </c>
      <c r="C307" s="106" t="s">
        <v>1695</v>
      </c>
      <c r="D307" s="106" t="s">
        <v>1268</v>
      </c>
      <c r="E307">
        <v>2644</v>
      </c>
      <c r="F307">
        <v>2629</v>
      </c>
      <c r="G307">
        <v>300</v>
      </c>
      <c r="H307" s="106" t="s">
        <v>1261</v>
      </c>
      <c r="I307">
        <v>4502</v>
      </c>
      <c r="J307" s="106" t="s">
        <v>1534</v>
      </c>
      <c r="K307" s="106" t="s">
        <v>1280</v>
      </c>
      <c r="L307">
        <v>4205</v>
      </c>
      <c r="M307">
        <v>4163</v>
      </c>
      <c r="N307">
        <v>200</v>
      </c>
      <c r="O307" s="106" t="s">
        <v>1258</v>
      </c>
      <c r="P307">
        <v>0.73129885155625696</v>
      </c>
      <c r="Q307">
        <v>0.81363571630036002</v>
      </c>
      <c r="R307">
        <v>0.109396647409778</v>
      </c>
      <c r="S307" s="15">
        <v>5.8932439648760798E-2</v>
      </c>
      <c r="T307">
        <v>-0.59523783375690897</v>
      </c>
      <c r="U307">
        <v>0.59523783375690897</v>
      </c>
      <c r="V307">
        <v>0.73300034751149501</v>
      </c>
      <c r="W307">
        <v>-1.67</v>
      </c>
      <c r="X307">
        <v>5.27</v>
      </c>
      <c r="Y307">
        <v>236367</v>
      </c>
      <c r="Z307">
        <v>16883</v>
      </c>
      <c r="AA307">
        <v>0.94</v>
      </c>
      <c r="AB307">
        <v>14</v>
      </c>
      <c r="AC307">
        <v>10</v>
      </c>
      <c r="AD307">
        <v>4</v>
      </c>
      <c r="AE307">
        <v>71.430000000000007</v>
      </c>
      <c r="AF307">
        <v>14</v>
      </c>
      <c r="AG307">
        <v>5</v>
      </c>
      <c r="AH307">
        <v>0</v>
      </c>
      <c r="AI307">
        <v>9</v>
      </c>
    </row>
    <row r="308" spans="1:35" x14ac:dyDescent="0.2">
      <c r="A308" s="102">
        <v>344</v>
      </c>
      <c r="B308">
        <v>5929</v>
      </c>
      <c r="C308" s="106" t="s">
        <v>1724</v>
      </c>
      <c r="D308" s="106" t="s">
        <v>1458</v>
      </c>
      <c r="E308">
        <v>1119</v>
      </c>
      <c r="F308">
        <v>1106</v>
      </c>
      <c r="G308">
        <v>900</v>
      </c>
      <c r="H308" s="106" t="s">
        <v>1261</v>
      </c>
      <c r="I308">
        <v>8411</v>
      </c>
      <c r="J308" s="106" t="s">
        <v>1383</v>
      </c>
      <c r="K308" s="106" t="s">
        <v>1314</v>
      </c>
      <c r="L308">
        <v>158.69999999999999</v>
      </c>
      <c r="M308">
        <v>158.69999999999999</v>
      </c>
      <c r="N308">
        <v>6300</v>
      </c>
      <c r="O308" s="106" t="s">
        <v>1258</v>
      </c>
      <c r="P308">
        <v>0.824982520800006</v>
      </c>
      <c r="Q308">
        <v>0.90519782782034797</v>
      </c>
      <c r="R308">
        <v>0.13890681976696201</v>
      </c>
      <c r="S308" s="15">
        <v>5.2244097269227405E-4</v>
      </c>
      <c r="T308">
        <v>-2.4134644978808302</v>
      </c>
      <c r="U308">
        <v>2.4134644978808302</v>
      </c>
      <c r="V308">
        <v>2.0076562703177601</v>
      </c>
      <c r="W308">
        <v>-5.09</v>
      </c>
      <c r="X308">
        <v>0.44</v>
      </c>
      <c r="Y308">
        <v>236020</v>
      </c>
      <c r="Z308">
        <v>14751</v>
      </c>
      <c r="AA308">
        <v>0.7</v>
      </c>
      <c r="AB308">
        <v>16</v>
      </c>
      <c r="AC308">
        <v>9</v>
      </c>
      <c r="AD308">
        <v>7</v>
      </c>
      <c r="AE308">
        <v>56.25</v>
      </c>
      <c r="AF308">
        <v>14</v>
      </c>
      <c r="AG308">
        <v>5</v>
      </c>
      <c r="AH308">
        <v>2</v>
      </c>
      <c r="AI308">
        <v>9</v>
      </c>
    </row>
    <row r="309" spans="1:35" x14ac:dyDescent="0.2">
      <c r="A309" s="102">
        <v>844</v>
      </c>
      <c r="B309">
        <v>4005</v>
      </c>
      <c r="C309" s="106" t="s">
        <v>1501</v>
      </c>
      <c r="D309" s="106" t="s">
        <v>1282</v>
      </c>
      <c r="E309">
        <v>448</v>
      </c>
      <c r="F309">
        <v>442</v>
      </c>
      <c r="G309">
        <v>2400</v>
      </c>
      <c r="H309" s="106" t="s">
        <v>1258</v>
      </c>
      <c r="I309">
        <v>9507</v>
      </c>
      <c r="J309" s="106" t="s">
        <v>1386</v>
      </c>
      <c r="K309" s="106" t="s">
        <v>1316</v>
      </c>
      <c r="L309">
        <v>880</v>
      </c>
      <c r="M309">
        <v>876</v>
      </c>
      <c r="N309">
        <v>1200</v>
      </c>
      <c r="O309" s="106" t="s">
        <v>1261</v>
      </c>
      <c r="P309">
        <v>0.91585021149531598</v>
      </c>
      <c r="Q309">
        <v>0.85237658530812099</v>
      </c>
      <c r="R309">
        <v>2.1097481413118499E-2</v>
      </c>
      <c r="S309" s="15">
        <v>4.3596177654125403E-3</v>
      </c>
      <c r="T309">
        <v>1.3303254963099</v>
      </c>
      <c r="U309">
        <v>1.3303254963099</v>
      </c>
      <c r="V309">
        <v>1.45294900262168</v>
      </c>
      <c r="W309">
        <v>5.1100000000000003</v>
      </c>
      <c r="X309">
        <v>0.91</v>
      </c>
      <c r="Y309">
        <v>235369</v>
      </c>
      <c r="Z309">
        <v>15691</v>
      </c>
      <c r="AA309">
        <v>0.77</v>
      </c>
      <c r="AB309">
        <v>15</v>
      </c>
      <c r="AC309">
        <v>10</v>
      </c>
      <c r="AD309">
        <v>5</v>
      </c>
      <c r="AE309">
        <v>66.67</v>
      </c>
      <c r="AF309">
        <v>13</v>
      </c>
      <c r="AG309">
        <v>7</v>
      </c>
      <c r="AH309">
        <v>3</v>
      </c>
      <c r="AI309">
        <v>5</v>
      </c>
    </row>
    <row r="310" spans="1:35" x14ac:dyDescent="0.2">
      <c r="A310" s="102">
        <v>560</v>
      </c>
      <c r="B310">
        <v>6770</v>
      </c>
      <c r="C310" s="106" t="s">
        <v>24</v>
      </c>
      <c r="D310" s="106" t="s">
        <v>1263</v>
      </c>
      <c r="E310">
        <v>1869</v>
      </c>
      <c r="F310">
        <v>1836</v>
      </c>
      <c r="G310">
        <v>500</v>
      </c>
      <c r="H310" s="106" t="s">
        <v>1261</v>
      </c>
      <c r="I310">
        <v>6923</v>
      </c>
      <c r="J310" s="106" t="s">
        <v>57</v>
      </c>
      <c r="K310" s="106" t="s">
        <v>1263</v>
      </c>
      <c r="L310">
        <v>2943</v>
      </c>
      <c r="M310">
        <v>2920</v>
      </c>
      <c r="N310">
        <v>300</v>
      </c>
      <c r="O310" s="106" t="s">
        <v>1258</v>
      </c>
      <c r="P310">
        <v>0.78344651103944796</v>
      </c>
      <c r="Q310">
        <v>0.88380669957536895</v>
      </c>
      <c r="R310">
        <v>0.476837000795787</v>
      </c>
      <c r="S310">
        <v>2.3018289392241799E-2</v>
      </c>
      <c r="T310">
        <v>-2.3654286952903298</v>
      </c>
      <c r="U310">
        <v>2.3654286952903298</v>
      </c>
      <c r="V310">
        <v>2.4475855175731498</v>
      </c>
      <c r="W310">
        <v>-22.57</v>
      </c>
      <c r="X310">
        <v>4.79</v>
      </c>
      <c r="Y310">
        <v>234672</v>
      </c>
      <c r="Z310">
        <v>15645</v>
      </c>
      <c r="AA310">
        <v>0.83</v>
      </c>
      <c r="AB310">
        <v>15</v>
      </c>
      <c r="AC310">
        <v>10</v>
      </c>
      <c r="AD310">
        <v>5</v>
      </c>
      <c r="AE310">
        <v>66.67</v>
      </c>
      <c r="AF310">
        <v>11</v>
      </c>
      <c r="AG310">
        <v>7</v>
      </c>
      <c r="AH310">
        <v>2</v>
      </c>
      <c r="AI310">
        <v>6</v>
      </c>
    </row>
    <row r="311" spans="1:35" x14ac:dyDescent="0.2">
      <c r="A311" s="102">
        <v>350</v>
      </c>
      <c r="B311">
        <v>3880</v>
      </c>
      <c r="C311" s="106" t="s">
        <v>1202</v>
      </c>
      <c r="D311" s="106" t="s">
        <v>1475</v>
      </c>
      <c r="E311">
        <v>1452</v>
      </c>
      <c r="F311">
        <v>1441</v>
      </c>
      <c r="G311">
        <v>500</v>
      </c>
      <c r="H311" s="106" t="s">
        <v>1258</v>
      </c>
      <c r="I311">
        <v>6856</v>
      </c>
      <c r="J311" s="106" t="s">
        <v>233</v>
      </c>
      <c r="K311" s="106" t="s">
        <v>1263</v>
      </c>
      <c r="L311">
        <v>6880</v>
      </c>
      <c r="M311">
        <v>6840</v>
      </c>
      <c r="N311">
        <v>100</v>
      </c>
      <c r="O311" s="106" t="s">
        <v>1261</v>
      </c>
      <c r="P311">
        <v>0.75256380113467802</v>
      </c>
      <c r="Q311">
        <v>0.90487558244149802</v>
      </c>
      <c r="R311">
        <v>3.2874766241648999E-2</v>
      </c>
      <c r="S311" s="15">
        <v>1.57876760706489E-2</v>
      </c>
      <c r="T311">
        <v>1.4438924155772099</v>
      </c>
      <c r="U311">
        <v>1.4438924155772099</v>
      </c>
      <c r="V311">
        <v>2.0680787778430001</v>
      </c>
      <c r="W311">
        <v>3.45</v>
      </c>
      <c r="X311">
        <v>5.34</v>
      </c>
      <c r="Y311">
        <v>234671</v>
      </c>
      <c r="Z311">
        <v>15645</v>
      </c>
      <c r="AA311">
        <v>0.95</v>
      </c>
      <c r="AB311">
        <v>15</v>
      </c>
      <c r="AC311">
        <v>10</v>
      </c>
      <c r="AD311">
        <v>5</v>
      </c>
      <c r="AE311">
        <v>66.67</v>
      </c>
      <c r="AF311">
        <v>10</v>
      </c>
      <c r="AG311">
        <v>8</v>
      </c>
      <c r="AH311">
        <v>2</v>
      </c>
      <c r="AI311">
        <v>5</v>
      </c>
    </row>
    <row r="312" spans="1:35" x14ac:dyDescent="0.2">
      <c r="A312" s="102">
        <v>51</v>
      </c>
      <c r="B312">
        <v>6755</v>
      </c>
      <c r="C312" s="106" t="s">
        <v>532</v>
      </c>
      <c r="D312" s="106" t="s">
        <v>1263</v>
      </c>
      <c r="E312">
        <v>2478</v>
      </c>
      <c r="F312">
        <v>2434</v>
      </c>
      <c r="G312">
        <v>400</v>
      </c>
      <c r="H312" s="106" t="s">
        <v>1261</v>
      </c>
      <c r="I312">
        <v>6967</v>
      </c>
      <c r="J312" s="106" t="s">
        <v>779</v>
      </c>
      <c r="K312" s="106" t="s">
        <v>1263</v>
      </c>
      <c r="L312">
        <v>1355</v>
      </c>
      <c r="M312">
        <v>1361</v>
      </c>
      <c r="N312">
        <v>700</v>
      </c>
      <c r="O312" s="106" t="s">
        <v>1258</v>
      </c>
      <c r="P312">
        <v>0.94582612633058705</v>
      </c>
      <c r="Q312">
        <v>0.94775525284582096</v>
      </c>
      <c r="R312" s="106">
        <v>1.56052250693601E-3</v>
      </c>
      <c r="S312" s="106">
        <v>3.6363174057950198E-2</v>
      </c>
      <c r="T312">
        <v>-1.9467672753141401</v>
      </c>
      <c r="U312">
        <v>1.9467672753141401</v>
      </c>
      <c r="V312">
        <v>0.73006212257969305</v>
      </c>
      <c r="W312">
        <v>-5.32</v>
      </c>
      <c r="X312">
        <v>2.15</v>
      </c>
      <c r="Y312">
        <v>233986</v>
      </c>
      <c r="Z312">
        <v>12315</v>
      </c>
      <c r="AA312">
        <v>0.6</v>
      </c>
      <c r="AB312">
        <v>19</v>
      </c>
      <c r="AC312">
        <v>12</v>
      </c>
      <c r="AD312">
        <v>7</v>
      </c>
      <c r="AE312">
        <v>63.16</v>
      </c>
      <c r="AF312">
        <v>9</v>
      </c>
      <c r="AG312">
        <v>11</v>
      </c>
      <c r="AH312">
        <v>5</v>
      </c>
      <c r="AI312">
        <v>3</v>
      </c>
    </row>
    <row r="313" spans="1:35" x14ac:dyDescent="0.2">
      <c r="A313" s="102">
        <v>1167</v>
      </c>
      <c r="B313">
        <v>5463</v>
      </c>
      <c r="C313" s="106" t="s">
        <v>66</v>
      </c>
      <c r="D313" s="106" t="s">
        <v>1312</v>
      </c>
      <c r="E313">
        <v>2890</v>
      </c>
      <c r="F313">
        <v>2859</v>
      </c>
      <c r="G313">
        <v>200</v>
      </c>
      <c r="H313" s="106" t="s">
        <v>1258</v>
      </c>
      <c r="I313">
        <v>9062</v>
      </c>
      <c r="J313" s="106" t="s">
        <v>1222</v>
      </c>
      <c r="K313" s="106" t="s">
        <v>1380</v>
      </c>
      <c r="L313">
        <v>5990</v>
      </c>
      <c r="M313">
        <v>5890</v>
      </c>
      <c r="N313">
        <v>100</v>
      </c>
      <c r="O313" s="106" t="s">
        <v>1261</v>
      </c>
      <c r="P313">
        <v>0.74956051212170005</v>
      </c>
      <c r="Q313">
        <v>0.81120381013187803</v>
      </c>
      <c r="R313">
        <v>7.2487517213928501E-2</v>
      </c>
      <c r="S313">
        <v>6.0104951768443701E-2</v>
      </c>
      <c r="T313">
        <v>0.36197918939817397</v>
      </c>
      <c r="U313">
        <v>0.36197918939817397</v>
      </c>
      <c r="V313">
        <v>0.21336361242367199</v>
      </c>
      <c r="W313">
        <v>1.35</v>
      </c>
      <c r="X313">
        <v>2.92</v>
      </c>
      <c r="Y313">
        <v>233002</v>
      </c>
      <c r="Z313">
        <v>17923</v>
      </c>
      <c r="AA313">
        <v>1.3</v>
      </c>
      <c r="AB313">
        <v>13</v>
      </c>
      <c r="AC313">
        <v>9</v>
      </c>
      <c r="AD313">
        <v>4</v>
      </c>
      <c r="AE313">
        <v>69.23</v>
      </c>
      <c r="AF313">
        <v>12</v>
      </c>
      <c r="AG313">
        <v>8</v>
      </c>
      <c r="AH313">
        <v>0</v>
      </c>
      <c r="AI313">
        <v>5</v>
      </c>
    </row>
    <row r="314" spans="1:35" x14ac:dyDescent="0.2">
      <c r="A314" s="102">
        <v>891</v>
      </c>
      <c r="B314">
        <v>1963</v>
      </c>
      <c r="C314" s="106" t="s">
        <v>1508</v>
      </c>
      <c r="D314" s="106" t="s">
        <v>1268</v>
      </c>
      <c r="E314">
        <v>1577</v>
      </c>
      <c r="F314">
        <v>1551</v>
      </c>
      <c r="G314">
        <v>600</v>
      </c>
      <c r="H314" s="106" t="s">
        <v>1261</v>
      </c>
      <c r="I314">
        <v>6923</v>
      </c>
      <c r="J314" s="106" t="s">
        <v>57</v>
      </c>
      <c r="K314" s="106" t="s">
        <v>1263</v>
      </c>
      <c r="L314">
        <v>2943</v>
      </c>
      <c r="M314">
        <v>2920</v>
      </c>
      <c r="N314">
        <v>300</v>
      </c>
      <c r="O314" s="106" t="s">
        <v>1258</v>
      </c>
      <c r="P314">
        <v>0.82401803094340298</v>
      </c>
      <c r="Q314">
        <v>0.84667839728748695</v>
      </c>
      <c r="R314">
        <v>1.4294591641409501E-2</v>
      </c>
      <c r="S314" s="15">
        <v>4.2533058357112699E-2</v>
      </c>
      <c r="T314">
        <v>-0.55069486883590602</v>
      </c>
      <c r="U314">
        <v>0.55069486883590602</v>
      </c>
      <c r="V314">
        <v>0.29429342374416301</v>
      </c>
      <c r="W314">
        <v>-1.64</v>
      </c>
      <c r="X314">
        <v>6.23</v>
      </c>
      <c r="Y314">
        <v>232937</v>
      </c>
      <c r="Z314">
        <v>11647</v>
      </c>
      <c r="AA314">
        <v>0.67</v>
      </c>
      <c r="AB314">
        <v>20</v>
      </c>
      <c r="AC314">
        <v>13</v>
      </c>
      <c r="AD314">
        <v>7</v>
      </c>
      <c r="AE314">
        <v>65</v>
      </c>
      <c r="AF314">
        <v>12</v>
      </c>
      <c r="AG314">
        <v>11</v>
      </c>
      <c r="AH314">
        <v>6</v>
      </c>
      <c r="AI314">
        <v>3</v>
      </c>
    </row>
    <row r="315" spans="1:35" x14ac:dyDescent="0.2">
      <c r="A315" s="102">
        <v>505</v>
      </c>
      <c r="B315">
        <v>4045</v>
      </c>
      <c r="C315" s="106" t="s">
        <v>1579</v>
      </c>
      <c r="D315" s="106" t="s">
        <v>1282</v>
      </c>
      <c r="E315">
        <v>1228</v>
      </c>
      <c r="F315">
        <v>1225</v>
      </c>
      <c r="G315">
        <v>900</v>
      </c>
      <c r="H315" s="106" t="s">
        <v>1258</v>
      </c>
      <c r="I315">
        <v>8341</v>
      </c>
      <c r="J315" s="106" t="s">
        <v>875</v>
      </c>
      <c r="K315" s="106" t="s">
        <v>1314</v>
      </c>
      <c r="L315">
        <v>1591</v>
      </c>
      <c r="M315">
        <v>1566</v>
      </c>
      <c r="N315">
        <v>700</v>
      </c>
      <c r="O315" s="106" t="s">
        <v>1261</v>
      </c>
      <c r="P315">
        <v>0.65405002722875605</v>
      </c>
      <c r="Q315">
        <v>0.88954102625359199</v>
      </c>
      <c r="R315">
        <v>0.41102989823125702</v>
      </c>
      <c r="S315" s="106">
        <v>5.89284190821651E-3</v>
      </c>
      <c r="T315">
        <v>2.25972144764481</v>
      </c>
      <c r="U315">
        <v>2.25972144764481</v>
      </c>
      <c r="V315">
        <v>2.18090521002348</v>
      </c>
      <c r="W315">
        <v>7.23</v>
      </c>
      <c r="X315">
        <v>0.56999999999999995</v>
      </c>
      <c r="Y315">
        <v>232261</v>
      </c>
      <c r="Z315">
        <v>10557</v>
      </c>
      <c r="AA315">
        <v>0.56000000000000005</v>
      </c>
      <c r="AB315">
        <v>22</v>
      </c>
      <c r="AC315">
        <v>15</v>
      </c>
      <c r="AD315">
        <v>7</v>
      </c>
      <c r="AE315">
        <v>68.180000000000007</v>
      </c>
      <c r="AF315">
        <v>12</v>
      </c>
      <c r="AG315">
        <v>9</v>
      </c>
      <c r="AH315">
        <v>5</v>
      </c>
      <c r="AI315">
        <v>8</v>
      </c>
    </row>
    <row r="316" spans="1:35" x14ac:dyDescent="0.2">
      <c r="A316" s="102">
        <v>261</v>
      </c>
      <c r="B316">
        <v>1803</v>
      </c>
      <c r="C316" s="106" t="s">
        <v>1269</v>
      </c>
      <c r="D316" s="106" t="s">
        <v>1268</v>
      </c>
      <c r="E316">
        <v>1086</v>
      </c>
      <c r="F316">
        <v>1082</v>
      </c>
      <c r="G316">
        <v>800</v>
      </c>
      <c r="H316" s="106" t="s">
        <v>1261</v>
      </c>
      <c r="I316">
        <v>3563</v>
      </c>
      <c r="J316" s="106" t="s">
        <v>1461</v>
      </c>
      <c r="K316" s="106" t="s">
        <v>1283</v>
      </c>
      <c r="L316">
        <v>8900</v>
      </c>
      <c r="M316">
        <v>8800</v>
      </c>
      <c r="N316">
        <v>100</v>
      </c>
      <c r="O316" s="106" t="s">
        <v>1258</v>
      </c>
      <c r="P316">
        <v>0.722066181769768</v>
      </c>
      <c r="Q316">
        <v>0.91334014278986997</v>
      </c>
      <c r="R316" s="15">
        <v>0.15125188722162999</v>
      </c>
      <c r="S316" s="106">
        <v>1.20559189558678E-2</v>
      </c>
      <c r="T316">
        <v>-5.0305587359272003E-3</v>
      </c>
      <c r="U316">
        <v>5.0305587359272003E-3</v>
      </c>
      <c r="V316">
        <v>0.13656515961459001</v>
      </c>
      <c r="W316">
        <v>-0.03</v>
      </c>
      <c r="X316">
        <v>1.64</v>
      </c>
      <c r="Y316">
        <v>232197</v>
      </c>
      <c r="Z316">
        <v>16586</v>
      </c>
      <c r="AA316">
        <v>1.33</v>
      </c>
      <c r="AB316">
        <v>14</v>
      </c>
      <c r="AC316">
        <v>10</v>
      </c>
      <c r="AD316">
        <v>4</v>
      </c>
      <c r="AE316">
        <v>71.430000000000007</v>
      </c>
      <c r="AF316">
        <v>11</v>
      </c>
      <c r="AG316">
        <v>9</v>
      </c>
      <c r="AH316">
        <v>3</v>
      </c>
      <c r="AI316">
        <v>2</v>
      </c>
    </row>
    <row r="317" spans="1:35" x14ac:dyDescent="0.2">
      <c r="A317" s="102">
        <v>331</v>
      </c>
      <c r="B317">
        <v>1414</v>
      </c>
      <c r="C317" s="106" t="s">
        <v>1439</v>
      </c>
      <c r="D317" s="106" t="s">
        <v>1268</v>
      </c>
      <c r="E317">
        <v>4310</v>
      </c>
      <c r="F317">
        <v>4235</v>
      </c>
      <c r="G317">
        <v>200</v>
      </c>
      <c r="H317" s="106" t="s">
        <v>1261</v>
      </c>
      <c r="I317">
        <v>8425</v>
      </c>
      <c r="J317" s="106" t="s">
        <v>1438</v>
      </c>
      <c r="K317" s="106" t="s">
        <v>1264</v>
      </c>
      <c r="L317">
        <v>3240</v>
      </c>
      <c r="M317">
        <v>3220</v>
      </c>
      <c r="N317">
        <v>300</v>
      </c>
      <c r="O317" s="106" t="s">
        <v>1258</v>
      </c>
      <c r="P317">
        <v>0.81314792724162599</v>
      </c>
      <c r="Q317">
        <v>0.90586592933240295</v>
      </c>
      <c r="R317" s="15">
        <v>0.132246211326187</v>
      </c>
      <c r="S317" s="106">
        <v>3.6796495520459001E-2</v>
      </c>
      <c r="T317">
        <v>-1.500342900338</v>
      </c>
      <c r="U317">
        <v>1.500342900338</v>
      </c>
      <c r="V317">
        <v>0.81021307398703601</v>
      </c>
      <c r="W317">
        <v>-2.78</v>
      </c>
      <c r="X317">
        <v>14.05</v>
      </c>
      <c r="Y317">
        <v>231326</v>
      </c>
      <c r="Z317">
        <v>19277</v>
      </c>
      <c r="AA317">
        <v>1.07</v>
      </c>
      <c r="AB317">
        <v>12</v>
      </c>
      <c r="AC317">
        <v>9</v>
      </c>
      <c r="AD317">
        <v>3</v>
      </c>
      <c r="AE317">
        <v>75</v>
      </c>
      <c r="AF317">
        <v>12</v>
      </c>
      <c r="AG317">
        <v>6</v>
      </c>
      <c r="AH317">
        <v>2</v>
      </c>
      <c r="AI317">
        <v>4</v>
      </c>
    </row>
    <row r="318" spans="1:35" x14ac:dyDescent="0.2">
      <c r="A318" s="102">
        <v>528</v>
      </c>
      <c r="B318">
        <v>7984</v>
      </c>
      <c r="C318" s="106" t="s">
        <v>830</v>
      </c>
      <c r="D318" s="106" t="s">
        <v>1281</v>
      </c>
      <c r="E318">
        <v>1588</v>
      </c>
      <c r="F318">
        <v>1589</v>
      </c>
      <c r="G318">
        <v>600</v>
      </c>
      <c r="H318" s="106" t="s">
        <v>1261</v>
      </c>
      <c r="I318">
        <v>8002</v>
      </c>
      <c r="J318" s="106" t="s">
        <v>29</v>
      </c>
      <c r="K318" s="106" t="s">
        <v>1265</v>
      </c>
      <c r="L318">
        <v>793.2</v>
      </c>
      <c r="M318">
        <v>789.5</v>
      </c>
      <c r="N318">
        <v>1200</v>
      </c>
      <c r="O318" s="106" t="s">
        <v>1258</v>
      </c>
      <c r="P318">
        <v>0.87242612547432896</v>
      </c>
      <c r="Q318">
        <v>0.88745610589229296</v>
      </c>
      <c r="R318">
        <v>1.5805972860514501E-2</v>
      </c>
      <c r="S318" s="15">
        <v>6.0184429341542502E-3</v>
      </c>
      <c r="T318">
        <v>-0.91458807185351798</v>
      </c>
      <c r="U318">
        <v>0.91458807185351798</v>
      </c>
      <c r="V318">
        <v>1.18078452690132</v>
      </c>
      <c r="W318">
        <v>-1.18</v>
      </c>
      <c r="X318">
        <v>0.63</v>
      </c>
      <c r="Y318">
        <v>230888</v>
      </c>
      <c r="Z318">
        <v>14430</v>
      </c>
      <c r="AA318">
        <v>0.72</v>
      </c>
      <c r="AB318">
        <v>16</v>
      </c>
      <c r="AC318">
        <v>10</v>
      </c>
      <c r="AD318">
        <v>6</v>
      </c>
      <c r="AE318">
        <v>62.5</v>
      </c>
      <c r="AF318">
        <v>12</v>
      </c>
      <c r="AG318">
        <v>7</v>
      </c>
      <c r="AH318">
        <v>3</v>
      </c>
      <c r="AI318">
        <v>6</v>
      </c>
    </row>
    <row r="319" spans="1:35" x14ac:dyDescent="0.2">
      <c r="A319" s="102">
        <v>873</v>
      </c>
      <c r="B319">
        <v>8385</v>
      </c>
      <c r="C319" s="106" t="s">
        <v>891</v>
      </c>
      <c r="D319" s="106" t="s">
        <v>1314</v>
      </c>
      <c r="E319">
        <v>538</v>
      </c>
      <c r="F319">
        <v>535</v>
      </c>
      <c r="G319">
        <v>1900</v>
      </c>
      <c r="H319" s="106" t="s">
        <v>1261</v>
      </c>
      <c r="I319">
        <v>9069</v>
      </c>
      <c r="J319" s="106" t="s">
        <v>1370</v>
      </c>
      <c r="K319" s="106" t="s">
        <v>1380</v>
      </c>
      <c r="L319">
        <v>875</v>
      </c>
      <c r="M319">
        <v>867</v>
      </c>
      <c r="N319">
        <v>1200</v>
      </c>
      <c r="O319" s="106" t="s">
        <v>1258</v>
      </c>
      <c r="P319">
        <v>0.86829800644646304</v>
      </c>
      <c r="Q319">
        <v>0.848159921647482</v>
      </c>
      <c r="R319">
        <v>4.2909977271034898E-2</v>
      </c>
      <c r="S319">
        <v>1.5228666243871E-2</v>
      </c>
      <c r="T319">
        <v>-2.3979613742284398</v>
      </c>
      <c r="U319">
        <v>2.3979613742284398</v>
      </c>
      <c r="V319">
        <v>2.6648786865027301</v>
      </c>
      <c r="W319">
        <v>-5.79</v>
      </c>
      <c r="X319">
        <v>2.2999999999999998</v>
      </c>
      <c r="Y319">
        <v>229973</v>
      </c>
      <c r="Z319">
        <v>12104</v>
      </c>
      <c r="AA319">
        <v>0.56000000000000005</v>
      </c>
      <c r="AB319">
        <v>19</v>
      </c>
      <c r="AC319">
        <v>12</v>
      </c>
      <c r="AD319">
        <v>7</v>
      </c>
      <c r="AE319">
        <v>63.16</v>
      </c>
      <c r="AF319">
        <v>13</v>
      </c>
      <c r="AG319">
        <v>7</v>
      </c>
      <c r="AH319">
        <v>3</v>
      </c>
      <c r="AI319">
        <v>9</v>
      </c>
    </row>
    <row r="320" spans="1:35" x14ac:dyDescent="0.2">
      <c r="A320" s="102">
        <v>837</v>
      </c>
      <c r="B320">
        <v>4634</v>
      </c>
      <c r="C320" s="106" t="s">
        <v>65</v>
      </c>
      <c r="D320" s="106" t="s">
        <v>1282</v>
      </c>
      <c r="E320">
        <v>2393</v>
      </c>
      <c r="F320">
        <v>2392</v>
      </c>
      <c r="G320">
        <v>300</v>
      </c>
      <c r="H320" s="106" t="s">
        <v>1261</v>
      </c>
      <c r="I320">
        <v>7259</v>
      </c>
      <c r="J320" s="106" t="s">
        <v>27</v>
      </c>
      <c r="K320" s="106" t="s">
        <v>1275</v>
      </c>
      <c r="L320">
        <v>3870</v>
      </c>
      <c r="M320">
        <v>3905</v>
      </c>
      <c r="N320">
        <v>200</v>
      </c>
      <c r="O320" s="106" t="s">
        <v>1258</v>
      </c>
      <c r="P320">
        <v>0.87138762370516698</v>
      </c>
      <c r="Q320">
        <v>0.85306371625561395</v>
      </c>
      <c r="R320" s="15">
        <v>5.7802156750824999E-4</v>
      </c>
      <c r="S320">
        <v>4.1286584770248602E-2</v>
      </c>
      <c r="T320">
        <v>-2.0963469215620001</v>
      </c>
      <c r="U320">
        <v>2.0963469215620001</v>
      </c>
      <c r="V320">
        <v>1.36943118830845</v>
      </c>
      <c r="W320">
        <v>-6.39</v>
      </c>
      <c r="X320">
        <v>8.1199999999999992</v>
      </c>
      <c r="Y320">
        <v>228836</v>
      </c>
      <c r="Z320">
        <v>15256</v>
      </c>
      <c r="AA320">
        <v>0.86</v>
      </c>
      <c r="AB320">
        <v>15</v>
      </c>
      <c r="AC320">
        <v>9</v>
      </c>
      <c r="AD320">
        <v>6</v>
      </c>
      <c r="AE320">
        <v>60</v>
      </c>
      <c r="AF320">
        <v>11</v>
      </c>
      <c r="AG320">
        <v>8</v>
      </c>
      <c r="AH320">
        <v>2</v>
      </c>
      <c r="AI320">
        <v>5</v>
      </c>
    </row>
    <row r="321" spans="1:35" x14ac:dyDescent="0.2">
      <c r="A321" s="102">
        <v>8</v>
      </c>
      <c r="B321">
        <v>2379</v>
      </c>
      <c r="C321" s="106" t="s">
        <v>472</v>
      </c>
      <c r="D321" s="106" t="s">
        <v>1272</v>
      </c>
      <c r="E321">
        <v>3260</v>
      </c>
      <c r="F321">
        <v>3240</v>
      </c>
      <c r="G321">
        <v>300</v>
      </c>
      <c r="H321" s="106" t="s">
        <v>1261</v>
      </c>
      <c r="I321">
        <v>9437</v>
      </c>
      <c r="J321" s="106" t="s">
        <v>473</v>
      </c>
      <c r="K321" s="106" t="s">
        <v>1260</v>
      </c>
      <c r="L321">
        <v>3148</v>
      </c>
      <c r="M321">
        <v>3131</v>
      </c>
      <c r="N321">
        <v>300</v>
      </c>
      <c r="O321" s="106" t="s">
        <v>1258</v>
      </c>
      <c r="P321">
        <v>0.81481578683072498</v>
      </c>
      <c r="Q321">
        <v>0.96814633676036899</v>
      </c>
      <c r="R321" s="106">
        <v>9.8190145957302698E-3</v>
      </c>
      <c r="S321">
        <v>1.9402012705459899E-2</v>
      </c>
      <c r="T321">
        <v>-0.75647955420370805</v>
      </c>
      <c r="U321">
        <v>0.75647955420370805</v>
      </c>
      <c r="V321">
        <v>0.80047122281881899</v>
      </c>
      <c r="W321">
        <v>-3.53</v>
      </c>
      <c r="X321">
        <v>3.36</v>
      </c>
      <c r="Y321">
        <v>228586</v>
      </c>
      <c r="Z321">
        <v>10390</v>
      </c>
      <c r="AA321">
        <v>0.55000000000000004</v>
      </c>
      <c r="AB321">
        <v>22</v>
      </c>
      <c r="AC321">
        <v>12</v>
      </c>
      <c r="AD321">
        <v>10</v>
      </c>
      <c r="AE321">
        <v>54.55</v>
      </c>
      <c r="AF321">
        <v>10</v>
      </c>
      <c r="AG321">
        <v>8</v>
      </c>
      <c r="AH321">
        <v>6</v>
      </c>
      <c r="AI321">
        <v>8</v>
      </c>
    </row>
    <row r="322" spans="1:35" x14ac:dyDescent="0.2">
      <c r="A322" s="102">
        <v>1182</v>
      </c>
      <c r="B322">
        <v>4114</v>
      </c>
      <c r="C322" s="106" t="s">
        <v>1413</v>
      </c>
      <c r="D322" s="106" t="s">
        <v>1282</v>
      </c>
      <c r="E322">
        <v>6080</v>
      </c>
      <c r="F322">
        <v>6050</v>
      </c>
      <c r="G322">
        <v>100</v>
      </c>
      <c r="H322" s="106" t="s">
        <v>1261</v>
      </c>
      <c r="I322">
        <v>5301</v>
      </c>
      <c r="J322" s="106" t="s">
        <v>706</v>
      </c>
      <c r="K322" s="106" t="s">
        <v>1257</v>
      </c>
      <c r="L322">
        <v>1028</v>
      </c>
      <c r="M322">
        <v>1016</v>
      </c>
      <c r="N322">
        <v>600</v>
      </c>
      <c r="O322" s="106" t="s">
        <v>1258</v>
      </c>
      <c r="P322">
        <v>0.746245427972274</v>
      </c>
      <c r="Q322">
        <v>0.80916692712909599</v>
      </c>
      <c r="R322">
        <v>0.116007328140199</v>
      </c>
      <c r="S322">
        <v>7.8460124445151394E-2</v>
      </c>
      <c r="T322">
        <v>-1.53991159223968</v>
      </c>
      <c r="U322">
        <v>1.53991159223968</v>
      </c>
      <c r="V322">
        <v>1.39912650331833</v>
      </c>
      <c r="W322">
        <v>-4.67</v>
      </c>
      <c r="X322">
        <v>0.76</v>
      </c>
      <c r="Y322">
        <v>228347</v>
      </c>
      <c r="Z322">
        <v>12018</v>
      </c>
      <c r="AA322">
        <v>0.9</v>
      </c>
      <c r="AB322">
        <v>19</v>
      </c>
      <c r="AC322">
        <v>11</v>
      </c>
      <c r="AD322">
        <v>8</v>
      </c>
      <c r="AE322">
        <v>57.89</v>
      </c>
      <c r="AF322">
        <v>8</v>
      </c>
      <c r="AG322">
        <v>9</v>
      </c>
      <c r="AH322">
        <v>7</v>
      </c>
      <c r="AI322">
        <v>3</v>
      </c>
    </row>
    <row r="323" spans="1:35" x14ac:dyDescent="0.2">
      <c r="A323" s="102">
        <v>1100</v>
      </c>
      <c r="B323">
        <v>4212</v>
      </c>
      <c r="C323" s="106" t="s">
        <v>673</v>
      </c>
      <c r="D323" s="106" t="s">
        <v>1282</v>
      </c>
      <c r="E323">
        <v>2376</v>
      </c>
      <c r="F323">
        <v>2373</v>
      </c>
      <c r="G323">
        <v>400</v>
      </c>
      <c r="H323" s="106" t="s">
        <v>1261</v>
      </c>
      <c r="I323">
        <v>8595</v>
      </c>
      <c r="J323" s="106" t="s">
        <v>1430</v>
      </c>
      <c r="K323" s="106" t="s">
        <v>1450</v>
      </c>
      <c r="L323">
        <v>4710</v>
      </c>
      <c r="M323">
        <v>4680</v>
      </c>
      <c r="N323">
        <v>200</v>
      </c>
      <c r="O323" s="106" t="s">
        <v>1258</v>
      </c>
      <c r="P323">
        <v>0.89006674677373698</v>
      </c>
      <c r="Q323">
        <v>0.82108157964008699</v>
      </c>
      <c r="R323" s="15">
        <v>2.4709306818245399E-2</v>
      </c>
      <c r="S323">
        <v>5.32741773997275E-2</v>
      </c>
      <c r="T323">
        <v>-1.6627820369676301</v>
      </c>
      <c r="U323">
        <v>1.6627820369676301</v>
      </c>
      <c r="V323">
        <v>1.4708393383709399</v>
      </c>
      <c r="W323">
        <v>-5.68</v>
      </c>
      <c r="X323">
        <v>1.41</v>
      </c>
      <c r="Y323">
        <v>227104</v>
      </c>
      <c r="Z323">
        <v>14194</v>
      </c>
      <c r="AA323">
        <v>0.74</v>
      </c>
      <c r="AB323">
        <v>16</v>
      </c>
      <c r="AC323">
        <v>10</v>
      </c>
      <c r="AD323">
        <v>6</v>
      </c>
      <c r="AE323">
        <v>62.5</v>
      </c>
      <c r="AF323">
        <v>11</v>
      </c>
      <c r="AG323">
        <v>6</v>
      </c>
      <c r="AH323">
        <v>2</v>
      </c>
      <c r="AI323">
        <v>8</v>
      </c>
    </row>
    <row r="324" spans="1:35" x14ac:dyDescent="0.2">
      <c r="A324" s="102">
        <v>531</v>
      </c>
      <c r="B324">
        <v>1802</v>
      </c>
      <c r="C324" s="106" t="s">
        <v>1467</v>
      </c>
      <c r="D324" s="106" t="s">
        <v>1268</v>
      </c>
      <c r="E324">
        <v>1230</v>
      </c>
      <c r="F324">
        <v>1229</v>
      </c>
      <c r="G324">
        <v>600</v>
      </c>
      <c r="H324" s="106" t="s">
        <v>1261</v>
      </c>
      <c r="I324">
        <v>6028</v>
      </c>
      <c r="J324" s="106" t="s">
        <v>555</v>
      </c>
      <c r="K324" s="106" t="s">
        <v>1272</v>
      </c>
      <c r="L324">
        <v>7850</v>
      </c>
      <c r="M324">
        <v>7730</v>
      </c>
      <c r="N324">
        <v>100</v>
      </c>
      <c r="O324" s="106" t="s">
        <v>1258</v>
      </c>
      <c r="P324">
        <v>0.70419000575560498</v>
      </c>
      <c r="Q324">
        <v>0.88722812018937902</v>
      </c>
      <c r="R324">
        <v>2.4309541266517701E-2</v>
      </c>
      <c r="S324">
        <v>4.7726523279497099E-2</v>
      </c>
      <c r="T324">
        <v>-0.79137907444192901</v>
      </c>
      <c r="U324">
        <v>0.79137907444192901</v>
      </c>
      <c r="V324">
        <v>1.20880348012451</v>
      </c>
      <c r="W324">
        <v>-1.96</v>
      </c>
      <c r="X324">
        <v>4.6100000000000003</v>
      </c>
      <c r="Y324">
        <v>227093</v>
      </c>
      <c r="Z324">
        <v>16221</v>
      </c>
      <c r="AA324">
        <v>0.76</v>
      </c>
      <c r="AB324">
        <v>14</v>
      </c>
      <c r="AC324">
        <v>10</v>
      </c>
      <c r="AD324">
        <v>4</v>
      </c>
      <c r="AE324">
        <v>71.430000000000007</v>
      </c>
      <c r="AF324">
        <v>10</v>
      </c>
      <c r="AG324">
        <v>8</v>
      </c>
      <c r="AH324">
        <v>4</v>
      </c>
      <c r="AI324">
        <v>2</v>
      </c>
    </row>
    <row r="325" spans="1:35" x14ac:dyDescent="0.2">
      <c r="A325" s="102">
        <v>863</v>
      </c>
      <c r="B325">
        <v>1963</v>
      </c>
      <c r="C325" s="106" t="s">
        <v>1508</v>
      </c>
      <c r="D325" s="106" t="s">
        <v>1268</v>
      </c>
      <c r="E325">
        <v>1577</v>
      </c>
      <c r="F325">
        <v>1551</v>
      </c>
      <c r="G325">
        <v>500</v>
      </c>
      <c r="H325" s="106" t="s">
        <v>1261</v>
      </c>
      <c r="I325">
        <v>5947</v>
      </c>
      <c r="J325" s="106" t="s">
        <v>230</v>
      </c>
      <c r="K325" s="106" t="s">
        <v>1458</v>
      </c>
      <c r="L325">
        <v>8060</v>
      </c>
      <c r="M325">
        <v>8170</v>
      </c>
      <c r="N325">
        <v>100</v>
      </c>
      <c r="O325" s="106" t="s">
        <v>1258</v>
      </c>
      <c r="P325">
        <v>0.78266333715092296</v>
      </c>
      <c r="Q325">
        <v>0.84992795020057799</v>
      </c>
      <c r="R325">
        <v>0.13028860311707399</v>
      </c>
      <c r="S325">
        <v>2.36301186769729E-2</v>
      </c>
      <c r="T325">
        <v>-1.4933536665948199</v>
      </c>
      <c r="U325">
        <v>1.4933536665948199</v>
      </c>
      <c r="V325">
        <v>0.30530248586488001</v>
      </c>
      <c r="W325">
        <v>-4.58</v>
      </c>
      <c r="X325">
        <v>5.08</v>
      </c>
      <c r="Y325">
        <v>226855</v>
      </c>
      <c r="Z325">
        <v>8725</v>
      </c>
      <c r="AA325">
        <v>0.55000000000000004</v>
      </c>
      <c r="AB325">
        <v>26</v>
      </c>
      <c r="AC325">
        <v>16</v>
      </c>
      <c r="AD325">
        <v>10</v>
      </c>
      <c r="AE325">
        <v>61.54</v>
      </c>
      <c r="AF325">
        <v>11</v>
      </c>
      <c r="AG325">
        <v>13</v>
      </c>
      <c r="AH325">
        <v>8</v>
      </c>
      <c r="AI325">
        <v>5</v>
      </c>
    </row>
    <row r="326" spans="1:35" x14ac:dyDescent="0.2">
      <c r="A326" s="102">
        <v>857</v>
      </c>
      <c r="B326">
        <v>4540</v>
      </c>
      <c r="C326" s="106" t="s">
        <v>1696</v>
      </c>
      <c r="D326" s="106" t="s">
        <v>1280</v>
      </c>
      <c r="E326">
        <v>2798</v>
      </c>
      <c r="F326">
        <v>2803</v>
      </c>
      <c r="G326">
        <v>300</v>
      </c>
      <c r="H326" s="106" t="s">
        <v>1258</v>
      </c>
      <c r="I326">
        <v>6371</v>
      </c>
      <c r="J326" s="106" t="s">
        <v>1421</v>
      </c>
      <c r="K326" s="106" t="s">
        <v>1270</v>
      </c>
      <c r="L326">
        <v>3240</v>
      </c>
      <c r="M326">
        <v>3220</v>
      </c>
      <c r="N326">
        <v>300</v>
      </c>
      <c r="O326" s="106" t="s">
        <v>1261</v>
      </c>
      <c r="P326">
        <v>0.91152824975840696</v>
      </c>
      <c r="Q326">
        <v>0.85084050088200502</v>
      </c>
      <c r="R326">
        <v>1.9834062342186601E-2</v>
      </c>
      <c r="S326">
        <v>3.1643839324349199E-3</v>
      </c>
      <c r="T326">
        <v>1.0701186587743401</v>
      </c>
      <c r="U326">
        <v>1.0701186587743401</v>
      </c>
      <c r="V326">
        <v>1.1694193752804101</v>
      </c>
      <c r="W326">
        <v>3.49</v>
      </c>
      <c r="X326">
        <v>12.95</v>
      </c>
      <c r="Y326">
        <v>226807</v>
      </c>
      <c r="Z326">
        <v>28351</v>
      </c>
      <c r="AA326">
        <v>1.46</v>
      </c>
      <c r="AB326">
        <v>8</v>
      </c>
      <c r="AC326">
        <v>6</v>
      </c>
      <c r="AD326">
        <v>2</v>
      </c>
      <c r="AE326">
        <v>75</v>
      </c>
      <c r="AF326">
        <v>9</v>
      </c>
      <c r="AG326">
        <v>6</v>
      </c>
      <c r="AH326">
        <v>2</v>
      </c>
      <c r="AI326">
        <v>0</v>
      </c>
    </row>
    <row r="327" spans="1:35" x14ac:dyDescent="0.2">
      <c r="A327" s="102">
        <v>442</v>
      </c>
      <c r="B327">
        <v>4348</v>
      </c>
      <c r="C327" s="106" t="s">
        <v>1415</v>
      </c>
      <c r="D327" s="106" t="s">
        <v>1260</v>
      </c>
      <c r="E327">
        <v>2857</v>
      </c>
      <c r="F327">
        <v>2801</v>
      </c>
      <c r="G327">
        <v>300</v>
      </c>
      <c r="H327" s="106" t="s">
        <v>1258</v>
      </c>
      <c r="I327">
        <v>6701</v>
      </c>
      <c r="J327" s="106" t="s">
        <v>1445</v>
      </c>
      <c r="K327" s="106" t="s">
        <v>1263</v>
      </c>
      <c r="L327">
        <v>4810</v>
      </c>
      <c r="M327">
        <v>4795</v>
      </c>
      <c r="N327">
        <v>200</v>
      </c>
      <c r="O327" s="106" t="s">
        <v>1261</v>
      </c>
      <c r="P327">
        <v>0.89455620314562001</v>
      </c>
      <c r="Q327">
        <v>0.89675582229288398</v>
      </c>
      <c r="R327">
        <v>0.46835077153806398</v>
      </c>
      <c r="S327" s="15">
        <v>6.6941010331305895E-2</v>
      </c>
      <c r="T327">
        <v>0.66763261567837096</v>
      </c>
      <c r="U327">
        <v>0.66763261567837096</v>
      </c>
      <c r="V327">
        <v>1.22700417962691</v>
      </c>
      <c r="W327">
        <v>3.36</v>
      </c>
      <c r="X327">
        <v>12.38</v>
      </c>
      <c r="Y327">
        <v>226626</v>
      </c>
      <c r="Z327">
        <v>10792</v>
      </c>
      <c r="AA327">
        <v>0.5</v>
      </c>
      <c r="AB327">
        <v>21</v>
      </c>
      <c r="AC327">
        <v>12</v>
      </c>
      <c r="AD327">
        <v>9</v>
      </c>
      <c r="AE327">
        <v>57.14</v>
      </c>
      <c r="AF327">
        <v>11</v>
      </c>
      <c r="AG327">
        <v>8</v>
      </c>
      <c r="AH327">
        <v>7</v>
      </c>
      <c r="AI327">
        <v>6</v>
      </c>
    </row>
    <row r="328" spans="1:35" x14ac:dyDescent="0.2">
      <c r="A328" s="102">
        <v>785</v>
      </c>
      <c r="B328">
        <v>4061</v>
      </c>
      <c r="C328" s="106" t="s">
        <v>1495</v>
      </c>
      <c r="D328" s="106" t="s">
        <v>1282</v>
      </c>
      <c r="E328">
        <v>2960</v>
      </c>
      <c r="F328">
        <v>2943</v>
      </c>
      <c r="G328">
        <v>300</v>
      </c>
      <c r="H328" s="106" t="s">
        <v>1261</v>
      </c>
      <c r="I328">
        <v>7259</v>
      </c>
      <c r="J328" s="106" t="s">
        <v>27</v>
      </c>
      <c r="K328" s="106" t="s">
        <v>1275</v>
      </c>
      <c r="L328">
        <v>3870</v>
      </c>
      <c r="M328">
        <v>3905</v>
      </c>
      <c r="N328">
        <v>200</v>
      </c>
      <c r="O328" s="106" t="s">
        <v>1258</v>
      </c>
      <c r="P328">
        <v>0.89563705341442301</v>
      </c>
      <c r="Q328">
        <v>0.85852484192284695</v>
      </c>
      <c r="R328">
        <v>1.08261416027167E-2</v>
      </c>
      <c r="S328">
        <v>1.86749380820215E-3</v>
      </c>
      <c r="T328">
        <v>-1.6459234514968799</v>
      </c>
      <c r="U328">
        <v>1.6459234514968799</v>
      </c>
      <c r="V328">
        <v>1.0957150424909501</v>
      </c>
      <c r="W328">
        <v>-5.37</v>
      </c>
      <c r="X328">
        <v>13.05</v>
      </c>
      <c r="Y328">
        <v>226246</v>
      </c>
      <c r="Z328">
        <v>20568</v>
      </c>
      <c r="AA328">
        <v>1.01</v>
      </c>
      <c r="AB328">
        <v>11</v>
      </c>
      <c r="AC328">
        <v>7</v>
      </c>
      <c r="AD328">
        <v>4</v>
      </c>
      <c r="AE328">
        <v>63.64</v>
      </c>
      <c r="AF328">
        <v>8</v>
      </c>
      <c r="AG328">
        <v>7</v>
      </c>
      <c r="AH328">
        <v>3</v>
      </c>
      <c r="AI328">
        <v>1</v>
      </c>
    </row>
    <row r="329" spans="1:35" x14ac:dyDescent="0.2">
      <c r="A329" s="102">
        <v>1066</v>
      </c>
      <c r="B329">
        <v>6361</v>
      </c>
      <c r="C329" s="106" t="s">
        <v>748</v>
      </c>
      <c r="D329" s="106" t="s">
        <v>1270</v>
      </c>
      <c r="E329">
        <v>2876</v>
      </c>
      <c r="F329">
        <v>2830</v>
      </c>
      <c r="G329">
        <v>300</v>
      </c>
      <c r="H329" s="106" t="s">
        <v>1261</v>
      </c>
      <c r="I329">
        <v>7180</v>
      </c>
      <c r="J329" s="106" t="s">
        <v>1081</v>
      </c>
      <c r="K329" s="106" t="s">
        <v>1314</v>
      </c>
      <c r="L329">
        <v>416</v>
      </c>
      <c r="M329">
        <v>410</v>
      </c>
      <c r="N329">
        <v>2100</v>
      </c>
      <c r="O329" s="106" t="s">
        <v>1258</v>
      </c>
      <c r="P329">
        <v>0.80537163632990105</v>
      </c>
      <c r="Q329">
        <v>0.82545901737693395</v>
      </c>
      <c r="R329">
        <v>0.430269334747994</v>
      </c>
      <c r="S329" s="15">
        <v>1.2366600053155499E-2</v>
      </c>
      <c r="T329">
        <v>-0.489961766827201</v>
      </c>
      <c r="U329">
        <v>0.489961766827201</v>
      </c>
      <c r="V329">
        <v>1.0585869648442101</v>
      </c>
      <c r="W329">
        <v>-1.52</v>
      </c>
      <c r="X329">
        <v>1.41</v>
      </c>
      <c r="Y329">
        <v>224668</v>
      </c>
      <c r="Z329">
        <v>14042</v>
      </c>
      <c r="AA329">
        <v>0.59</v>
      </c>
      <c r="AB329">
        <v>16</v>
      </c>
      <c r="AC329">
        <v>9</v>
      </c>
      <c r="AD329">
        <v>7</v>
      </c>
      <c r="AE329">
        <v>56.25</v>
      </c>
      <c r="AF329">
        <v>13</v>
      </c>
      <c r="AG329">
        <v>5</v>
      </c>
      <c r="AH329">
        <v>4</v>
      </c>
      <c r="AI329">
        <v>7</v>
      </c>
    </row>
    <row r="330" spans="1:35" x14ac:dyDescent="0.2">
      <c r="A330" s="102">
        <v>96</v>
      </c>
      <c r="B330">
        <v>8233</v>
      </c>
      <c r="C330" s="106" t="s">
        <v>1302</v>
      </c>
      <c r="D330" s="106" t="s">
        <v>1283</v>
      </c>
      <c r="E330">
        <v>1128</v>
      </c>
      <c r="F330">
        <v>1116</v>
      </c>
      <c r="G330">
        <v>800</v>
      </c>
      <c r="H330" s="106" t="s">
        <v>1261</v>
      </c>
      <c r="I330">
        <v>8276</v>
      </c>
      <c r="J330" s="106" t="s">
        <v>866</v>
      </c>
      <c r="K330" s="106" t="s">
        <v>1283</v>
      </c>
      <c r="L330">
        <v>1916</v>
      </c>
      <c r="M330">
        <v>1859</v>
      </c>
      <c r="N330">
        <v>500</v>
      </c>
      <c r="O330" s="106" t="s">
        <v>1258</v>
      </c>
      <c r="P330">
        <v>0.89432104634464904</v>
      </c>
      <c r="Q330">
        <v>0.93667994591635195</v>
      </c>
      <c r="R330">
        <v>0.28260415217825902</v>
      </c>
      <c r="S330" s="106">
        <v>3.9664081555843703E-3</v>
      </c>
      <c r="T330">
        <v>-0.95886410204602002</v>
      </c>
      <c r="U330">
        <v>0.95886410204602002</v>
      </c>
      <c r="V330">
        <v>2.6531573813012299</v>
      </c>
      <c r="W330">
        <v>-1.83</v>
      </c>
      <c r="X330">
        <v>3.95</v>
      </c>
      <c r="Y330">
        <v>224611</v>
      </c>
      <c r="Z330">
        <v>11231</v>
      </c>
      <c r="AA330">
        <v>0.56999999999999995</v>
      </c>
      <c r="AB330">
        <v>20</v>
      </c>
      <c r="AC330">
        <v>11</v>
      </c>
      <c r="AD330">
        <v>9</v>
      </c>
      <c r="AE330">
        <v>55</v>
      </c>
      <c r="AF330">
        <v>14</v>
      </c>
      <c r="AG330">
        <v>8</v>
      </c>
      <c r="AH330">
        <v>2</v>
      </c>
      <c r="AI330">
        <v>10</v>
      </c>
    </row>
    <row r="331" spans="1:35" x14ac:dyDescent="0.2">
      <c r="A331" s="102">
        <v>403</v>
      </c>
      <c r="B331">
        <v>4902</v>
      </c>
      <c r="C331" s="106" t="s">
        <v>1698</v>
      </c>
      <c r="D331" s="106" t="s">
        <v>1263</v>
      </c>
      <c r="E331">
        <v>663</v>
      </c>
      <c r="F331">
        <v>654</v>
      </c>
      <c r="G331">
        <v>1500</v>
      </c>
      <c r="H331" s="106" t="s">
        <v>1261</v>
      </c>
      <c r="I331">
        <v>5444</v>
      </c>
      <c r="J331" s="106" t="s">
        <v>1718</v>
      </c>
      <c r="K331" s="106" t="s">
        <v>1312</v>
      </c>
      <c r="L331">
        <v>2531</v>
      </c>
      <c r="M331">
        <v>2499</v>
      </c>
      <c r="N331">
        <v>400</v>
      </c>
      <c r="O331" s="106" t="s">
        <v>1258</v>
      </c>
      <c r="P331">
        <v>0.86920997154109403</v>
      </c>
      <c r="Q331">
        <v>0.89985148102756995</v>
      </c>
      <c r="R331">
        <v>6.8911623946970396E-2</v>
      </c>
      <c r="S331" s="15">
        <v>3.2669407459839699E-2</v>
      </c>
      <c r="T331">
        <v>-0.315722715218132</v>
      </c>
      <c r="U331">
        <v>0.315722715218132</v>
      </c>
      <c r="V331">
        <v>6.1768379926869101E-2</v>
      </c>
      <c r="W331">
        <v>-0.77</v>
      </c>
      <c r="X331">
        <v>1.86</v>
      </c>
      <c r="Y331">
        <v>223629</v>
      </c>
      <c r="Z331">
        <v>12424</v>
      </c>
      <c r="AA331">
        <v>0.7</v>
      </c>
      <c r="AB331">
        <v>18</v>
      </c>
      <c r="AC331">
        <v>12</v>
      </c>
      <c r="AD331">
        <v>6</v>
      </c>
      <c r="AE331">
        <v>66.67</v>
      </c>
      <c r="AF331">
        <v>13</v>
      </c>
      <c r="AG331">
        <v>9</v>
      </c>
      <c r="AH331">
        <v>3</v>
      </c>
      <c r="AI331">
        <v>6</v>
      </c>
    </row>
    <row r="332" spans="1:35" x14ac:dyDescent="0.2">
      <c r="A332" s="102">
        <v>101</v>
      </c>
      <c r="B332">
        <v>3099</v>
      </c>
      <c r="C332" s="106" t="s">
        <v>36</v>
      </c>
      <c r="D332" s="106" t="s">
        <v>1283</v>
      </c>
      <c r="E332">
        <v>816</v>
      </c>
      <c r="F332">
        <v>801</v>
      </c>
      <c r="G332">
        <v>1300</v>
      </c>
      <c r="H332" s="106" t="s">
        <v>1261</v>
      </c>
      <c r="I332">
        <v>7327</v>
      </c>
      <c r="J332" s="106" t="s">
        <v>1509</v>
      </c>
      <c r="K332" s="106" t="s">
        <v>1314</v>
      </c>
      <c r="L332">
        <v>2573</v>
      </c>
      <c r="M332">
        <v>2546</v>
      </c>
      <c r="N332">
        <v>400</v>
      </c>
      <c r="O332" s="106" t="s">
        <v>1258</v>
      </c>
      <c r="P332">
        <v>0.90256364028376601</v>
      </c>
      <c r="Q332">
        <v>0.93625520426862896</v>
      </c>
      <c r="R332" s="106">
        <v>0.35494158656261299</v>
      </c>
      <c r="S332">
        <v>7.2592246767153298E-2</v>
      </c>
      <c r="T332">
        <v>-1.0722803887652801</v>
      </c>
      <c r="U332">
        <v>1.0722803887652801</v>
      </c>
      <c r="V332">
        <v>0.83730960551247702</v>
      </c>
      <c r="W332">
        <v>-4.38</v>
      </c>
      <c r="X332">
        <v>2.25</v>
      </c>
      <c r="Y332">
        <v>223386</v>
      </c>
      <c r="Z332">
        <v>44677</v>
      </c>
      <c r="AA332">
        <v>2.48</v>
      </c>
      <c r="AB332">
        <v>5</v>
      </c>
      <c r="AC332">
        <v>5</v>
      </c>
      <c r="AD332">
        <v>0</v>
      </c>
      <c r="AE332">
        <v>100</v>
      </c>
      <c r="AF332">
        <v>10</v>
      </c>
      <c r="AG332">
        <v>4</v>
      </c>
      <c r="AH332">
        <v>0</v>
      </c>
      <c r="AI332">
        <v>1</v>
      </c>
    </row>
    <row r="333" spans="1:35" x14ac:dyDescent="0.2">
      <c r="A333" s="102">
        <v>382</v>
      </c>
      <c r="B333">
        <v>4516</v>
      </c>
      <c r="C333" s="106" t="s">
        <v>1711</v>
      </c>
      <c r="D333" s="106" t="s">
        <v>1280</v>
      </c>
      <c r="E333">
        <v>9210</v>
      </c>
      <c r="F333">
        <v>9220</v>
      </c>
      <c r="G333">
        <v>100</v>
      </c>
      <c r="H333" s="106" t="s">
        <v>1258</v>
      </c>
      <c r="I333">
        <v>4536</v>
      </c>
      <c r="J333" s="106" t="s">
        <v>1546</v>
      </c>
      <c r="K333" s="106" t="s">
        <v>1280</v>
      </c>
      <c r="L333">
        <v>1958</v>
      </c>
      <c r="M333">
        <v>1954</v>
      </c>
      <c r="N333">
        <v>500</v>
      </c>
      <c r="O333" s="106" t="s">
        <v>1261</v>
      </c>
      <c r="P333">
        <v>0.70313584417562403</v>
      </c>
      <c r="Q333">
        <v>0.90164210816695101</v>
      </c>
      <c r="R333">
        <v>3.7769573339819798E-2</v>
      </c>
      <c r="S333" s="106">
        <v>9.7483104945479904E-2</v>
      </c>
      <c r="T333">
        <v>0.23412380634383501</v>
      </c>
      <c r="U333">
        <v>0.23412380634383501</v>
      </c>
      <c r="V333">
        <v>0.44763514761376499</v>
      </c>
      <c r="W333">
        <v>0.71</v>
      </c>
      <c r="X333">
        <v>5.97</v>
      </c>
      <c r="Y333">
        <v>221968</v>
      </c>
      <c r="Z333">
        <v>13057</v>
      </c>
      <c r="AA333">
        <v>0.83</v>
      </c>
      <c r="AB333">
        <v>17</v>
      </c>
      <c r="AC333">
        <v>10</v>
      </c>
      <c r="AD333">
        <v>7</v>
      </c>
      <c r="AE333">
        <v>58.82</v>
      </c>
      <c r="AF333">
        <v>11</v>
      </c>
      <c r="AG333">
        <v>8</v>
      </c>
      <c r="AH333">
        <v>4</v>
      </c>
      <c r="AI333">
        <v>5</v>
      </c>
    </row>
    <row r="334" spans="1:35" x14ac:dyDescent="0.2">
      <c r="A334" s="102">
        <v>830</v>
      </c>
      <c r="B334">
        <v>7180</v>
      </c>
      <c r="C334" s="106" t="s">
        <v>1081</v>
      </c>
      <c r="D334" s="106" t="s">
        <v>1314</v>
      </c>
      <c r="E334">
        <v>416</v>
      </c>
      <c r="F334">
        <v>410</v>
      </c>
      <c r="G334">
        <v>1400</v>
      </c>
      <c r="H334" s="106" t="s">
        <v>1261</v>
      </c>
      <c r="I334">
        <v>9062</v>
      </c>
      <c r="J334" s="106" t="s">
        <v>1222</v>
      </c>
      <c r="K334" s="106" t="s">
        <v>1380</v>
      </c>
      <c r="L334">
        <v>5990</v>
      </c>
      <c r="M334">
        <v>5890</v>
      </c>
      <c r="N334">
        <v>100</v>
      </c>
      <c r="O334" s="106" t="s">
        <v>1258</v>
      </c>
      <c r="P334">
        <v>0.81183511940502695</v>
      </c>
      <c r="Q334">
        <v>0.85373625261261799</v>
      </c>
      <c r="R334">
        <v>4.5140695157700798E-2</v>
      </c>
      <c r="S334">
        <v>1.05492818546732E-3</v>
      </c>
      <c r="T334">
        <v>-1.1827630707952299</v>
      </c>
      <c r="U334">
        <v>1.1827630707952299</v>
      </c>
      <c r="V334">
        <v>1.0846580969747599</v>
      </c>
      <c r="W334">
        <v>-4.28</v>
      </c>
      <c r="X334">
        <v>2.5499999999999998</v>
      </c>
      <c r="Y334">
        <v>221805</v>
      </c>
      <c r="Z334">
        <v>11090</v>
      </c>
      <c r="AA334">
        <v>0.86</v>
      </c>
      <c r="AB334">
        <v>20</v>
      </c>
      <c r="AC334">
        <v>11</v>
      </c>
      <c r="AD334">
        <v>9</v>
      </c>
      <c r="AE334">
        <v>55</v>
      </c>
      <c r="AF334">
        <v>11</v>
      </c>
      <c r="AG334">
        <v>11</v>
      </c>
      <c r="AH334">
        <v>4</v>
      </c>
      <c r="AI334">
        <v>5</v>
      </c>
    </row>
    <row r="335" spans="1:35" x14ac:dyDescent="0.2">
      <c r="A335" s="102">
        <v>778</v>
      </c>
      <c r="B335">
        <v>2810</v>
      </c>
      <c r="C335" s="106" t="s">
        <v>1527</v>
      </c>
      <c r="D335" s="106" t="s">
        <v>1285</v>
      </c>
      <c r="E335">
        <v>3455</v>
      </c>
      <c r="F335">
        <v>3440</v>
      </c>
      <c r="G335">
        <v>300</v>
      </c>
      <c r="H335" s="106" t="s">
        <v>1258</v>
      </c>
      <c r="I335">
        <v>3765</v>
      </c>
      <c r="J335" s="106" t="s">
        <v>1548</v>
      </c>
      <c r="K335" s="106" t="s">
        <v>1260</v>
      </c>
      <c r="L335">
        <v>1889</v>
      </c>
      <c r="M335">
        <v>1839</v>
      </c>
      <c r="N335">
        <v>600</v>
      </c>
      <c r="O335" s="106" t="s">
        <v>1261</v>
      </c>
      <c r="P335">
        <v>0.90275199178506804</v>
      </c>
      <c r="Q335">
        <v>0.85895632210223605</v>
      </c>
      <c r="R335">
        <v>0.11752022074101</v>
      </c>
      <c r="S335">
        <v>5.1834669763885399E-2</v>
      </c>
      <c r="T335">
        <v>2.5652250651589501</v>
      </c>
      <c r="U335">
        <v>2.5652250651589501</v>
      </c>
      <c r="V335">
        <v>2.2059065687981101</v>
      </c>
      <c r="W335">
        <v>10.27</v>
      </c>
      <c r="X335">
        <v>6.92</v>
      </c>
      <c r="Y335">
        <v>221552</v>
      </c>
      <c r="Z335">
        <v>13847</v>
      </c>
      <c r="AA335">
        <v>0.88</v>
      </c>
      <c r="AB335">
        <v>16</v>
      </c>
      <c r="AC335">
        <v>10</v>
      </c>
      <c r="AD335">
        <v>6</v>
      </c>
      <c r="AE335">
        <v>62.5</v>
      </c>
      <c r="AF335">
        <v>9</v>
      </c>
      <c r="AG335">
        <v>10</v>
      </c>
      <c r="AH335">
        <v>4</v>
      </c>
      <c r="AI335">
        <v>2</v>
      </c>
    </row>
    <row r="336" spans="1:35" x14ac:dyDescent="0.2">
      <c r="A336" s="102">
        <v>324</v>
      </c>
      <c r="B336">
        <v>3105</v>
      </c>
      <c r="C336" s="106" t="s">
        <v>49</v>
      </c>
      <c r="D336" s="106" t="s">
        <v>1263</v>
      </c>
      <c r="E336">
        <v>1025</v>
      </c>
      <c r="F336">
        <v>1038</v>
      </c>
      <c r="G336">
        <v>800</v>
      </c>
      <c r="H336" s="106" t="s">
        <v>1258</v>
      </c>
      <c r="I336">
        <v>6923</v>
      </c>
      <c r="J336" s="106" t="s">
        <v>57</v>
      </c>
      <c r="K336" s="106" t="s">
        <v>1263</v>
      </c>
      <c r="L336">
        <v>2943</v>
      </c>
      <c r="M336">
        <v>2920</v>
      </c>
      <c r="N336">
        <v>300</v>
      </c>
      <c r="O336" s="106" t="s">
        <v>1261</v>
      </c>
      <c r="P336">
        <v>0.79665005260397104</v>
      </c>
      <c r="Q336">
        <v>0.90698523494662697</v>
      </c>
      <c r="R336" s="106">
        <v>0.182166150609198</v>
      </c>
      <c r="S336" s="15">
        <v>3.4055038605974197E-2</v>
      </c>
      <c r="T336">
        <v>2.2776364957053699</v>
      </c>
      <c r="U336">
        <v>2.2776364957053699</v>
      </c>
      <c r="V336">
        <v>1.7107465875599199</v>
      </c>
      <c r="W336">
        <v>7.29</v>
      </c>
      <c r="X336">
        <v>5.21</v>
      </c>
      <c r="Y336">
        <v>220673</v>
      </c>
      <c r="Z336">
        <v>12981</v>
      </c>
      <c r="AA336">
        <v>0.76</v>
      </c>
      <c r="AB336">
        <v>17</v>
      </c>
      <c r="AC336">
        <v>8</v>
      </c>
      <c r="AD336">
        <v>9</v>
      </c>
      <c r="AE336">
        <v>47.06</v>
      </c>
      <c r="AF336">
        <v>13</v>
      </c>
      <c r="AG336">
        <v>5</v>
      </c>
      <c r="AH336">
        <v>3</v>
      </c>
      <c r="AI336">
        <v>9</v>
      </c>
    </row>
    <row r="337" spans="1:35" x14ac:dyDescent="0.2">
      <c r="A337" s="102">
        <v>60</v>
      </c>
      <c r="B337">
        <v>8572</v>
      </c>
      <c r="C337" s="106" t="s">
        <v>1226</v>
      </c>
      <c r="D337" s="106" t="s">
        <v>1264</v>
      </c>
      <c r="E337">
        <v>522</v>
      </c>
      <c r="F337">
        <v>522</v>
      </c>
      <c r="G337">
        <v>2000</v>
      </c>
      <c r="H337" s="106" t="s">
        <v>1258</v>
      </c>
      <c r="I337">
        <v>8804</v>
      </c>
      <c r="J337" s="106" t="s">
        <v>910</v>
      </c>
      <c r="K337" s="106" t="s">
        <v>1279</v>
      </c>
      <c r="L337">
        <v>1769</v>
      </c>
      <c r="M337">
        <v>1724</v>
      </c>
      <c r="N337">
        <v>600</v>
      </c>
      <c r="O337" s="106" t="s">
        <v>1261</v>
      </c>
      <c r="P337">
        <v>0.85188535946455202</v>
      </c>
      <c r="Q337">
        <v>0.94544635807722499</v>
      </c>
      <c r="R337" s="106">
        <v>9.4588325615872604E-2</v>
      </c>
      <c r="S337">
        <v>2.3733908505658399E-2</v>
      </c>
      <c r="T337">
        <v>1.5865018742565</v>
      </c>
      <c r="U337">
        <v>1.5865018742565</v>
      </c>
      <c r="V337">
        <v>0.58876131356749495</v>
      </c>
      <c r="W337">
        <v>4.5199999999999996</v>
      </c>
      <c r="X337">
        <v>0.93</v>
      </c>
      <c r="Y337">
        <v>220165</v>
      </c>
      <c r="Z337">
        <v>11008</v>
      </c>
      <c r="AA337">
        <v>0.56000000000000005</v>
      </c>
      <c r="AB337">
        <v>20</v>
      </c>
      <c r="AC337">
        <v>13</v>
      </c>
      <c r="AD337">
        <v>7</v>
      </c>
      <c r="AE337">
        <v>65</v>
      </c>
      <c r="AF337">
        <v>12</v>
      </c>
      <c r="AG337">
        <v>8</v>
      </c>
      <c r="AH337">
        <v>5</v>
      </c>
      <c r="AI337">
        <v>7</v>
      </c>
    </row>
    <row r="338" spans="1:35" x14ac:dyDescent="0.2">
      <c r="A338" s="102">
        <v>727</v>
      </c>
      <c r="B338">
        <v>1812</v>
      </c>
      <c r="C338" s="106" t="s">
        <v>1356</v>
      </c>
      <c r="D338" s="106" t="s">
        <v>1268</v>
      </c>
      <c r="E338">
        <v>1297</v>
      </c>
      <c r="F338">
        <v>1278</v>
      </c>
      <c r="G338">
        <v>700</v>
      </c>
      <c r="H338" s="106" t="s">
        <v>1261</v>
      </c>
      <c r="I338">
        <v>2206</v>
      </c>
      <c r="J338" s="106" t="s">
        <v>586</v>
      </c>
      <c r="K338" s="106" t="s">
        <v>1285</v>
      </c>
      <c r="L338">
        <v>4790</v>
      </c>
      <c r="M338">
        <v>4710</v>
      </c>
      <c r="N338">
        <v>200</v>
      </c>
      <c r="O338" s="106" t="s">
        <v>1258</v>
      </c>
      <c r="P338">
        <v>0.68366915997563404</v>
      </c>
      <c r="Q338">
        <v>0.86423943151337601</v>
      </c>
      <c r="R338">
        <v>0.191587745835329</v>
      </c>
      <c r="S338">
        <v>3.30646329168428E-2</v>
      </c>
      <c r="T338">
        <v>-2.5993646705097802</v>
      </c>
      <c r="U338">
        <v>2.5993646705097802</v>
      </c>
      <c r="V338">
        <v>2.7364583778516698</v>
      </c>
      <c r="W338">
        <v>-8.2100000000000009</v>
      </c>
      <c r="X338">
        <v>5.03</v>
      </c>
      <c r="Y338">
        <v>219639</v>
      </c>
      <c r="Z338">
        <v>16895</v>
      </c>
      <c r="AA338">
        <v>1.1000000000000001</v>
      </c>
      <c r="AB338">
        <v>13</v>
      </c>
      <c r="AC338">
        <v>9</v>
      </c>
      <c r="AD338">
        <v>4</v>
      </c>
      <c r="AE338">
        <v>69.23</v>
      </c>
      <c r="AF338">
        <v>12</v>
      </c>
      <c r="AG338">
        <v>5</v>
      </c>
      <c r="AH338">
        <v>3</v>
      </c>
      <c r="AI338">
        <v>5</v>
      </c>
    </row>
    <row r="339" spans="1:35" x14ac:dyDescent="0.2">
      <c r="A339" s="102">
        <v>59</v>
      </c>
      <c r="B339">
        <v>3141</v>
      </c>
      <c r="C339" s="106" t="s">
        <v>1411</v>
      </c>
      <c r="D339" s="106" t="s">
        <v>1283</v>
      </c>
      <c r="E339">
        <v>6280</v>
      </c>
      <c r="F339">
        <v>6250</v>
      </c>
      <c r="G339">
        <v>100</v>
      </c>
      <c r="H339" s="106" t="s">
        <v>1261</v>
      </c>
      <c r="I339">
        <v>3288</v>
      </c>
      <c r="J339" s="106" t="s">
        <v>1295</v>
      </c>
      <c r="K339" s="106" t="s">
        <v>1279</v>
      </c>
      <c r="L339">
        <v>3090</v>
      </c>
      <c r="M339">
        <v>3100</v>
      </c>
      <c r="N339">
        <v>200</v>
      </c>
      <c r="O339" s="106" t="s">
        <v>1258</v>
      </c>
      <c r="P339">
        <v>0.51722390697225296</v>
      </c>
      <c r="Q339">
        <v>0.94563727952125598</v>
      </c>
      <c r="R339" s="15">
        <v>0.39852130156791998</v>
      </c>
      <c r="S339">
        <v>4.8891969083544699E-2</v>
      </c>
      <c r="T339">
        <v>-1.43244366582598</v>
      </c>
      <c r="U339">
        <v>1.43244366582598</v>
      </c>
      <c r="V339">
        <v>1.4745802614233201</v>
      </c>
      <c r="W339">
        <v>-7.09</v>
      </c>
      <c r="X339">
        <v>0.8</v>
      </c>
      <c r="Y339">
        <v>219636</v>
      </c>
      <c r="Z339">
        <v>13727</v>
      </c>
      <c r="AA339">
        <v>0.91</v>
      </c>
      <c r="AB339">
        <v>16</v>
      </c>
      <c r="AC339">
        <v>9</v>
      </c>
      <c r="AD339">
        <v>7</v>
      </c>
      <c r="AE339">
        <v>56.25</v>
      </c>
      <c r="AF339">
        <v>8</v>
      </c>
      <c r="AG339">
        <v>8</v>
      </c>
      <c r="AH339">
        <v>5</v>
      </c>
      <c r="AI339">
        <v>3</v>
      </c>
    </row>
    <row r="340" spans="1:35" x14ac:dyDescent="0.2">
      <c r="A340" s="102">
        <v>1139</v>
      </c>
      <c r="B340">
        <v>1963</v>
      </c>
      <c r="C340" s="106" t="s">
        <v>1508</v>
      </c>
      <c r="D340" s="106" t="s">
        <v>1268</v>
      </c>
      <c r="E340">
        <v>1577</v>
      </c>
      <c r="F340">
        <v>1551</v>
      </c>
      <c r="G340">
        <v>600</v>
      </c>
      <c r="H340" s="106" t="s">
        <v>1258</v>
      </c>
      <c r="I340">
        <v>7458</v>
      </c>
      <c r="J340" s="106" t="s">
        <v>1708</v>
      </c>
      <c r="K340" s="106" t="s">
        <v>1265</v>
      </c>
      <c r="L340">
        <v>4885</v>
      </c>
      <c r="M340">
        <v>4795</v>
      </c>
      <c r="N340">
        <v>200</v>
      </c>
      <c r="O340" s="106" t="s">
        <v>1261</v>
      </c>
      <c r="P340">
        <v>0.76871512397266795</v>
      </c>
      <c r="Q340">
        <v>0.81528736349543196</v>
      </c>
      <c r="R340">
        <v>0.33743347897805198</v>
      </c>
      <c r="S340">
        <v>8.3692577232849993E-3</v>
      </c>
      <c r="T340">
        <v>2.0044453380146598</v>
      </c>
      <c r="U340">
        <v>2.0044453380146598</v>
      </c>
      <c r="V340">
        <v>1.59583261237693</v>
      </c>
      <c r="W340">
        <v>5.69</v>
      </c>
      <c r="X340">
        <v>2.96</v>
      </c>
      <c r="Y340">
        <v>219063</v>
      </c>
      <c r="Z340">
        <v>12170</v>
      </c>
      <c r="AA340">
        <v>0.67</v>
      </c>
      <c r="AB340">
        <v>18</v>
      </c>
      <c r="AC340">
        <v>12</v>
      </c>
      <c r="AD340">
        <v>6</v>
      </c>
      <c r="AE340">
        <v>66.67</v>
      </c>
      <c r="AF340">
        <v>11</v>
      </c>
      <c r="AG340">
        <v>8</v>
      </c>
      <c r="AH340">
        <v>3</v>
      </c>
      <c r="AI340">
        <v>7</v>
      </c>
    </row>
    <row r="341" spans="1:35" x14ac:dyDescent="0.2">
      <c r="A341" s="102">
        <v>534</v>
      </c>
      <c r="B341">
        <v>1963</v>
      </c>
      <c r="C341" s="106" t="s">
        <v>1508</v>
      </c>
      <c r="D341" s="106" t="s">
        <v>1268</v>
      </c>
      <c r="E341">
        <v>1577</v>
      </c>
      <c r="F341">
        <v>1551</v>
      </c>
      <c r="G341">
        <v>500</v>
      </c>
      <c r="H341" s="106" t="s">
        <v>1261</v>
      </c>
      <c r="I341">
        <v>8316</v>
      </c>
      <c r="J341" s="106" t="s">
        <v>1477</v>
      </c>
      <c r="K341" s="106" t="s">
        <v>1314</v>
      </c>
      <c r="L341">
        <v>3765</v>
      </c>
      <c r="M341">
        <v>3751</v>
      </c>
      <c r="N341">
        <v>200</v>
      </c>
      <c r="O341" s="106" t="s">
        <v>1258</v>
      </c>
      <c r="P341">
        <v>0.76051099959481505</v>
      </c>
      <c r="Q341">
        <v>0.88682677680176603</v>
      </c>
      <c r="R341" s="106">
        <v>0.39767267084028002</v>
      </c>
      <c r="S341">
        <v>1.66217731452179E-3</v>
      </c>
      <c r="T341">
        <v>-0.22441454653454199</v>
      </c>
      <c r="U341">
        <v>0.22441454653454199</v>
      </c>
      <c r="V341">
        <v>8.8500868965917995E-2</v>
      </c>
      <c r="W341">
        <v>-0.76</v>
      </c>
      <c r="X341">
        <v>3.37</v>
      </c>
      <c r="Y341">
        <v>218664</v>
      </c>
      <c r="Z341">
        <v>12148</v>
      </c>
      <c r="AA341">
        <v>0.75</v>
      </c>
      <c r="AB341">
        <v>18</v>
      </c>
      <c r="AC341">
        <v>12</v>
      </c>
      <c r="AD341">
        <v>6</v>
      </c>
      <c r="AE341">
        <v>66.67</v>
      </c>
      <c r="AF341">
        <v>10</v>
      </c>
      <c r="AG341">
        <v>11</v>
      </c>
      <c r="AH341">
        <v>4</v>
      </c>
      <c r="AI341">
        <v>3</v>
      </c>
    </row>
    <row r="342" spans="1:35" x14ac:dyDescent="0.2">
      <c r="A342" s="102">
        <v>139</v>
      </c>
      <c r="B342">
        <v>1803</v>
      </c>
      <c r="C342" s="106" t="s">
        <v>1269</v>
      </c>
      <c r="D342" s="106" t="s">
        <v>1268</v>
      </c>
      <c r="E342">
        <v>1086</v>
      </c>
      <c r="F342">
        <v>1082</v>
      </c>
      <c r="G342">
        <v>1000</v>
      </c>
      <c r="H342" s="106" t="s">
        <v>1261</v>
      </c>
      <c r="I342">
        <v>8572</v>
      </c>
      <c r="J342" s="106" t="s">
        <v>1226</v>
      </c>
      <c r="K342" s="106" t="s">
        <v>1264</v>
      </c>
      <c r="L342">
        <v>522</v>
      </c>
      <c r="M342">
        <v>522</v>
      </c>
      <c r="N342">
        <v>2100</v>
      </c>
      <c r="O342" s="106" t="s">
        <v>1258</v>
      </c>
      <c r="P342">
        <v>0.71288585679449501</v>
      </c>
      <c r="Q342">
        <v>0.92929703569795297</v>
      </c>
      <c r="R342" s="15">
        <v>3.3314242784090897E-2</v>
      </c>
      <c r="S342" s="15">
        <v>1.392786777337E-2</v>
      </c>
      <c r="T342">
        <v>-1.93729134793313</v>
      </c>
      <c r="U342">
        <v>1.93729134793313</v>
      </c>
      <c r="V342">
        <v>1.86951011964651</v>
      </c>
      <c r="W342">
        <v>-9.76</v>
      </c>
      <c r="X342">
        <v>1.31</v>
      </c>
      <c r="Y342">
        <v>215488</v>
      </c>
      <c r="Z342">
        <v>10261</v>
      </c>
      <c r="AA342">
        <v>0.48</v>
      </c>
      <c r="AB342">
        <v>21</v>
      </c>
      <c r="AC342">
        <v>16</v>
      </c>
      <c r="AD342">
        <v>5</v>
      </c>
      <c r="AE342">
        <v>76.19</v>
      </c>
      <c r="AF342">
        <v>11</v>
      </c>
      <c r="AG342">
        <v>8</v>
      </c>
      <c r="AH342">
        <v>4</v>
      </c>
      <c r="AI342">
        <v>9</v>
      </c>
    </row>
    <row r="343" spans="1:35" x14ac:dyDescent="0.2">
      <c r="A343" s="102">
        <v>965</v>
      </c>
      <c r="B343">
        <v>6371</v>
      </c>
      <c r="C343" s="106" t="s">
        <v>1421</v>
      </c>
      <c r="D343" s="106" t="s">
        <v>1270</v>
      </c>
      <c r="E343">
        <v>3240</v>
      </c>
      <c r="F343">
        <v>3220</v>
      </c>
      <c r="G343">
        <v>300</v>
      </c>
      <c r="H343" s="106" t="s">
        <v>1258</v>
      </c>
      <c r="I343">
        <v>7453</v>
      </c>
      <c r="J343" s="106" t="s">
        <v>53</v>
      </c>
      <c r="K343" s="106" t="s">
        <v>1283</v>
      </c>
      <c r="L343">
        <v>1755</v>
      </c>
      <c r="M343">
        <v>1741</v>
      </c>
      <c r="N343">
        <v>600</v>
      </c>
      <c r="O343" s="106" t="s">
        <v>1261</v>
      </c>
      <c r="P343">
        <v>0.88337702286323005</v>
      </c>
      <c r="Q343">
        <v>0.83856281098718499</v>
      </c>
      <c r="R343" s="15">
        <v>0.14615820181578901</v>
      </c>
      <c r="S343" s="15">
        <v>2.08611823728607E-2</v>
      </c>
      <c r="T343">
        <v>1.35074133123785</v>
      </c>
      <c r="U343">
        <v>1.35074133123785</v>
      </c>
      <c r="V343">
        <v>1.3528584304642199</v>
      </c>
      <c r="W343">
        <v>10.83</v>
      </c>
      <c r="X343">
        <v>8.14</v>
      </c>
      <c r="Y343">
        <v>215485</v>
      </c>
      <c r="Z343">
        <v>14366</v>
      </c>
      <c r="AA343">
        <v>0.71</v>
      </c>
      <c r="AB343">
        <v>15</v>
      </c>
      <c r="AC343">
        <v>9</v>
      </c>
      <c r="AD343">
        <v>6</v>
      </c>
      <c r="AE343">
        <v>60</v>
      </c>
      <c r="AF343">
        <v>10</v>
      </c>
      <c r="AG343">
        <v>7</v>
      </c>
      <c r="AH343">
        <v>3</v>
      </c>
      <c r="AI343">
        <v>5</v>
      </c>
    </row>
    <row r="344" spans="1:35" x14ac:dyDescent="0.2">
      <c r="A344" s="102">
        <v>781</v>
      </c>
      <c r="B344">
        <v>8002</v>
      </c>
      <c r="C344" s="106" t="s">
        <v>29</v>
      </c>
      <c r="D344" s="106" t="s">
        <v>1265</v>
      </c>
      <c r="E344">
        <v>793.2</v>
      </c>
      <c r="F344">
        <v>789.5</v>
      </c>
      <c r="G344">
        <v>1000</v>
      </c>
      <c r="H344" s="106" t="s">
        <v>1258</v>
      </c>
      <c r="I344">
        <v>8309</v>
      </c>
      <c r="J344" s="106" t="s">
        <v>871</v>
      </c>
      <c r="K344" s="106" t="s">
        <v>1314</v>
      </c>
      <c r="L344">
        <v>4007</v>
      </c>
      <c r="M344">
        <v>4001</v>
      </c>
      <c r="N344">
        <v>200</v>
      </c>
      <c r="O344" s="106" t="s">
        <v>1261</v>
      </c>
      <c r="P344">
        <v>0.68511641414274704</v>
      </c>
      <c r="Q344">
        <v>0.85880451917418299</v>
      </c>
      <c r="R344">
        <v>0.254987705730508</v>
      </c>
      <c r="S344" s="15">
        <v>1.32414982704122E-2</v>
      </c>
      <c r="T344">
        <v>1.1337646242198101</v>
      </c>
      <c r="U344">
        <v>1.1337646242198101</v>
      </c>
      <c r="V344">
        <v>1.40523700227475</v>
      </c>
      <c r="W344">
        <v>2.0499999999999998</v>
      </c>
      <c r="X344">
        <v>1.34</v>
      </c>
      <c r="Y344">
        <v>215399</v>
      </c>
      <c r="Z344">
        <v>14360</v>
      </c>
      <c r="AA344">
        <v>0.82</v>
      </c>
      <c r="AB344">
        <v>15</v>
      </c>
      <c r="AC344">
        <v>10</v>
      </c>
      <c r="AD344">
        <v>5</v>
      </c>
      <c r="AE344">
        <v>66.67</v>
      </c>
      <c r="AF344">
        <v>15</v>
      </c>
      <c r="AG344">
        <v>5</v>
      </c>
      <c r="AH344">
        <v>1</v>
      </c>
      <c r="AI344">
        <v>9</v>
      </c>
    </row>
    <row r="345" spans="1:35" x14ac:dyDescent="0.2">
      <c r="A345" s="102">
        <v>944</v>
      </c>
      <c r="B345">
        <v>6841</v>
      </c>
      <c r="C345" s="106" t="s">
        <v>1663</v>
      </c>
      <c r="D345" s="106" t="s">
        <v>1263</v>
      </c>
      <c r="E345">
        <v>1960</v>
      </c>
      <c r="F345">
        <v>1939</v>
      </c>
      <c r="G345">
        <v>500</v>
      </c>
      <c r="H345" s="106" t="s">
        <v>1258</v>
      </c>
      <c r="I345">
        <v>7181</v>
      </c>
      <c r="J345" s="106" t="s">
        <v>63</v>
      </c>
      <c r="K345" s="106" t="s">
        <v>1440</v>
      </c>
      <c r="L345">
        <v>1827</v>
      </c>
      <c r="M345">
        <v>1821</v>
      </c>
      <c r="N345">
        <v>500</v>
      </c>
      <c r="O345" s="106" t="s">
        <v>1261</v>
      </c>
      <c r="P345">
        <v>0.59201344820772295</v>
      </c>
      <c r="Q345">
        <v>0.84037558550061497</v>
      </c>
      <c r="R345">
        <v>7.0452560060536795E-2</v>
      </c>
      <c r="S345">
        <v>2.14165389171612E-2</v>
      </c>
      <c r="T345">
        <v>0.38173346538011799</v>
      </c>
      <c r="U345">
        <v>0.38173346538011799</v>
      </c>
      <c r="V345">
        <v>0.105644054990711</v>
      </c>
      <c r="W345">
        <v>1.35</v>
      </c>
      <c r="X345">
        <v>6.09</v>
      </c>
      <c r="Y345">
        <v>215332</v>
      </c>
      <c r="Z345">
        <v>11333</v>
      </c>
      <c r="AA345">
        <v>0.6</v>
      </c>
      <c r="AB345">
        <v>19</v>
      </c>
      <c r="AC345">
        <v>11</v>
      </c>
      <c r="AD345">
        <v>8</v>
      </c>
      <c r="AE345">
        <v>57.89</v>
      </c>
      <c r="AF345">
        <v>11</v>
      </c>
      <c r="AG345">
        <v>10</v>
      </c>
      <c r="AH345">
        <v>4</v>
      </c>
      <c r="AI345">
        <v>5</v>
      </c>
    </row>
    <row r="346" spans="1:35" x14ac:dyDescent="0.2">
      <c r="A346" s="102">
        <v>935</v>
      </c>
      <c r="B346">
        <v>4183</v>
      </c>
      <c r="C346" s="106" t="s">
        <v>1454</v>
      </c>
      <c r="D346" s="106" t="s">
        <v>1282</v>
      </c>
      <c r="E346">
        <v>2560</v>
      </c>
      <c r="F346">
        <v>2541</v>
      </c>
      <c r="G346">
        <v>400</v>
      </c>
      <c r="H346" s="106" t="s">
        <v>1258</v>
      </c>
      <c r="I346">
        <v>9076</v>
      </c>
      <c r="J346" s="106" t="s">
        <v>922</v>
      </c>
      <c r="K346" s="106" t="s">
        <v>1380</v>
      </c>
      <c r="L346">
        <v>1359</v>
      </c>
      <c r="M346">
        <v>1341</v>
      </c>
      <c r="N346">
        <v>800</v>
      </c>
      <c r="O346" s="106" t="s">
        <v>1261</v>
      </c>
      <c r="P346">
        <v>0.64386130414508003</v>
      </c>
      <c r="Q346">
        <v>0.84153734029850003</v>
      </c>
      <c r="R346">
        <v>0.482663436828902</v>
      </c>
      <c r="S346" s="15">
        <v>1.8886549536138199E-2</v>
      </c>
      <c r="T346">
        <v>1.9176606719804401</v>
      </c>
      <c r="U346">
        <v>1.9176606719804401</v>
      </c>
      <c r="V346">
        <v>1.4440383905972201</v>
      </c>
      <c r="W346">
        <v>5.32</v>
      </c>
      <c r="X346">
        <v>5.55</v>
      </c>
      <c r="Y346">
        <v>214460</v>
      </c>
      <c r="Z346">
        <v>15319</v>
      </c>
      <c r="AA346">
        <v>0.82</v>
      </c>
      <c r="AB346">
        <v>14</v>
      </c>
      <c r="AC346">
        <v>9</v>
      </c>
      <c r="AD346">
        <v>5</v>
      </c>
      <c r="AE346">
        <v>64.290000000000006</v>
      </c>
      <c r="AF346">
        <v>16</v>
      </c>
      <c r="AG346">
        <v>5</v>
      </c>
      <c r="AH346">
        <v>1</v>
      </c>
      <c r="AI346">
        <v>8</v>
      </c>
    </row>
    <row r="347" spans="1:35" x14ac:dyDescent="0.2">
      <c r="A347" s="102">
        <v>487</v>
      </c>
      <c r="B347">
        <v>7752</v>
      </c>
      <c r="C347" s="106" t="s">
        <v>816</v>
      </c>
      <c r="D347" s="106" t="s">
        <v>1263</v>
      </c>
      <c r="E347">
        <v>1130</v>
      </c>
      <c r="F347">
        <v>1111</v>
      </c>
      <c r="G347">
        <v>800</v>
      </c>
      <c r="H347" s="106" t="s">
        <v>1261</v>
      </c>
      <c r="I347">
        <v>8586</v>
      </c>
      <c r="J347" s="106" t="s">
        <v>1374</v>
      </c>
      <c r="K347" s="106" t="s">
        <v>1264</v>
      </c>
      <c r="L347">
        <v>3050</v>
      </c>
      <c r="M347">
        <v>3085</v>
      </c>
      <c r="N347">
        <v>300</v>
      </c>
      <c r="O347" s="106" t="s">
        <v>1258</v>
      </c>
      <c r="P347">
        <v>0.63817506787339595</v>
      </c>
      <c r="Q347">
        <v>0.89152373589814304</v>
      </c>
      <c r="R347">
        <v>0.109274113927044</v>
      </c>
      <c r="S347">
        <v>1.03050126736646E-2</v>
      </c>
      <c r="T347">
        <v>-3.0801113649895999</v>
      </c>
      <c r="U347">
        <v>3.0801113649895999</v>
      </c>
      <c r="V347">
        <v>2.7675975410197702</v>
      </c>
      <c r="W347">
        <v>-14.39</v>
      </c>
      <c r="X347">
        <v>3.97</v>
      </c>
      <c r="Y347">
        <v>214206</v>
      </c>
      <c r="Z347">
        <v>10200</v>
      </c>
      <c r="AA347">
        <v>0.5</v>
      </c>
      <c r="AB347">
        <v>21</v>
      </c>
      <c r="AC347">
        <v>11</v>
      </c>
      <c r="AD347">
        <v>10</v>
      </c>
      <c r="AE347">
        <v>52.38</v>
      </c>
      <c r="AF347">
        <v>11</v>
      </c>
      <c r="AG347">
        <v>10</v>
      </c>
      <c r="AH347">
        <v>4</v>
      </c>
      <c r="AI347">
        <v>7</v>
      </c>
    </row>
    <row r="348" spans="1:35" x14ac:dyDescent="0.2">
      <c r="A348" s="102">
        <v>1005</v>
      </c>
      <c r="B348">
        <v>1963</v>
      </c>
      <c r="C348" s="106" t="s">
        <v>1508</v>
      </c>
      <c r="D348" s="106" t="s">
        <v>1268</v>
      </c>
      <c r="E348">
        <v>1577</v>
      </c>
      <c r="F348">
        <v>1551</v>
      </c>
      <c r="G348">
        <v>700</v>
      </c>
      <c r="H348" s="106" t="s">
        <v>1258</v>
      </c>
      <c r="I348">
        <v>8341</v>
      </c>
      <c r="J348" s="106" t="s">
        <v>875</v>
      </c>
      <c r="K348" s="106" t="s">
        <v>1314</v>
      </c>
      <c r="L348">
        <v>1591</v>
      </c>
      <c r="M348">
        <v>1566</v>
      </c>
      <c r="N348">
        <v>700</v>
      </c>
      <c r="O348" s="106" t="s">
        <v>1261</v>
      </c>
      <c r="P348">
        <v>0.779248189201734</v>
      </c>
      <c r="Q348">
        <v>0.83311231519760798</v>
      </c>
      <c r="R348">
        <v>0.44994021807727003</v>
      </c>
      <c r="S348">
        <v>2.89855425585827E-2</v>
      </c>
      <c r="T348">
        <v>1.35511211519842</v>
      </c>
      <c r="U348">
        <v>1.35511211519842</v>
      </c>
      <c r="V348">
        <v>1.2915087765394799</v>
      </c>
      <c r="W348">
        <v>4.2</v>
      </c>
      <c r="X348">
        <v>0.96</v>
      </c>
      <c r="Y348">
        <v>214203</v>
      </c>
      <c r="Z348">
        <v>10710</v>
      </c>
      <c r="AA348">
        <v>0.48</v>
      </c>
      <c r="AB348">
        <v>20</v>
      </c>
      <c r="AC348">
        <v>11</v>
      </c>
      <c r="AD348">
        <v>9</v>
      </c>
      <c r="AE348">
        <v>55</v>
      </c>
      <c r="AF348">
        <v>12</v>
      </c>
      <c r="AG348">
        <v>10</v>
      </c>
      <c r="AH348">
        <v>4</v>
      </c>
      <c r="AI348">
        <v>6</v>
      </c>
    </row>
    <row r="349" spans="1:35" x14ac:dyDescent="0.2">
      <c r="A349" s="102">
        <v>105</v>
      </c>
      <c r="B349">
        <v>7186</v>
      </c>
      <c r="C349" s="106" t="s">
        <v>547</v>
      </c>
      <c r="D349" s="106" t="s">
        <v>1314</v>
      </c>
      <c r="E349">
        <v>422</v>
      </c>
      <c r="F349">
        <v>420</v>
      </c>
      <c r="G349">
        <v>2200</v>
      </c>
      <c r="H349" s="106" t="s">
        <v>1261</v>
      </c>
      <c r="I349">
        <v>7267</v>
      </c>
      <c r="J349" s="106" t="s">
        <v>60</v>
      </c>
      <c r="K349" s="106" t="s">
        <v>1275</v>
      </c>
      <c r="L349">
        <v>3019</v>
      </c>
      <c r="M349">
        <v>3041</v>
      </c>
      <c r="N349">
        <v>300</v>
      </c>
      <c r="O349" s="106" t="s">
        <v>1258</v>
      </c>
      <c r="P349">
        <v>0.86890168279494095</v>
      </c>
      <c r="Q349">
        <v>0.935953178142933</v>
      </c>
      <c r="R349">
        <v>6.3182534198187396E-2</v>
      </c>
      <c r="S349" s="15">
        <v>4.4639901419869501E-3</v>
      </c>
      <c r="T349">
        <v>-2.2061751736758901</v>
      </c>
      <c r="U349">
        <v>2.2061751736758901</v>
      </c>
      <c r="V349">
        <v>1.41333099047644</v>
      </c>
      <c r="W349">
        <v>-4.9800000000000004</v>
      </c>
      <c r="X349">
        <v>1.28</v>
      </c>
      <c r="Y349">
        <v>213657</v>
      </c>
      <c r="Z349">
        <v>15261</v>
      </c>
      <c r="AA349">
        <v>0.82</v>
      </c>
      <c r="AB349">
        <v>14</v>
      </c>
      <c r="AC349">
        <v>9</v>
      </c>
      <c r="AD349">
        <v>5</v>
      </c>
      <c r="AE349">
        <v>64.290000000000006</v>
      </c>
      <c r="AF349">
        <v>15</v>
      </c>
      <c r="AG349">
        <v>4</v>
      </c>
      <c r="AH349">
        <v>0</v>
      </c>
      <c r="AI349">
        <v>10</v>
      </c>
    </row>
    <row r="350" spans="1:35" x14ac:dyDescent="0.2">
      <c r="A350" s="102">
        <v>1043</v>
      </c>
      <c r="B350">
        <v>5201</v>
      </c>
      <c r="C350" s="106" t="s">
        <v>1660</v>
      </c>
      <c r="D350" s="106" t="s">
        <v>1257</v>
      </c>
      <c r="E350">
        <v>3495</v>
      </c>
      <c r="F350">
        <v>3480</v>
      </c>
      <c r="G350">
        <v>300</v>
      </c>
      <c r="H350" s="106" t="s">
        <v>1258</v>
      </c>
      <c r="I350">
        <v>7180</v>
      </c>
      <c r="J350" s="106" t="s">
        <v>1081</v>
      </c>
      <c r="K350" s="106" t="s">
        <v>1314</v>
      </c>
      <c r="L350">
        <v>416</v>
      </c>
      <c r="M350">
        <v>410</v>
      </c>
      <c r="N350">
        <v>2500</v>
      </c>
      <c r="O350" s="106" t="s">
        <v>1261</v>
      </c>
      <c r="P350">
        <v>0.81755188365906895</v>
      </c>
      <c r="Q350">
        <v>0.828598196707232</v>
      </c>
      <c r="R350" s="106">
        <v>0.33988864989687201</v>
      </c>
      <c r="S350" s="15">
        <v>1.9098101843807801E-2</v>
      </c>
      <c r="T350">
        <v>0.72342264599903305</v>
      </c>
      <c r="U350">
        <v>0.72342264599903305</v>
      </c>
      <c r="V350">
        <v>0.105897585856102</v>
      </c>
      <c r="W350">
        <v>2.4</v>
      </c>
      <c r="X350">
        <v>1.82</v>
      </c>
      <c r="Y350">
        <v>212838</v>
      </c>
      <c r="Z350">
        <v>11202</v>
      </c>
      <c r="AA350">
        <v>0.67</v>
      </c>
      <c r="AB350">
        <v>19</v>
      </c>
      <c r="AC350">
        <v>13</v>
      </c>
      <c r="AD350">
        <v>6</v>
      </c>
      <c r="AE350">
        <v>68.42</v>
      </c>
      <c r="AF350">
        <v>13</v>
      </c>
      <c r="AG350">
        <v>7</v>
      </c>
      <c r="AH350">
        <v>4</v>
      </c>
      <c r="AI350">
        <v>8</v>
      </c>
    </row>
    <row r="351" spans="1:35" x14ac:dyDescent="0.2">
      <c r="A351" s="102">
        <v>695</v>
      </c>
      <c r="B351">
        <v>3148</v>
      </c>
      <c r="C351" s="106" t="s">
        <v>626</v>
      </c>
      <c r="D351" s="106" t="s">
        <v>1283</v>
      </c>
      <c r="E351">
        <v>2774</v>
      </c>
      <c r="F351">
        <v>2717</v>
      </c>
      <c r="G351">
        <v>300</v>
      </c>
      <c r="H351" s="106" t="s">
        <v>1261</v>
      </c>
      <c r="I351">
        <v>8304</v>
      </c>
      <c r="J351" s="106" t="s">
        <v>1590</v>
      </c>
      <c r="K351" s="106" t="s">
        <v>1314</v>
      </c>
      <c r="L351">
        <v>3035</v>
      </c>
      <c r="M351">
        <v>3030</v>
      </c>
      <c r="N351">
        <v>300</v>
      </c>
      <c r="O351" s="106" t="s">
        <v>1258</v>
      </c>
      <c r="P351">
        <v>0.58449020438481203</v>
      </c>
      <c r="Q351">
        <v>0.86873760080803797</v>
      </c>
      <c r="R351">
        <v>0.25354631057189198</v>
      </c>
      <c r="S351" s="15">
        <v>3.3955359755292097E-2</v>
      </c>
      <c r="T351">
        <v>-2.4846416687497799</v>
      </c>
      <c r="U351">
        <v>2.4846416687497799</v>
      </c>
      <c r="V351">
        <v>1.8567372957049999</v>
      </c>
      <c r="W351">
        <v>-7.26</v>
      </c>
      <c r="X351">
        <v>10.33</v>
      </c>
      <c r="Y351">
        <v>212695</v>
      </c>
      <c r="Z351">
        <v>19336</v>
      </c>
      <c r="AA351">
        <v>0.98</v>
      </c>
      <c r="AB351">
        <v>11</v>
      </c>
      <c r="AC351">
        <v>8</v>
      </c>
      <c r="AD351">
        <v>3</v>
      </c>
      <c r="AE351">
        <v>72.73</v>
      </c>
      <c r="AF351">
        <v>14</v>
      </c>
      <c r="AG351">
        <v>4</v>
      </c>
      <c r="AH351">
        <v>2</v>
      </c>
      <c r="AI351">
        <v>5</v>
      </c>
    </row>
    <row r="352" spans="1:35" x14ac:dyDescent="0.2">
      <c r="A352" s="102">
        <v>130</v>
      </c>
      <c r="B352">
        <v>2531</v>
      </c>
      <c r="C352" s="106" t="s">
        <v>1284</v>
      </c>
      <c r="D352" s="106" t="s">
        <v>1285</v>
      </c>
      <c r="E352">
        <v>948</v>
      </c>
      <c r="F352">
        <v>952</v>
      </c>
      <c r="G352">
        <v>1100</v>
      </c>
      <c r="H352" s="106" t="s">
        <v>1261</v>
      </c>
      <c r="I352">
        <v>2784</v>
      </c>
      <c r="J352" s="106" t="s">
        <v>1025</v>
      </c>
      <c r="K352" s="106" t="s">
        <v>1265</v>
      </c>
      <c r="L352">
        <v>2177</v>
      </c>
      <c r="M352">
        <v>2180</v>
      </c>
      <c r="N352">
        <v>500</v>
      </c>
      <c r="O352" s="106" t="s">
        <v>1258</v>
      </c>
      <c r="P352">
        <v>0.70441990915974295</v>
      </c>
      <c r="Q352">
        <v>0.93069485970819599</v>
      </c>
      <c r="R352">
        <v>0.26568481329802202</v>
      </c>
      <c r="S352" s="15">
        <v>3.18691875431635E-2</v>
      </c>
      <c r="T352">
        <v>-0.46239545309733399</v>
      </c>
      <c r="U352">
        <v>0.46239545309733399</v>
      </c>
      <c r="V352">
        <v>0.89842320372958395</v>
      </c>
      <c r="W352">
        <v>-1.27</v>
      </c>
      <c r="X352">
        <v>3.93</v>
      </c>
      <c r="Y352">
        <v>212676</v>
      </c>
      <c r="Z352">
        <v>17723</v>
      </c>
      <c r="AA352">
        <v>0.97</v>
      </c>
      <c r="AB352">
        <v>12</v>
      </c>
      <c r="AC352">
        <v>9</v>
      </c>
      <c r="AD352">
        <v>3</v>
      </c>
      <c r="AE352">
        <v>75</v>
      </c>
      <c r="AF352">
        <v>15</v>
      </c>
      <c r="AG352">
        <v>3</v>
      </c>
      <c r="AH352">
        <v>0</v>
      </c>
      <c r="AI352">
        <v>9</v>
      </c>
    </row>
    <row r="353" spans="1:35" x14ac:dyDescent="0.2">
      <c r="A353" s="102">
        <v>822</v>
      </c>
      <c r="B353">
        <v>7180</v>
      </c>
      <c r="C353" s="106" t="s">
        <v>1081</v>
      </c>
      <c r="D353" s="106" t="s">
        <v>1314</v>
      </c>
      <c r="E353">
        <v>416</v>
      </c>
      <c r="F353">
        <v>410</v>
      </c>
      <c r="G353">
        <v>2400</v>
      </c>
      <c r="H353" s="106" t="s">
        <v>1261</v>
      </c>
      <c r="I353">
        <v>7272</v>
      </c>
      <c r="J353" s="106" t="s">
        <v>1465</v>
      </c>
      <c r="K353" s="106" t="s">
        <v>1275</v>
      </c>
      <c r="L353">
        <v>1955</v>
      </c>
      <c r="M353">
        <v>1946</v>
      </c>
      <c r="N353">
        <v>500</v>
      </c>
      <c r="O353" s="106" t="s">
        <v>1258</v>
      </c>
      <c r="P353">
        <v>0.92072018572821002</v>
      </c>
      <c r="Q353">
        <v>0.85462323239795401</v>
      </c>
      <c r="R353" s="15">
        <v>5.6889828924496502E-3</v>
      </c>
      <c r="S353">
        <v>3.3534326407071498E-2</v>
      </c>
      <c r="T353">
        <v>-0.75039061023138498</v>
      </c>
      <c r="U353">
        <v>0.75039061023138498</v>
      </c>
      <c r="V353">
        <v>0.34601599775386899</v>
      </c>
      <c r="W353">
        <v>-1.97</v>
      </c>
      <c r="X353">
        <v>1.1299999999999999</v>
      </c>
      <c r="Y353">
        <v>212647</v>
      </c>
      <c r="Z353">
        <v>12509</v>
      </c>
      <c r="AA353">
        <v>0.61</v>
      </c>
      <c r="AB353">
        <v>17</v>
      </c>
      <c r="AC353">
        <v>9</v>
      </c>
      <c r="AD353">
        <v>8</v>
      </c>
      <c r="AE353">
        <v>52.94</v>
      </c>
      <c r="AF353">
        <v>14</v>
      </c>
      <c r="AG353">
        <v>7</v>
      </c>
      <c r="AH353">
        <v>2</v>
      </c>
      <c r="AI353">
        <v>8</v>
      </c>
    </row>
    <row r="354" spans="1:35" x14ac:dyDescent="0.2">
      <c r="A354" s="102">
        <v>926</v>
      </c>
      <c r="B354">
        <v>5334</v>
      </c>
      <c r="C354" s="106" t="s">
        <v>1504</v>
      </c>
      <c r="D354" s="106" t="s">
        <v>1257</v>
      </c>
      <c r="E354">
        <v>1938</v>
      </c>
      <c r="F354">
        <v>1933</v>
      </c>
      <c r="G354">
        <v>500</v>
      </c>
      <c r="H354" s="106" t="s">
        <v>1261</v>
      </c>
      <c r="I354">
        <v>7267</v>
      </c>
      <c r="J354" s="106" t="s">
        <v>60</v>
      </c>
      <c r="K354" s="106" t="s">
        <v>1275</v>
      </c>
      <c r="L354">
        <v>3019</v>
      </c>
      <c r="M354">
        <v>3041</v>
      </c>
      <c r="N354">
        <v>300</v>
      </c>
      <c r="O354" s="106" t="s">
        <v>1258</v>
      </c>
      <c r="P354">
        <v>0.84920931513069098</v>
      </c>
      <c r="Q354">
        <v>0.84282470858408798</v>
      </c>
      <c r="R354">
        <v>0.48717714261684197</v>
      </c>
      <c r="S354">
        <v>4.51463564549347E-2</v>
      </c>
      <c r="T354">
        <v>-2.2334116285298702</v>
      </c>
      <c r="U354">
        <v>2.2334116285298702</v>
      </c>
      <c r="V354">
        <v>2.1054669826888799</v>
      </c>
      <c r="W354">
        <v>-9</v>
      </c>
      <c r="X354">
        <v>5.94</v>
      </c>
      <c r="Y354">
        <v>211618</v>
      </c>
      <c r="Z354">
        <v>23513</v>
      </c>
      <c r="AA354">
        <v>1.36</v>
      </c>
      <c r="AB354">
        <v>9</v>
      </c>
      <c r="AC354">
        <v>7</v>
      </c>
      <c r="AD354">
        <v>2</v>
      </c>
      <c r="AE354">
        <v>77.78</v>
      </c>
      <c r="AF354">
        <v>12</v>
      </c>
      <c r="AG354">
        <v>5</v>
      </c>
      <c r="AH354">
        <v>1</v>
      </c>
      <c r="AI354">
        <v>3</v>
      </c>
    </row>
    <row r="355" spans="1:35" x14ac:dyDescent="0.2">
      <c r="A355" s="102">
        <v>277</v>
      </c>
      <c r="B355">
        <v>4204</v>
      </c>
      <c r="C355" s="106" t="s">
        <v>229</v>
      </c>
      <c r="D355" s="106" t="s">
        <v>1282</v>
      </c>
      <c r="E355">
        <v>1818</v>
      </c>
      <c r="F355">
        <v>1807</v>
      </c>
      <c r="G355">
        <v>600</v>
      </c>
      <c r="H355" s="106" t="s">
        <v>1258</v>
      </c>
      <c r="I355">
        <v>6995</v>
      </c>
      <c r="J355" s="106" t="s">
        <v>50</v>
      </c>
      <c r="K355" s="106" t="s">
        <v>1275</v>
      </c>
      <c r="L355">
        <v>1835</v>
      </c>
      <c r="M355">
        <v>1818</v>
      </c>
      <c r="N355">
        <v>600</v>
      </c>
      <c r="O355" s="106" t="s">
        <v>1261</v>
      </c>
      <c r="P355">
        <v>0.730755873362677</v>
      </c>
      <c r="Q355">
        <v>0.91099219865583203</v>
      </c>
      <c r="R355" s="15">
        <v>1.04347687824169E-4</v>
      </c>
      <c r="S355" s="106">
        <v>2.6037169903139298E-2</v>
      </c>
      <c r="T355">
        <v>1.79075080883855</v>
      </c>
      <c r="U355">
        <v>1.79075080883855</v>
      </c>
      <c r="V355">
        <v>2.0385153138242198</v>
      </c>
      <c r="W355">
        <v>7.85</v>
      </c>
      <c r="X355">
        <v>0.61</v>
      </c>
      <c r="Y355">
        <v>210981</v>
      </c>
      <c r="Z355">
        <v>14065</v>
      </c>
      <c r="AA355">
        <v>0.65</v>
      </c>
      <c r="AB355">
        <v>15</v>
      </c>
      <c r="AC355">
        <v>9</v>
      </c>
      <c r="AD355">
        <v>6</v>
      </c>
      <c r="AE355">
        <v>60</v>
      </c>
      <c r="AF355">
        <v>15</v>
      </c>
      <c r="AG355">
        <v>3</v>
      </c>
      <c r="AH355">
        <v>2</v>
      </c>
      <c r="AI355">
        <v>10</v>
      </c>
    </row>
    <row r="356" spans="1:35" x14ac:dyDescent="0.2">
      <c r="A356" s="102">
        <v>77</v>
      </c>
      <c r="B356">
        <v>7729</v>
      </c>
      <c r="C356" s="106" t="s">
        <v>548</v>
      </c>
      <c r="D356" s="106" t="s">
        <v>1267</v>
      </c>
      <c r="E356">
        <v>3920</v>
      </c>
      <c r="F356">
        <v>3875</v>
      </c>
      <c r="G356">
        <v>200</v>
      </c>
      <c r="H356" s="106" t="s">
        <v>1261</v>
      </c>
      <c r="I356">
        <v>9934</v>
      </c>
      <c r="J356" s="106" t="s">
        <v>1457</v>
      </c>
      <c r="K356" s="106" t="s">
        <v>1265</v>
      </c>
      <c r="L356">
        <v>2633</v>
      </c>
      <c r="M356">
        <v>2615</v>
      </c>
      <c r="N356">
        <v>300</v>
      </c>
      <c r="O356" s="106" t="s">
        <v>1258</v>
      </c>
      <c r="P356">
        <v>0.72742412956855296</v>
      </c>
      <c r="Q356">
        <v>0.941158646988426</v>
      </c>
      <c r="R356" s="15">
        <v>0.25689330637362501</v>
      </c>
      <c r="S356">
        <v>3.41739574348272E-2</v>
      </c>
      <c r="T356">
        <v>-0.104954753481666</v>
      </c>
      <c r="U356">
        <v>0.104954753481666</v>
      </c>
      <c r="V356">
        <v>2.9585677466296401E-3</v>
      </c>
      <c r="W356">
        <v>-0.37</v>
      </c>
      <c r="X356">
        <v>1.23</v>
      </c>
      <c r="Y356">
        <v>210892</v>
      </c>
      <c r="Z356">
        <v>11100</v>
      </c>
      <c r="AA356">
        <v>0.72</v>
      </c>
      <c r="AB356">
        <v>19</v>
      </c>
      <c r="AC356">
        <v>12</v>
      </c>
      <c r="AD356">
        <v>7</v>
      </c>
      <c r="AE356">
        <v>63.16</v>
      </c>
      <c r="AF356">
        <v>11</v>
      </c>
      <c r="AG356">
        <v>9</v>
      </c>
      <c r="AH356">
        <v>4</v>
      </c>
      <c r="AI356">
        <v>6</v>
      </c>
    </row>
    <row r="357" spans="1:35" x14ac:dyDescent="0.2">
      <c r="A357" s="102">
        <v>835</v>
      </c>
      <c r="B357">
        <v>5703</v>
      </c>
      <c r="C357" s="106" t="s">
        <v>221</v>
      </c>
      <c r="D357" s="106" t="s">
        <v>1273</v>
      </c>
      <c r="E357">
        <v>216</v>
      </c>
      <c r="F357">
        <v>215</v>
      </c>
      <c r="G357">
        <v>4700</v>
      </c>
      <c r="H357" s="106" t="s">
        <v>1258</v>
      </c>
      <c r="I357">
        <v>8012</v>
      </c>
      <c r="J357" s="106" t="s">
        <v>1481</v>
      </c>
      <c r="K357" s="106" t="s">
        <v>1265</v>
      </c>
      <c r="L357">
        <v>1459</v>
      </c>
      <c r="M357">
        <v>1437</v>
      </c>
      <c r="N357">
        <v>700</v>
      </c>
      <c r="O357" s="106" t="s">
        <v>1261</v>
      </c>
      <c r="P357">
        <v>0.87146911691553397</v>
      </c>
      <c r="Q357">
        <v>0.85333237233246895</v>
      </c>
      <c r="R357">
        <v>5.4305913479222097E-2</v>
      </c>
      <c r="S357">
        <v>2.2636072501140699E-2</v>
      </c>
      <c r="T357">
        <v>2.4260047918302301</v>
      </c>
      <c r="U357">
        <v>2.4260047918302301</v>
      </c>
      <c r="V357">
        <v>1.72997408498171</v>
      </c>
      <c r="W357">
        <v>6.34</v>
      </c>
      <c r="X357">
        <v>0.46</v>
      </c>
      <c r="Y357">
        <v>210473</v>
      </c>
      <c r="Z357">
        <v>11693</v>
      </c>
      <c r="AA357">
        <v>0.56999999999999995</v>
      </c>
      <c r="AB357">
        <v>18</v>
      </c>
      <c r="AC357">
        <v>12</v>
      </c>
      <c r="AD357">
        <v>6</v>
      </c>
      <c r="AE357">
        <v>66.67</v>
      </c>
      <c r="AF357">
        <v>15</v>
      </c>
      <c r="AG357">
        <v>4</v>
      </c>
      <c r="AH357">
        <v>2</v>
      </c>
      <c r="AI357">
        <v>12</v>
      </c>
    </row>
    <row r="358" spans="1:35" x14ac:dyDescent="0.2">
      <c r="A358" s="102">
        <v>896</v>
      </c>
      <c r="B358">
        <v>3076</v>
      </c>
      <c r="C358" s="106" t="s">
        <v>1577</v>
      </c>
      <c r="D358" s="106" t="s">
        <v>1265</v>
      </c>
      <c r="E358">
        <v>1714</v>
      </c>
      <c r="F358">
        <v>1731</v>
      </c>
      <c r="G358">
        <v>600</v>
      </c>
      <c r="H358" s="106" t="s">
        <v>1261</v>
      </c>
      <c r="I358">
        <v>7272</v>
      </c>
      <c r="J358" s="106" t="s">
        <v>1465</v>
      </c>
      <c r="K358" s="106" t="s">
        <v>1275</v>
      </c>
      <c r="L358">
        <v>1955</v>
      </c>
      <c r="M358">
        <v>1946</v>
      </c>
      <c r="N358">
        <v>500</v>
      </c>
      <c r="O358" s="106" t="s">
        <v>1258</v>
      </c>
      <c r="P358">
        <v>0.89579719623420695</v>
      </c>
      <c r="Q358">
        <v>0.84586506879583601</v>
      </c>
      <c r="R358" s="106">
        <v>4.4697038546473201E-2</v>
      </c>
      <c r="S358">
        <v>5.4185123137050699E-2</v>
      </c>
      <c r="T358">
        <v>-0.26401433049871598</v>
      </c>
      <c r="U358">
        <v>0.26401433049871598</v>
      </c>
      <c r="V358">
        <v>0.33552908537686399</v>
      </c>
      <c r="W358">
        <v>-0.64</v>
      </c>
      <c r="X358">
        <v>6.74</v>
      </c>
      <c r="Y358">
        <v>210381</v>
      </c>
      <c r="Z358">
        <v>15027</v>
      </c>
      <c r="AA358">
        <v>0.81</v>
      </c>
      <c r="AB358">
        <v>14</v>
      </c>
      <c r="AC358">
        <v>9</v>
      </c>
      <c r="AD358">
        <v>5</v>
      </c>
      <c r="AE358">
        <v>64.290000000000006</v>
      </c>
      <c r="AF358">
        <v>13</v>
      </c>
      <c r="AG358">
        <v>6</v>
      </c>
      <c r="AH358">
        <v>2</v>
      </c>
      <c r="AI358">
        <v>6</v>
      </c>
    </row>
    <row r="359" spans="1:35" x14ac:dyDescent="0.2">
      <c r="A359" s="102">
        <v>95</v>
      </c>
      <c r="B359">
        <v>2001</v>
      </c>
      <c r="C359" s="106" t="s">
        <v>1176</v>
      </c>
      <c r="D359" s="106" t="s">
        <v>1285</v>
      </c>
      <c r="E359">
        <v>1651</v>
      </c>
      <c r="F359">
        <v>1649</v>
      </c>
      <c r="G359">
        <v>700</v>
      </c>
      <c r="H359" s="106" t="s">
        <v>1258</v>
      </c>
      <c r="I359">
        <v>2607</v>
      </c>
      <c r="J359" s="106" t="s">
        <v>1286</v>
      </c>
      <c r="K359" s="106" t="s">
        <v>1285</v>
      </c>
      <c r="L359">
        <v>2762</v>
      </c>
      <c r="M359">
        <v>2748</v>
      </c>
      <c r="N359">
        <v>400</v>
      </c>
      <c r="O359" s="106" t="s">
        <v>1261</v>
      </c>
      <c r="P359">
        <v>0.89923929213700404</v>
      </c>
      <c r="Q359">
        <v>0.93677912866656199</v>
      </c>
      <c r="R359">
        <v>4.1671514738761397E-3</v>
      </c>
      <c r="S359">
        <v>2.6637633314126399E-3</v>
      </c>
      <c r="T359">
        <v>1.99105549776656</v>
      </c>
      <c r="U359">
        <v>1.99105549776656</v>
      </c>
      <c r="V359">
        <v>1.7351934414824</v>
      </c>
      <c r="W359">
        <v>5.61</v>
      </c>
      <c r="X359">
        <v>5.01</v>
      </c>
      <c r="Y359">
        <v>210313</v>
      </c>
      <c r="Z359">
        <v>12371</v>
      </c>
      <c r="AA359">
        <v>0.68</v>
      </c>
      <c r="AB359">
        <v>17</v>
      </c>
      <c r="AC359">
        <v>8</v>
      </c>
      <c r="AD359">
        <v>9</v>
      </c>
      <c r="AE359">
        <v>47.06</v>
      </c>
      <c r="AF359">
        <v>14</v>
      </c>
      <c r="AG359">
        <v>5</v>
      </c>
      <c r="AH359">
        <v>3</v>
      </c>
      <c r="AI359">
        <v>9</v>
      </c>
    </row>
    <row r="360" spans="1:35" x14ac:dyDescent="0.2">
      <c r="A360" s="102">
        <v>518</v>
      </c>
      <c r="B360">
        <v>7267</v>
      </c>
      <c r="C360" s="106" t="s">
        <v>60</v>
      </c>
      <c r="D360" s="106" t="s">
        <v>1275</v>
      </c>
      <c r="E360">
        <v>3019</v>
      </c>
      <c r="F360">
        <v>3041</v>
      </c>
      <c r="G360">
        <v>300</v>
      </c>
      <c r="H360" s="106" t="s">
        <v>1258</v>
      </c>
      <c r="I360">
        <v>9072</v>
      </c>
      <c r="J360" s="106" t="s">
        <v>1379</v>
      </c>
      <c r="K360" s="106" t="s">
        <v>1380</v>
      </c>
      <c r="L360">
        <v>2428</v>
      </c>
      <c r="M360">
        <v>2404</v>
      </c>
      <c r="N360">
        <v>400</v>
      </c>
      <c r="O360" s="106" t="s">
        <v>1261</v>
      </c>
      <c r="P360">
        <v>0.72333956134551702</v>
      </c>
      <c r="Q360">
        <v>0.88850518688806701</v>
      </c>
      <c r="R360" s="106">
        <v>0.423116184932401</v>
      </c>
      <c r="S360">
        <v>2.8660965166308797E-4</v>
      </c>
      <c r="T360">
        <v>3.89076593925981</v>
      </c>
      <c r="U360">
        <v>3.89076593925981</v>
      </c>
      <c r="V360">
        <v>3.44663233325883</v>
      </c>
      <c r="W360">
        <v>9.5399999999999991</v>
      </c>
      <c r="X360">
        <v>5.4</v>
      </c>
      <c r="Y360">
        <v>209857</v>
      </c>
      <c r="Z360">
        <v>26232</v>
      </c>
      <c r="AA360">
        <v>1.42</v>
      </c>
      <c r="AB360">
        <v>8</v>
      </c>
      <c r="AC360">
        <v>6</v>
      </c>
      <c r="AD360">
        <v>2</v>
      </c>
      <c r="AE360">
        <v>75</v>
      </c>
      <c r="AF360">
        <v>12</v>
      </c>
      <c r="AG360">
        <v>6</v>
      </c>
      <c r="AH360">
        <v>0</v>
      </c>
      <c r="AI360">
        <v>2</v>
      </c>
    </row>
    <row r="361" spans="1:35" x14ac:dyDescent="0.2">
      <c r="A361" s="102">
        <v>1035</v>
      </c>
      <c r="B361">
        <v>7276</v>
      </c>
      <c r="C361" s="106" t="s">
        <v>1310</v>
      </c>
      <c r="D361" s="106" t="s">
        <v>1263</v>
      </c>
      <c r="E361">
        <v>4655</v>
      </c>
      <c r="F361">
        <v>4655</v>
      </c>
      <c r="G361">
        <v>200</v>
      </c>
      <c r="H361" s="106" t="s">
        <v>1258</v>
      </c>
      <c r="I361">
        <v>8273</v>
      </c>
      <c r="J361" s="106" t="s">
        <v>1382</v>
      </c>
      <c r="K361" s="106" t="s">
        <v>1283</v>
      </c>
      <c r="L361">
        <v>3355</v>
      </c>
      <c r="M361">
        <v>3325</v>
      </c>
      <c r="N361">
        <v>300</v>
      </c>
      <c r="O361" s="106" t="s">
        <v>1261</v>
      </c>
      <c r="P361">
        <v>0.95220184207215397</v>
      </c>
      <c r="Q361">
        <v>0.82945274324153595</v>
      </c>
      <c r="R361">
        <v>0.2252076012651</v>
      </c>
      <c r="S361">
        <v>1.7106724030132099E-3</v>
      </c>
      <c r="T361">
        <v>1.3642380283333999</v>
      </c>
      <c r="U361">
        <v>1.3642380283333999</v>
      </c>
      <c r="V361">
        <v>0.59499536174269896</v>
      </c>
      <c r="W361">
        <v>3.6</v>
      </c>
      <c r="X361">
        <v>7.14</v>
      </c>
      <c r="Y361">
        <v>209471</v>
      </c>
      <c r="Z361">
        <v>26184</v>
      </c>
      <c r="AA361">
        <v>1.68</v>
      </c>
      <c r="AB361">
        <v>8</v>
      </c>
      <c r="AC361">
        <v>6</v>
      </c>
      <c r="AD361">
        <v>2</v>
      </c>
      <c r="AE361">
        <v>75</v>
      </c>
      <c r="AF361">
        <v>8</v>
      </c>
      <c r="AG361">
        <v>5</v>
      </c>
      <c r="AH361">
        <v>2</v>
      </c>
      <c r="AI361">
        <v>1</v>
      </c>
    </row>
    <row r="362" spans="1:35" x14ac:dyDescent="0.2">
      <c r="A362" s="102">
        <v>721</v>
      </c>
      <c r="B362">
        <v>3291</v>
      </c>
      <c r="C362" s="106" t="s">
        <v>58</v>
      </c>
      <c r="D362" s="106" t="s">
        <v>1279</v>
      </c>
      <c r="E362">
        <v>1659</v>
      </c>
      <c r="F362">
        <v>1626</v>
      </c>
      <c r="G362">
        <v>600</v>
      </c>
      <c r="H362" s="106" t="s">
        <v>1261</v>
      </c>
      <c r="I362">
        <v>8385</v>
      </c>
      <c r="J362" s="106" t="s">
        <v>891</v>
      </c>
      <c r="K362" s="106" t="s">
        <v>1314</v>
      </c>
      <c r="L362">
        <v>538</v>
      </c>
      <c r="M362">
        <v>535</v>
      </c>
      <c r="N362">
        <v>1800</v>
      </c>
      <c r="O362" s="106" t="s">
        <v>1258</v>
      </c>
      <c r="P362">
        <v>0.78612267462739305</v>
      </c>
      <c r="Q362">
        <v>0.86501608377461803</v>
      </c>
      <c r="R362" s="15">
        <v>0.10459953680835</v>
      </c>
      <c r="S362" s="15">
        <v>3.59920477751655E-2</v>
      </c>
      <c r="T362">
        <v>-1.38304105988976</v>
      </c>
      <c r="U362">
        <v>1.38304105988976</v>
      </c>
      <c r="V362">
        <v>0.41038419409253302</v>
      </c>
      <c r="W362">
        <v>-4.53</v>
      </c>
      <c r="X362">
        <v>1.29</v>
      </c>
      <c r="Y362">
        <v>209389</v>
      </c>
      <c r="Z362">
        <v>11633</v>
      </c>
      <c r="AA362">
        <v>0.56999999999999995</v>
      </c>
      <c r="AB362">
        <v>18</v>
      </c>
      <c r="AC362">
        <v>11</v>
      </c>
      <c r="AD362">
        <v>7</v>
      </c>
      <c r="AE362">
        <v>61.11</v>
      </c>
      <c r="AF362">
        <v>15</v>
      </c>
      <c r="AG362">
        <v>6</v>
      </c>
      <c r="AH362">
        <v>4</v>
      </c>
      <c r="AI362">
        <v>8</v>
      </c>
    </row>
    <row r="363" spans="1:35" x14ac:dyDescent="0.2">
      <c r="A363" s="102">
        <v>336</v>
      </c>
      <c r="B363">
        <v>9069</v>
      </c>
      <c r="C363" s="106" t="s">
        <v>1370</v>
      </c>
      <c r="D363" s="106" t="s">
        <v>1380</v>
      </c>
      <c r="E363">
        <v>875</v>
      </c>
      <c r="F363">
        <v>867</v>
      </c>
      <c r="G363">
        <v>1100</v>
      </c>
      <c r="H363" s="106" t="s">
        <v>1258</v>
      </c>
      <c r="I363">
        <v>9072</v>
      </c>
      <c r="J363" s="106" t="s">
        <v>1379</v>
      </c>
      <c r="K363" s="106" t="s">
        <v>1380</v>
      </c>
      <c r="L363">
        <v>2428</v>
      </c>
      <c r="M363">
        <v>2404</v>
      </c>
      <c r="N363">
        <v>400</v>
      </c>
      <c r="O363" s="106" t="s">
        <v>1261</v>
      </c>
      <c r="P363">
        <v>0.88866761067246802</v>
      </c>
      <c r="Q363">
        <v>0.90568588895581903</v>
      </c>
      <c r="R363">
        <v>0.11267777977083</v>
      </c>
      <c r="S363">
        <v>1.6833103346527601E-4</v>
      </c>
      <c r="T363">
        <v>2.5848413087584499</v>
      </c>
      <c r="U363">
        <v>2.5848413087584499</v>
      </c>
      <c r="V363">
        <v>2.65180031222385</v>
      </c>
      <c r="W363">
        <v>5.66</v>
      </c>
      <c r="X363">
        <v>0.82</v>
      </c>
      <c r="Y363">
        <v>209024</v>
      </c>
      <c r="Z363">
        <v>13064</v>
      </c>
      <c r="AA363">
        <v>0.7</v>
      </c>
      <c r="AB363">
        <v>16</v>
      </c>
      <c r="AC363">
        <v>11</v>
      </c>
      <c r="AD363">
        <v>5</v>
      </c>
      <c r="AE363">
        <v>68.75</v>
      </c>
      <c r="AF363">
        <v>15</v>
      </c>
      <c r="AG363">
        <v>6</v>
      </c>
      <c r="AH363">
        <v>2</v>
      </c>
      <c r="AI363">
        <v>8</v>
      </c>
    </row>
    <row r="364" spans="1:35" x14ac:dyDescent="0.2">
      <c r="A364" s="102">
        <v>686</v>
      </c>
      <c r="B364">
        <v>4043</v>
      </c>
      <c r="C364" s="106" t="s">
        <v>1540</v>
      </c>
      <c r="D364" s="106" t="s">
        <v>1282</v>
      </c>
      <c r="E364">
        <v>2721</v>
      </c>
      <c r="F364">
        <v>2715</v>
      </c>
      <c r="G364">
        <v>300</v>
      </c>
      <c r="H364" s="106" t="s">
        <v>1258</v>
      </c>
      <c r="I364">
        <v>6361</v>
      </c>
      <c r="J364" s="106" t="s">
        <v>748</v>
      </c>
      <c r="K364" s="106" t="s">
        <v>1270</v>
      </c>
      <c r="L364">
        <v>2876</v>
      </c>
      <c r="M364">
        <v>2830</v>
      </c>
      <c r="N364">
        <v>300</v>
      </c>
      <c r="O364" s="106" t="s">
        <v>1261</v>
      </c>
      <c r="P364">
        <v>0.61403367952689902</v>
      </c>
      <c r="Q364">
        <v>0.869864605730717</v>
      </c>
      <c r="R364">
        <v>0.29687892125198301</v>
      </c>
      <c r="S364">
        <v>1.42205602726404E-2</v>
      </c>
      <c r="T364">
        <v>2.0569535402413002</v>
      </c>
      <c r="U364">
        <v>2.0569535402413002</v>
      </c>
      <c r="V364">
        <v>2.2550115952471002</v>
      </c>
      <c r="W364">
        <v>8.26</v>
      </c>
      <c r="X364">
        <v>4.0599999999999996</v>
      </c>
      <c r="Y364">
        <v>208771</v>
      </c>
      <c r="Z364">
        <v>13048</v>
      </c>
      <c r="AA364">
        <v>0.57999999999999996</v>
      </c>
      <c r="AB364">
        <v>16</v>
      </c>
      <c r="AC364">
        <v>11</v>
      </c>
      <c r="AD364">
        <v>5</v>
      </c>
      <c r="AE364">
        <v>68.75</v>
      </c>
      <c r="AF364">
        <v>8</v>
      </c>
      <c r="AG364">
        <v>10</v>
      </c>
      <c r="AH364">
        <v>5</v>
      </c>
      <c r="AI364">
        <v>1</v>
      </c>
    </row>
    <row r="365" spans="1:35" x14ac:dyDescent="0.2">
      <c r="A365" s="102">
        <v>660</v>
      </c>
      <c r="B365">
        <v>6371</v>
      </c>
      <c r="C365" s="106" t="s">
        <v>1421</v>
      </c>
      <c r="D365" s="106" t="s">
        <v>1270</v>
      </c>
      <c r="E365">
        <v>3240</v>
      </c>
      <c r="F365">
        <v>3220</v>
      </c>
      <c r="G365">
        <v>300</v>
      </c>
      <c r="H365" s="106" t="s">
        <v>1258</v>
      </c>
      <c r="I365">
        <v>7189</v>
      </c>
      <c r="J365" s="106" t="s">
        <v>44</v>
      </c>
      <c r="K365" s="106" t="s">
        <v>1314</v>
      </c>
      <c r="L365">
        <v>694</v>
      </c>
      <c r="M365">
        <v>682</v>
      </c>
      <c r="N365">
        <v>1400</v>
      </c>
      <c r="O365" s="106" t="s">
        <v>1261</v>
      </c>
      <c r="P365">
        <v>0.92668877288254803</v>
      </c>
      <c r="Q365">
        <v>0.87316049799210105</v>
      </c>
      <c r="R365">
        <v>0.27022046496388402</v>
      </c>
      <c r="S365">
        <v>7.7867573331925996E-2</v>
      </c>
      <c r="T365">
        <v>0.73238265969671601</v>
      </c>
      <c r="U365">
        <v>0.73238265969671601</v>
      </c>
      <c r="V365">
        <v>1.1023384908948901</v>
      </c>
      <c r="W365">
        <v>2.44</v>
      </c>
      <c r="X365">
        <v>1.1599999999999999</v>
      </c>
      <c r="Y365">
        <v>208352</v>
      </c>
      <c r="Z365">
        <v>9922</v>
      </c>
      <c r="AA365">
        <v>0.62</v>
      </c>
      <c r="AB365">
        <v>21</v>
      </c>
      <c r="AC365">
        <v>13</v>
      </c>
      <c r="AD365">
        <v>8</v>
      </c>
      <c r="AE365">
        <v>61.9</v>
      </c>
      <c r="AF365">
        <v>13</v>
      </c>
      <c r="AG365">
        <v>8</v>
      </c>
      <c r="AH365">
        <v>4</v>
      </c>
      <c r="AI365">
        <v>9</v>
      </c>
    </row>
    <row r="366" spans="1:35" x14ac:dyDescent="0.2">
      <c r="A366" s="102">
        <v>341</v>
      </c>
      <c r="B366">
        <v>4183</v>
      </c>
      <c r="C366" s="106" t="s">
        <v>1454</v>
      </c>
      <c r="D366" s="106" t="s">
        <v>1282</v>
      </c>
      <c r="E366">
        <v>2560</v>
      </c>
      <c r="F366">
        <v>2541</v>
      </c>
      <c r="G366">
        <v>400</v>
      </c>
      <c r="H366" s="106" t="s">
        <v>1258</v>
      </c>
      <c r="I366">
        <v>4208</v>
      </c>
      <c r="J366" s="106" t="s">
        <v>1452</v>
      </c>
      <c r="K366" s="106" t="s">
        <v>1282</v>
      </c>
      <c r="L366">
        <v>2160</v>
      </c>
      <c r="M366">
        <v>2166</v>
      </c>
      <c r="N366">
        <v>500</v>
      </c>
      <c r="O366" s="106" t="s">
        <v>1261</v>
      </c>
      <c r="P366">
        <v>0.77505771530426004</v>
      </c>
      <c r="Q366">
        <v>0.90532411460867601</v>
      </c>
      <c r="R366">
        <v>0.47183370287805698</v>
      </c>
      <c r="S366" s="106">
        <v>9.7834583879704201E-2</v>
      </c>
      <c r="T366">
        <v>1.67660995155458</v>
      </c>
      <c r="U366">
        <v>1.67660995155458</v>
      </c>
      <c r="V366">
        <v>2.2494634549086299</v>
      </c>
      <c r="W366">
        <v>3.66</v>
      </c>
      <c r="X366">
        <v>6.55</v>
      </c>
      <c r="Y366">
        <v>207621</v>
      </c>
      <c r="Z366">
        <v>20762</v>
      </c>
      <c r="AA366">
        <v>1.0900000000000001</v>
      </c>
      <c r="AB366">
        <v>10</v>
      </c>
      <c r="AC366">
        <v>9</v>
      </c>
      <c r="AD366">
        <v>1</v>
      </c>
      <c r="AE366">
        <v>90</v>
      </c>
      <c r="AF366">
        <v>14</v>
      </c>
      <c r="AG366">
        <v>3</v>
      </c>
      <c r="AH366">
        <v>0</v>
      </c>
      <c r="AI366">
        <v>7</v>
      </c>
    </row>
    <row r="367" spans="1:35" x14ac:dyDescent="0.2">
      <c r="A367" s="102">
        <v>1041</v>
      </c>
      <c r="B367">
        <v>4061</v>
      </c>
      <c r="C367" s="106" t="s">
        <v>1495</v>
      </c>
      <c r="D367" s="106" t="s">
        <v>1282</v>
      </c>
      <c r="E367">
        <v>2960</v>
      </c>
      <c r="F367">
        <v>2943</v>
      </c>
      <c r="G367">
        <v>300</v>
      </c>
      <c r="H367" s="106" t="s">
        <v>1258</v>
      </c>
      <c r="I367">
        <v>7189</v>
      </c>
      <c r="J367" s="106" t="s">
        <v>44</v>
      </c>
      <c r="K367" s="106" t="s">
        <v>1314</v>
      </c>
      <c r="L367">
        <v>694</v>
      </c>
      <c r="M367">
        <v>682</v>
      </c>
      <c r="N367">
        <v>1300</v>
      </c>
      <c r="O367" s="106" t="s">
        <v>1261</v>
      </c>
      <c r="P367">
        <v>0.95027729721312104</v>
      </c>
      <c r="Q367">
        <v>0.82911376509006596</v>
      </c>
      <c r="R367" s="106">
        <v>1.11803636409835E-3</v>
      </c>
      <c r="S367" s="106">
        <v>3.34731329855237E-2</v>
      </c>
      <c r="T367">
        <v>2.17058492816787</v>
      </c>
      <c r="U367">
        <v>2.17058492816787</v>
      </c>
      <c r="V367">
        <v>2.4750567107806898</v>
      </c>
      <c r="W367">
        <v>8.49</v>
      </c>
      <c r="X367">
        <v>0.42</v>
      </c>
      <c r="Y367">
        <v>207353</v>
      </c>
      <c r="Z367">
        <v>11520</v>
      </c>
      <c r="AA367">
        <v>0.75</v>
      </c>
      <c r="AB367">
        <v>18</v>
      </c>
      <c r="AC367">
        <v>11</v>
      </c>
      <c r="AD367">
        <v>7</v>
      </c>
      <c r="AE367">
        <v>61.11</v>
      </c>
      <c r="AF367">
        <v>12</v>
      </c>
      <c r="AG367">
        <v>9</v>
      </c>
      <c r="AH367">
        <v>5</v>
      </c>
      <c r="AI367">
        <v>4</v>
      </c>
    </row>
    <row r="368" spans="1:35" x14ac:dyDescent="0.2">
      <c r="A368" s="102">
        <v>696</v>
      </c>
      <c r="B368">
        <v>6201</v>
      </c>
      <c r="C368" s="106" t="s">
        <v>1633</v>
      </c>
      <c r="D368" s="106" t="s">
        <v>1275</v>
      </c>
      <c r="E368">
        <v>6300</v>
      </c>
      <c r="F368">
        <v>6340</v>
      </c>
      <c r="G368">
        <v>100</v>
      </c>
      <c r="H368" s="106" t="s">
        <v>1258</v>
      </c>
      <c r="I368">
        <v>6925</v>
      </c>
      <c r="J368" s="106" t="s">
        <v>1687</v>
      </c>
      <c r="K368" s="106" t="s">
        <v>1263</v>
      </c>
      <c r="L368">
        <v>1508</v>
      </c>
      <c r="M368">
        <v>1475</v>
      </c>
      <c r="N368">
        <v>400</v>
      </c>
      <c r="O368" s="106" t="s">
        <v>1261</v>
      </c>
      <c r="P368">
        <v>0.53898638240416996</v>
      </c>
      <c r="Q368">
        <v>0.86848474912179296</v>
      </c>
      <c r="R368">
        <v>0.279320648643472</v>
      </c>
      <c r="S368">
        <v>1.55343772745289E-2</v>
      </c>
      <c r="T368">
        <v>2.8858940296441</v>
      </c>
      <c r="U368">
        <v>2.8858940296441</v>
      </c>
      <c r="V368">
        <v>2.39216258529301</v>
      </c>
      <c r="W368">
        <v>8.83</v>
      </c>
      <c r="X368">
        <v>6.94</v>
      </c>
      <c r="Y368">
        <v>204987</v>
      </c>
      <c r="Z368">
        <v>11388</v>
      </c>
      <c r="AA368">
        <v>0.76</v>
      </c>
      <c r="AB368">
        <v>18</v>
      </c>
      <c r="AC368">
        <v>11</v>
      </c>
      <c r="AD368">
        <v>7</v>
      </c>
      <c r="AE368">
        <v>61.11</v>
      </c>
      <c r="AF368">
        <v>11</v>
      </c>
      <c r="AG368">
        <v>7</v>
      </c>
      <c r="AH368">
        <v>4</v>
      </c>
      <c r="AI368">
        <v>7</v>
      </c>
    </row>
    <row r="369" spans="1:35" x14ac:dyDescent="0.2">
      <c r="A369" s="102">
        <v>547</v>
      </c>
      <c r="B369">
        <v>3048</v>
      </c>
      <c r="C369" s="106" t="s">
        <v>1576</v>
      </c>
      <c r="D369" s="106" t="s">
        <v>1283</v>
      </c>
      <c r="E369">
        <v>1116</v>
      </c>
      <c r="F369">
        <v>1080</v>
      </c>
      <c r="G369">
        <v>900</v>
      </c>
      <c r="H369" s="106" t="s">
        <v>1261</v>
      </c>
      <c r="I369">
        <v>5802</v>
      </c>
      <c r="J369" s="106" t="s">
        <v>1482</v>
      </c>
      <c r="K369" s="106" t="s">
        <v>1273</v>
      </c>
      <c r="L369">
        <v>1466.5</v>
      </c>
      <c r="M369">
        <v>1458.5</v>
      </c>
      <c r="N369">
        <v>700</v>
      </c>
      <c r="O369" s="106" t="s">
        <v>1258</v>
      </c>
      <c r="P369">
        <v>0.74868245626539798</v>
      </c>
      <c r="Q369">
        <v>0.88521164163457899</v>
      </c>
      <c r="R369">
        <v>0.122101307197232</v>
      </c>
      <c r="S369">
        <v>4.5121747926766898E-3</v>
      </c>
      <c r="T369">
        <v>-1.4834670672350401</v>
      </c>
      <c r="U369">
        <v>1.4834670672350401</v>
      </c>
      <c r="V369">
        <v>0.43782248519100597</v>
      </c>
      <c r="W369">
        <v>-4.5999999999999996</v>
      </c>
      <c r="X369">
        <v>4.79</v>
      </c>
      <c r="Y369">
        <v>204619</v>
      </c>
      <c r="Z369">
        <v>10769</v>
      </c>
      <c r="AA369">
        <v>0.57999999999999996</v>
      </c>
      <c r="AB369">
        <v>19</v>
      </c>
      <c r="AC369">
        <v>12</v>
      </c>
      <c r="AD369">
        <v>7</v>
      </c>
      <c r="AE369">
        <v>63.16</v>
      </c>
      <c r="AF369">
        <v>11</v>
      </c>
      <c r="AG369">
        <v>9</v>
      </c>
      <c r="AH369">
        <v>3</v>
      </c>
      <c r="AI369">
        <v>7</v>
      </c>
    </row>
    <row r="370" spans="1:35" x14ac:dyDescent="0.2">
      <c r="A370" s="102">
        <v>693</v>
      </c>
      <c r="B370">
        <v>6503</v>
      </c>
      <c r="C370" s="106" t="s">
        <v>1209</v>
      </c>
      <c r="D370" s="106" t="s">
        <v>1263</v>
      </c>
      <c r="E370">
        <v>1579.5</v>
      </c>
      <c r="F370">
        <v>1566.5</v>
      </c>
      <c r="G370">
        <v>600</v>
      </c>
      <c r="H370" s="106" t="s">
        <v>1258</v>
      </c>
      <c r="I370">
        <v>6965</v>
      </c>
      <c r="J370" s="106" t="s">
        <v>1665</v>
      </c>
      <c r="K370" s="106" t="s">
        <v>1263</v>
      </c>
      <c r="L370">
        <v>4695</v>
      </c>
      <c r="M370">
        <v>4615</v>
      </c>
      <c r="N370">
        <v>200</v>
      </c>
      <c r="O370" s="106" t="s">
        <v>1261</v>
      </c>
      <c r="P370">
        <v>0.79650962261250602</v>
      </c>
      <c r="Q370">
        <v>0.86909588644773195</v>
      </c>
      <c r="R370">
        <v>5.6664822074861199E-3</v>
      </c>
      <c r="S370">
        <v>4.9636356135778797E-2</v>
      </c>
      <c r="T370">
        <v>1.61620999142402E-2</v>
      </c>
      <c r="U370">
        <v>1.61620999142402E-2</v>
      </c>
      <c r="V370">
        <v>0.48730010461628998</v>
      </c>
      <c r="W370">
        <v>0.05</v>
      </c>
      <c r="X370">
        <v>1.83</v>
      </c>
      <c r="Y370">
        <v>204181</v>
      </c>
      <c r="Z370">
        <v>12761</v>
      </c>
      <c r="AA370">
        <v>0.8</v>
      </c>
      <c r="AB370">
        <v>16</v>
      </c>
      <c r="AC370">
        <v>10</v>
      </c>
      <c r="AD370">
        <v>6</v>
      </c>
      <c r="AE370">
        <v>62.5</v>
      </c>
      <c r="AF370">
        <v>13</v>
      </c>
      <c r="AG370">
        <v>7</v>
      </c>
      <c r="AH370">
        <v>2</v>
      </c>
      <c r="AI370">
        <v>7</v>
      </c>
    </row>
    <row r="371" spans="1:35" x14ac:dyDescent="0.2">
      <c r="A371" s="102">
        <v>391</v>
      </c>
      <c r="B371">
        <v>3101</v>
      </c>
      <c r="C371" s="106" t="s">
        <v>1544</v>
      </c>
      <c r="D371" s="106" t="s">
        <v>1538</v>
      </c>
      <c r="E371">
        <v>1486</v>
      </c>
      <c r="F371">
        <v>1500</v>
      </c>
      <c r="G371">
        <v>700</v>
      </c>
      <c r="H371" s="106" t="s">
        <v>1261</v>
      </c>
      <c r="I371">
        <v>8410</v>
      </c>
      <c r="J371" s="106" t="s">
        <v>1473</v>
      </c>
      <c r="K371" s="106" t="s">
        <v>1314</v>
      </c>
      <c r="L371">
        <v>320</v>
      </c>
      <c r="M371">
        <v>319</v>
      </c>
      <c r="N371">
        <v>3300</v>
      </c>
      <c r="O371" s="106" t="s">
        <v>1258</v>
      </c>
      <c r="P371">
        <v>0.85764546787964302</v>
      </c>
      <c r="Q371">
        <v>0.90101581187676905</v>
      </c>
      <c r="R371">
        <v>3.7258737612029802E-2</v>
      </c>
      <c r="S371">
        <v>2.7801725224886501E-2</v>
      </c>
      <c r="T371">
        <v>-3.1318316837598399E-2</v>
      </c>
      <c r="U371">
        <v>3.1318316837598399E-2</v>
      </c>
      <c r="V371">
        <v>0.17277780252938699</v>
      </c>
      <c r="W371">
        <v>-0.09</v>
      </c>
      <c r="X371">
        <v>0.26</v>
      </c>
      <c r="Y371">
        <v>203526</v>
      </c>
      <c r="Z371">
        <v>10712</v>
      </c>
      <c r="AA371">
        <v>0.56999999999999995</v>
      </c>
      <c r="AB371">
        <v>19</v>
      </c>
      <c r="AC371">
        <v>13</v>
      </c>
      <c r="AD371">
        <v>6</v>
      </c>
      <c r="AE371">
        <v>68.42</v>
      </c>
      <c r="AF371">
        <v>13</v>
      </c>
      <c r="AG371">
        <v>8</v>
      </c>
      <c r="AH371">
        <v>3</v>
      </c>
      <c r="AI371">
        <v>8</v>
      </c>
    </row>
    <row r="372" spans="1:35" x14ac:dyDescent="0.2">
      <c r="A372" s="102">
        <v>90</v>
      </c>
      <c r="B372">
        <v>7267</v>
      </c>
      <c r="C372" s="106" t="s">
        <v>60</v>
      </c>
      <c r="D372" s="106" t="s">
        <v>1275</v>
      </c>
      <c r="E372">
        <v>3019</v>
      </c>
      <c r="F372">
        <v>3041</v>
      </c>
      <c r="G372">
        <v>300</v>
      </c>
      <c r="H372" s="106" t="s">
        <v>1258</v>
      </c>
      <c r="I372">
        <v>7272</v>
      </c>
      <c r="J372" s="106" t="s">
        <v>1465</v>
      </c>
      <c r="K372" s="106" t="s">
        <v>1275</v>
      </c>
      <c r="L372">
        <v>1955</v>
      </c>
      <c r="M372">
        <v>1946</v>
      </c>
      <c r="N372">
        <v>500</v>
      </c>
      <c r="O372" s="106" t="s">
        <v>1261</v>
      </c>
      <c r="P372">
        <v>0.79265630182201197</v>
      </c>
      <c r="Q372">
        <v>0.93780120728971705</v>
      </c>
      <c r="R372" s="15">
        <v>0.14844971508250901</v>
      </c>
      <c r="S372" s="15">
        <v>4.9135377093325E-5</v>
      </c>
      <c r="T372">
        <v>3.3124873972816999</v>
      </c>
      <c r="U372">
        <v>3.3124873972816999</v>
      </c>
      <c r="V372">
        <v>3.3637814694291799</v>
      </c>
      <c r="W372">
        <v>10.39</v>
      </c>
      <c r="X372">
        <v>6.65</v>
      </c>
      <c r="Y372">
        <v>203311</v>
      </c>
      <c r="Z372">
        <v>18483</v>
      </c>
      <c r="AA372">
        <v>0.88</v>
      </c>
      <c r="AB372">
        <v>11</v>
      </c>
      <c r="AC372">
        <v>8</v>
      </c>
      <c r="AD372">
        <v>3</v>
      </c>
      <c r="AE372">
        <v>72.73</v>
      </c>
      <c r="AF372">
        <v>16</v>
      </c>
      <c r="AG372">
        <v>3</v>
      </c>
      <c r="AH372">
        <v>1</v>
      </c>
      <c r="AI372">
        <v>7</v>
      </c>
    </row>
    <row r="373" spans="1:35" x14ac:dyDescent="0.2">
      <c r="A373" s="102">
        <v>831</v>
      </c>
      <c r="B373">
        <v>3076</v>
      </c>
      <c r="C373" s="106" t="s">
        <v>1577</v>
      </c>
      <c r="D373" s="106" t="s">
        <v>1265</v>
      </c>
      <c r="E373">
        <v>1714</v>
      </c>
      <c r="F373">
        <v>1731</v>
      </c>
      <c r="G373">
        <v>600</v>
      </c>
      <c r="H373" s="106" t="s">
        <v>1261</v>
      </c>
      <c r="I373">
        <v>7186</v>
      </c>
      <c r="J373" s="106" t="s">
        <v>547</v>
      </c>
      <c r="K373" s="106" t="s">
        <v>1314</v>
      </c>
      <c r="L373">
        <v>422</v>
      </c>
      <c r="M373">
        <v>420</v>
      </c>
      <c r="N373">
        <v>2500</v>
      </c>
      <c r="O373" s="106" t="s">
        <v>1258</v>
      </c>
      <c r="P373">
        <v>0.66371843820347298</v>
      </c>
      <c r="Q373">
        <v>0.85367307440590201</v>
      </c>
      <c r="R373" s="15">
        <v>0.309210603491617</v>
      </c>
      <c r="S373" s="15">
        <v>8.00790337163498E-3</v>
      </c>
      <c r="T373">
        <v>-2.23849896602117</v>
      </c>
      <c r="U373">
        <v>2.23849896602117</v>
      </c>
      <c r="V373">
        <v>2.25498311507042</v>
      </c>
      <c r="W373">
        <v>-7.09</v>
      </c>
      <c r="X373">
        <v>1.1000000000000001</v>
      </c>
      <c r="Y373">
        <v>202973</v>
      </c>
      <c r="Z373">
        <v>13532</v>
      </c>
      <c r="AA373">
        <v>0.61</v>
      </c>
      <c r="AB373">
        <v>15</v>
      </c>
      <c r="AC373">
        <v>9</v>
      </c>
      <c r="AD373">
        <v>6</v>
      </c>
      <c r="AE373">
        <v>60</v>
      </c>
      <c r="AF373">
        <v>13</v>
      </c>
      <c r="AG373">
        <v>4</v>
      </c>
      <c r="AH373">
        <v>4</v>
      </c>
      <c r="AI373">
        <v>7</v>
      </c>
    </row>
    <row r="374" spans="1:35" x14ac:dyDescent="0.2">
      <c r="A374" s="102">
        <v>439</v>
      </c>
      <c r="B374">
        <v>4739</v>
      </c>
      <c r="C374" s="106" t="s">
        <v>1311</v>
      </c>
      <c r="D374" s="106" t="s">
        <v>1260</v>
      </c>
      <c r="E374">
        <v>3360</v>
      </c>
      <c r="F374">
        <v>3325</v>
      </c>
      <c r="G374">
        <v>200</v>
      </c>
      <c r="H374" s="106" t="s">
        <v>1261</v>
      </c>
      <c r="I374">
        <v>6920</v>
      </c>
      <c r="J374" s="106" t="s">
        <v>1262</v>
      </c>
      <c r="K374" s="106" t="s">
        <v>1263</v>
      </c>
      <c r="L374">
        <v>5880</v>
      </c>
      <c r="M374">
        <v>5630</v>
      </c>
      <c r="N374">
        <v>100</v>
      </c>
      <c r="O374" s="106" t="s">
        <v>1258</v>
      </c>
      <c r="P374">
        <v>0.86194822298989804</v>
      </c>
      <c r="Q374">
        <v>0.89689908872902602</v>
      </c>
      <c r="R374">
        <v>0.31187850996907901</v>
      </c>
      <c r="S374">
        <v>4.5081384932048302E-2</v>
      </c>
      <c r="T374">
        <v>-0.45574076218661702</v>
      </c>
      <c r="U374">
        <v>0.45574076218661702</v>
      </c>
      <c r="V374">
        <v>0.65638725268231202</v>
      </c>
      <c r="W374">
        <v>-4.4000000000000004</v>
      </c>
      <c r="X374">
        <v>18.12</v>
      </c>
      <c r="Y374">
        <v>202543</v>
      </c>
      <c r="Z374">
        <v>9645</v>
      </c>
      <c r="AA374">
        <v>0.52</v>
      </c>
      <c r="AB374">
        <v>21</v>
      </c>
      <c r="AC374">
        <v>12</v>
      </c>
      <c r="AD374">
        <v>9</v>
      </c>
      <c r="AE374">
        <v>57.14</v>
      </c>
      <c r="AF374">
        <v>6</v>
      </c>
      <c r="AG374">
        <v>12</v>
      </c>
      <c r="AH374">
        <v>9</v>
      </c>
      <c r="AI374">
        <v>0</v>
      </c>
    </row>
    <row r="375" spans="1:35" x14ac:dyDescent="0.2">
      <c r="A375" s="102">
        <v>1074</v>
      </c>
      <c r="B375">
        <v>6592</v>
      </c>
      <c r="C375" s="106" t="s">
        <v>1486</v>
      </c>
      <c r="D375" s="106" t="s">
        <v>1263</v>
      </c>
      <c r="E375">
        <v>4240</v>
      </c>
      <c r="F375">
        <v>4160</v>
      </c>
      <c r="G375">
        <v>200</v>
      </c>
      <c r="H375" s="106" t="s">
        <v>1258</v>
      </c>
      <c r="I375">
        <v>9101</v>
      </c>
      <c r="J375" s="106" t="s">
        <v>924</v>
      </c>
      <c r="K375" s="106" t="s">
        <v>1500</v>
      </c>
      <c r="L375">
        <v>1768</v>
      </c>
      <c r="M375">
        <v>1746</v>
      </c>
      <c r="N375">
        <v>500</v>
      </c>
      <c r="O375" s="106" t="s">
        <v>1261</v>
      </c>
      <c r="P375">
        <v>0.69999387273659597</v>
      </c>
      <c r="Q375">
        <v>0.82390764150324902</v>
      </c>
      <c r="R375" s="15">
        <v>0.45021107232337199</v>
      </c>
      <c r="S375">
        <v>1.7901101229111399E-2</v>
      </c>
      <c r="T375">
        <v>2.0143676158570298</v>
      </c>
      <c r="U375">
        <v>2.0143676158570298</v>
      </c>
      <c r="V375">
        <v>2.23291893143492</v>
      </c>
      <c r="W375">
        <v>6.27</v>
      </c>
      <c r="X375">
        <v>4.93</v>
      </c>
      <c r="Y375">
        <v>202273</v>
      </c>
      <c r="Z375">
        <v>15559</v>
      </c>
      <c r="AA375">
        <v>0.83</v>
      </c>
      <c r="AB375">
        <v>13</v>
      </c>
      <c r="AC375">
        <v>8</v>
      </c>
      <c r="AD375">
        <v>5</v>
      </c>
      <c r="AE375">
        <v>61.54</v>
      </c>
      <c r="AF375">
        <v>13</v>
      </c>
      <c r="AG375">
        <v>5</v>
      </c>
      <c r="AH375">
        <v>1</v>
      </c>
      <c r="AI375">
        <v>7</v>
      </c>
    </row>
    <row r="376" spans="1:35" x14ac:dyDescent="0.2">
      <c r="A376" s="102">
        <v>848</v>
      </c>
      <c r="B376">
        <v>4205</v>
      </c>
      <c r="C376" s="106" t="s">
        <v>1414</v>
      </c>
      <c r="D376" s="106" t="s">
        <v>1282</v>
      </c>
      <c r="E376">
        <v>1216</v>
      </c>
      <c r="F376">
        <v>1209</v>
      </c>
      <c r="G376">
        <v>900</v>
      </c>
      <c r="H376" s="106" t="s">
        <v>1258</v>
      </c>
      <c r="I376">
        <v>6703</v>
      </c>
      <c r="J376" s="106" t="s">
        <v>1511</v>
      </c>
      <c r="K376" s="106" t="s">
        <v>1263</v>
      </c>
      <c r="L376">
        <v>1362</v>
      </c>
      <c r="M376">
        <v>1330</v>
      </c>
      <c r="N376">
        <v>800</v>
      </c>
      <c r="O376" s="106" t="s">
        <v>1261</v>
      </c>
      <c r="P376">
        <v>0.951971444005137</v>
      </c>
      <c r="Q376">
        <v>0.85177787779954595</v>
      </c>
      <c r="R376">
        <v>7.3742612421579895E-2</v>
      </c>
      <c r="S376">
        <v>1.6734040045354399E-2</v>
      </c>
      <c r="T376">
        <v>0.34184223348346099</v>
      </c>
      <c r="U376">
        <v>0.34184223348346099</v>
      </c>
      <c r="V376">
        <v>0.22744320217036099</v>
      </c>
      <c r="W376">
        <v>0.78</v>
      </c>
      <c r="X376">
        <v>2.27</v>
      </c>
      <c r="Y376">
        <v>201825</v>
      </c>
      <c r="Z376">
        <v>15525</v>
      </c>
      <c r="AA376">
        <v>0.81</v>
      </c>
      <c r="AB376">
        <v>13</v>
      </c>
      <c r="AC376">
        <v>8</v>
      </c>
      <c r="AD376">
        <v>5</v>
      </c>
      <c r="AE376">
        <v>61.54</v>
      </c>
      <c r="AF376">
        <v>12</v>
      </c>
      <c r="AG376">
        <v>6</v>
      </c>
      <c r="AH376">
        <v>2</v>
      </c>
      <c r="AI376">
        <v>5</v>
      </c>
    </row>
    <row r="377" spans="1:35" x14ac:dyDescent="0.2">
      <c r="A377" s="102">
        <v>240</v>
      </c>
      <c r="B377">
        <v>4005</v>
      </c>
      <c r="C377" s="106" t="s">
        <v>1501</v>
      </c>
      <c r="D377" s="106" t="s">
        <v>1282</v>
      </c>
      <c r="E377">
        <v>448</v>
      </c>
      <c r="F377">
        <v>442</v>
      </c>
      <c r="G377">
        <v>2300</v>
      </c>
      <c r="H377" s="106" t="s">
        <v>1261</v>
      </c>
      <c r="I377">
        <v>7202</v>
      </c>
      <c r="J377" s="106" t="s">
        <v>788</v>
      </c>
      <c r="K377" s="106" t="s">
        <v>1275</v>
      </c>
      <c r="L377">
        <v>1143</v>
      </c>
      <c r="M377">
        <v>1137</v>
      </c>
      <c r="N377">
        <v>900</v>
      </c>
      <c r="O377" s="106" t="s">
        <v>1258</v>
      </c>
      <c r="P377">
        <v>0.92304760197715796</v>
      </c>
      <c r="Q377">
        <v>0.915360818572306</v>
      </c>
      <c r="R377">
        <v>3.1744716529387797E-2</v>
      </c>
      <c r="S377" s="15">
        <v>1.43830480283008E-5</v>
      </c>
      <c r="T377">
        <v>-0.365571213556312</v>
      </c>
      <c r="U377">
        <v>0.365571213556312</v>
      </c>
      <c r="V377">
        <v>0.197885235031421</v>
      </c>
      <c r="W377">
        <v>-1.33</v>
      </c>
      <c r="X377">
        <v>0.65</v>
      </c>
      <c r="Y377">
        <v>201283</v>
      </c>
      <c r="Z377">
        <v>12580</v>
      </c>
      <c r="AA377">
        <v>0.64</v>
      </c>
      <c r="AB377">
        <v>16</v>
      </c>
      <c r="AC377">
        <v>9</v>
      </c>
      <c r="AD377">
        <v>7</v>
      </c>
      <c r="AE377">
        <v>56.25</v>
      </c>
      <c r="AF377">
        <v>13</v>
      </c>
      <c r="AG377">
        <v>7</v>
      </c>
      <c r="AH377">
        <v>2</v>
      </c>
      <c r="AI377">
        <v>7</v>
      </c>
    </row>
    <row r="378" spans="1:35" x14ac:dyDescent="0.2">
      <c r="A378" s="102">
        <v>599</v>
      </c>
      <c r="B378">
        <v>6201</v>
      </c>
      <c r="C378" s="106" t="s">
        <v>1633</v>
      </c>
      <c r="D378" s="106" t="s">
        <v>1275</v>
      </c>
      <c r="E378">
        <v>6300</v>
      </c>
      <c r="F378">
        <v>6340</v>
      </c>
      <c r="G378">
        <v>100</v>
      </c>
      <c r="H378" s="106" t="s">
        <v>1258</v>
      </c>
      <c r="I378">
        <v>6845</v>
      </c>
      <c r="J378" s="106" t="s">
        <v>1494</v>
      </c>
      <c r="K378" s="106" t="s">
        <v>1263</v>
      </c>
      <c r="L378">
        <v>2950</v>
      </c>
      <c r="M378">
        <v>2937</v>
      </c>
      <c r="N378">
        <v>200</v>
      </c>
      <c r="O378" s="106" t="s">
        <v>1261</v>
      </c>
      <c r="P378">
        <v>0.65694847119810695</v>
      </c>
      <c r="Q378">
        <v>0.87997672305073704</v>
      </c>
      <c r="R378">
        <v>5.2539725804465901E-3</v>
      </c>
      <c r="S378">
        <v>2.0314956159189001E-2</v>
      </c>
      <c r="T378">
        <v>1.7184594322171001</v>
      </c>
      <c r="U378">
        <v>1.7184594322171001</v>
      </c>
      <c r="V378">
        <v>1.28313372836968</v>
      </c>
      <c r="W378">
        <v>4.22</v>
      </c>
      <c r="X378">
        <v>7.35</v>
      </c>
      <c r="Y378">
        <v>200892</v>
      </c>
      <c r="Z378">
        <v>20089</v>
      </c>
      <c r="AA378">
        <v>1.5</v>
      </c>
      <c r="AB378">
        <v>10</v>
      </c>
      <c r="AC378">
        <v>7</v>
      </c>
      <c r="AD378">
        <v>3</v>
      </c>
      <c r="AE378">
        <v>70</v>
      </c>
      <c r="AF378">
        <v>11</v>
      </c>
      <c r="AG378">
        <v>5</v>
      </c>
      <c r="AH378">
        <v>1</v>
      </c>
      <c r="AI378">
        <v>4</v>
      </c>
    </row>
    <row r="379" spans="1:35" x14ac:dyDescent="0.2">
      <c r="A379" s="102">
        <v>1068</v>
      </c>
      <c r="B379">
        <v>6201</v>
      </c>
      <c r="C379" s="106" t="s">
        <v>1633</v>
      </c>
      <c r="D379" s="106" t="s">
        <v>1275</v>
      </c>
      <c r="E379">
        <v>6300</v>
      </c>
      <c r="F379">
        <v>6340</v>
      </c>
      <c r="G379">
        <v>100</v>
      </c>
      <c r="H379" s="106" t="s">
        <v>1258</v>
      </c>
      <c r="I379">
        <v>9303</v>
      </c>
      <c r="J379" s="106" t="s">
        <v>1671</v>
      </c>
      <c r="K379" s="106" t="s">
        <v>1694</v>
      </c>
      <c r="L379">
        <v>1455</v>
      </c>
      <c r="M379">
        <v>1440</v>
      </c>
      <c r="N379">
        <v>400</v>
      </c>
      <c r="O379" s="106" t="s">
        <v>1261</v>
      </c>
      <c r="P379">
        <v>0.56577101853823997</v>
      </c>
      <c r="Q379">
        <v>0.82503157804404703</v>
      </c>
      <c r="R379" s="106">
        <v>0.25791499798089101</v>
      </c>
      <c r="S379">
        <v>5.28775252049438E-3</v>
      </c>
      <c r="T379">
        <v>1.3168376468182701</v>
      </c>
      <c r="U379">
        <v>1.3168376468182701</v>
      </c>
      <c r="V379">
        <v>0.10282090254421999</v>
      </c>
      <c r="W379">
        <v>2.65</v>
      </c>
      <c r="X379">
        <v>9.15</v>
      </c>
      <c r="Y379">
        <v>200524</v>
      </c>
      <c r="Z379">
        <v>12533</v>
      </c>
      <c r="AA379">
        <v>0.94</v>
      </c>
      <c r="AB379">
        <v>16</v>
      </c>
      <c r="AC379">
        <v>10</v>
      </c>
      <c r="AD379">
        <v>6</v>
      </c>
      <c r="AE379">
        <v>62.5</v>
      </c>
      <c r="AF379">
        <v>16</v>
      </c>
      <c r="AG379">
        <v>5</v>
      </c>
      <c r="AH379">
        <v>0</v>
      </c>
      <c r="AI379">
        <v>11</v>
      </c>
    </row>
    <row r="380" spans="1:35" x14ac:dyDescent="0.2">
      <c r="A380" s="102">
        <v>592</v>
      </c>
      <c r="B380">
        <v>3076</v>
      </c>
      <c r="C380" s="106" t="s">
        <v>1577</v>
      </c>
      <c r="D380" s="106" t="s">
        <v>1265</v>
      </c>
      <c r="E380">
        <v>1714</v>
      </c>
      <c r="F380">
        <v>1731</v>
      </c>
      <c r="G380">
        <v>600</v>
      </c>
      <c r="H380" s="106" t="s">
        <v>1258</v>
      </c>
      <c r="I380">
        <v>7180</v>
      </c>
      <c r="J380" s="106" t="s">
        <v>1081</v>
      </c>
      <c r="K380" s="106" t="s">
        <v>1314</v>
      </c>
      <c r="L380">
        <v>416</v>
      </c>
      <c r="M380">
        <v>410</v>
      </c>
      <c r="N380">
        <v>2500</v>
      </c>
      <c r="O380" s="106" t="s">
        <v>1261</v>
      </c>
      <c r="P380">
        <v>0.91275563186034903</v>
      </c>
      <c r="Q380">
        <v>0.88079161014686203</v>
      </c>
      <c r="R380" s="15">
        <v>5.1272704557445301E-2</v>
      </c>
      <c r="S380">
        <v>6.82695742437733E-3</v>
      </c>
      <c r="T380">
        <v>0.54360577979223101</v>
      </c>
      <c r="U380">
        <v>0.54360577979223101</v>
      </c>
      <c r="V380">
        <v>4.6275942683693297E-2</v>
      </c>
      <c r="W380">
        <v>1.27</v>
      </c>
      <c r="X380">
        <v>1.31</v>
      </c>
      <c r="Y380">
        <v>200483</v>
      </c>
      <c r="Z380">
        <v>11793</v>
      </c>
      <c r="AA380">
        <v>0.59</v>
      </c>
      <c r="AB380">
        <v>17</v>
      </c>
      <c r="AC380">
        <v>10</v>
      </c>
      <c r="AD380">
        <v>7</v>
      </c>
      <c r="AE380">
        <v>58.82</v>
      </c>
      <c r="AF380">
        <v>11</v>
      </c>
      <c r="AG380">
        <v>8</v>
      </c>
      <c r="AH380">
        <v>4</v>
      </c>
      <c r="AI380">
        <v>5</v>
      </c>
    </row>
    <row r="381" spans="1:35" x14ac:dyDescent="0.2">
      <c r="A381" s="102">
        <v>659</v>
      </c>
      <c r="B381">
        <v>4540</v>
      </c>
      <c r="C381" s="106" t="s">
        <v>1696</v>
      </c>
      <c r="D381" s="106" t="s">
        <v>1280</v>
      </c>
      <c r="E381">
        <v>2798</v>
      </c>
      <c r="F381">
        <v>2803</v>
      </c>
      <c r="G381">
        <v>300</v>
      </c>
      <c r="H381" s="106" t="s">
        <v>1261</v>
      </c>
      <c r="I381">
        <v>7202</v>
      </c>
      <c r="J381" s="106" t="s">
        <v>788</v>
      </c>
      <c r="K381" s="106" t="s">
        <v>1275</v>
      </c>
      <c r="L381">
        <v>1143</v>
      </c>
      <c r="M381">
        <v>1137</v>
      </c>
      <c r="N381">
        <v>700</v>
      </c>
      <c r="O381" s="106" t="s">
        <v>1258</v>
      </c>
      <c r="P381">
        <v>0.80044350844904499</v>
      </c>
      <c r="Q381">
        <v>0.87330565247049996</v>
      </c>
      <c r="R381">
        <v>2.5860894878507099E-2</v>
      </c>
      <c r="S381">
        <v>1.7544101182803701E-4</v>
      </c>
      <c r="T381">
        <v>-0.45686731526351898</v>
      </c>
      <c r="U381">
        <v>0.45686731526351898</v>
      </c>
      <c r="V381">
        <v>0.28082241180850498</v>
      </c>
      <c r="W381">
        <v>-2.2799999999999998</v>
      </c>
      <c r="X381">
        <v>5.35</v>
      </c>
      <c r="Y381">
        <v>200206</v>
      </c>
      <c r="Z381">
        <v>9100</v>
      </c>
      <c r="AA381">
        <v>0.38</v>
      </c>
      <c r="AB381">
        <v>22</v>
      </c>
      <c r="AC381">
        <v>12</v>
      </c>
      <c r="AD381">
        <v>10</v>
      </c>
      <c r="AE381">
        <v>54.55</v>
      </c>
      <c r="AF381">
        <v>10</v>
      </c>
      <c r="AG381">
        <v>11</v>
      </c>
      <c r="AH381">
        <v>6</v>
      </c>
      <c r="AI381">
        <v>5</v>
      </c>
    </row>
    <row r="382" spans="1:35" x14ac:dyDescent="0.2">
      <c r="A382" s="102">
        <v>955</v>
      </c>
      <c r="B382">
        <v>4812</v>
      </c>
      <c r="C382" s="106" t="s">
        <v>690</v>
      </c>
      <c r="D382" s="106" t="s">
        <v>1260</v>
      </c>
      <c r="E382">
        <v>4975</v>
      </c>
      <c r="F382">
        <v>4955</v>
      </c>
      <c r="G382">
        <v>200</v>
      </c>
      <c r="H382" s="106" t="s">
        <v>1258</v>
      </c>
      <c r="I382">
        <v>6965</v>
      </c>
      <c r="J382" s="106" t="s">
        <v>1665</v>
      </c>
      <c r="K382" s="106" t="s">
        <v>1263</v>
      </c>
      <c r="L382">
        <v>4695</v>
      </c>
      <c r="M382">
        <v>4615</v>
      </c>
      <c r="N382">
        <v>200</v>
      </c>
      <c r="O382" s="106" t="s">
        <v>1261</v>
      </c>
      <c r="P382">
        <v>0.62296773268057304</v>
      </c>
      <c r="Q382">
        <v>0.83930139998104303</v>
      </c>
      <c r="R382" s="15">
        <v>0.45182024914746699</v>
      </c>
      <c r="S382">
        <v>2.79211790347796E-2</v>
      </c>
      <c r="T382">
        <v>1.8093209143359199</v>
      </c>
      <c r="U382">
        <v>1.8093209143359199</v>
      </c>
      <c r="V382">
        <v>1.7111501917285299</v>
      </c>
      <c r="W382">
        <v>11.73</v>
      </c>
      <c r="X382">
        <v>6.86</v>
      </c>
      <c r="Y382">
        <v>199236</v>
      </c>
      <c r="Z382">
        <v>15326</v>
      </c>
      <c r="AA382">
        <v>0.63</v>
      </c>
      <c r="AB382">
        <v>13</v>
      </c>
      <c r="AC382">
        <v>9</v>
      </c>
      <c r="AD382">
        <v>4</v>
      </c>
      <c r="AE382">
        <v>69.23</v>
      </c>
      <c r="AF382">
        <v>13</v>
      </c>
      <c r="AG382">
        <v>5</v>
      </c>
      <c r="AH382">
        <v>3</v>
      </c>
      <c r="AI382">
        <v>5</v>
      </c>
    </row>
    <row r="383" spans="1:35" x14ac:dyDescent="0.2">
      <c r="A383" s="102">
        <v>452</v>
      </c>
      <c r="B383">
        <v>4183</v>
      </c>
      <c r="C383" s="106" t="s">
        <v>1454</v>
      </c>
      <c r="D383" s="106" t="s">
        <v>1282</v>
      </c>
      <c r="E383">
        <v>2560</v>
      </c>
      <c r="F383">
        <v>2541</v>
      </c>
      <c r="G383">
        <v>400</v>
      </c>
      <c r="H383" s="106" t="s">
        <v>1258</v>
      </c>
      <c r="I383">
        <v>7278</v>
      </c>
      <c r="J383" s="106" t="s">
        <v>45</v>
      </c>
      <c r="K383" s="106" t="s">
        <v>1275</v>
      </c>
      <c r="L383">
        <v>2256</v>
      </c>
      <c r="M383">
        <v>2227</v>
      </c>
      <c r="N383">
        <v>500</v>
      </c>
      <c r="O383" s="106" t="s">
        <v>1261</v>
      </c>
      <c r="P383">
        <v>0.77820392966516405</v>
      </c>
      <c r="Q383">
        <v>0.896045780694536</v>
      </c>
      <c r="R383" s="15">
        <v>0.25993771614274402</v>
      </c>
      <c r="S383" s="15">
        <v>1.82388645075731E-3</v>
      </c>
      <c r="T383">
        <v>1.5749450163304499</v>
      </c>
      <c r="U383">
        <v>1.5749450163304499</v>
      </c>
      <c r="V383">
        <v>1.43420174153678</v>
      </c>
      <c r="W383">
        <v>4.45</v>
      </c>
      <c r="X383">
        <v>9.5500000000000007</v>
      </c>
      <c r="Y383">
        <v>198227</v>
      </c>
      <c r="Z383">
        <v>11660</v>
      </c>
      <c r="AA383">
        <v>0.69</v>
      </c>
      <c r="AB383">
        <v>17</v>
      </c>
      <c r="AC383">
        <v>11</v>
      </c>
      <c r="AD383">
        <v>6</v>
      </c>
      <c r="AE383">
        <v>64.709999999999994</v>
      </c>
      <c r="AF383">
        <v>12</v>
      </c>
      <c r="AG383">
        <v>8</v>
      </c>
      <c r="AH383">
        <v>3</v>
      </c>
      <c r="AI383">
        <v>6</v>
      </c>
    </row>
    <row r="384" spans="1:35" x14ac:dyDescent="0.2">
      <c r="A384" s="102">
        <v>533</v>
      </c>
      <c r="B384">
        <v>5444</v>
      </c>
      <c r="C384" s="106" t="s">
        <v>1718</v>
      </c>
      <c r="D384" s="106" t="s">
        <v>1312</v>
      </c>
      <c r="E384">
        <v>2531</v>
      </c>
      <c r="F384">
        <v>2499</v>
      </c>
      <c r="G384">
        <v>400</v>
      </c>
      <c r="H384" s="106" t="s">
        <v>1258</v>
      </c>
      <c r="I384">
        <v>8136</v>
      </c>
      <c r="J384" s="106" t="s">
        <v>1367</v>
      </c>
      <c r="K384" s="106" t="s">
        <v>1265</v>
      </c>
      <c r="L384">
        <v>1975</v>
      </c>
      <c r="M384">
        <v>1967</v>
      </c>
      <c r="N384">
        <v>500</v>
      </c>
      <c r="O384" s="106" t="s">
        <v>1261</v>
      </c>
      <c r="P384">
        <v>0.766849678789287</v>
      </c>
      <c r="Q384">
        <v>0.88685129188742895</v>
      </c>
      <c r="R384">
        <v>0.21505272677678999</v>
      </c>
      <c r="S384" s="15">
        <v>9.2964340340938693E-3</v>
      </c>
      <c r="T384">
        <v>0.65191054778230395</v>
      </c>
      <c r="U384">
        <v>0.65191054778230395</v>
      </c>
      <c r="V384">
        <v>0.68602490348519296</v>
      </c>
      <c r="W384">
        <v>1.54</v>
      </c>
      <c r="X384">
        <v>1.61</v>
      </c>
      <c r="Y384">
        <v>197997</v>
      </c>
      <c r="Z384">
        <v>11000</v>
      </c>
      <c r="AA384">
        <v>0.56999999999999995</v>
      </c>
      <c r="AB384">
        <v>18</v>
      </c>
      <c r="AC384">
        <v>12</v>
      </c>
      <c r="AD384">
        <v>6</v>
      </c>
      <c r="AE384">
        <v>66.67</v>
      </c>
      <c r="AF384">
        <v>12</v>
      </c>
      <c r="AG384">
        <v>8</v>
      </c>
      <c r="AH384">
        <v>3</v>
      </c>
      <c r="AI384">
        <v>7</v>
      </c>
    </row>
    <row r="385" spans="1:35" x14ac:dyDescent="0.2">
      <c r="A385" s="102">
        <v>57</v>
      </c>
      <c r="B385">
        <v>3116</v>
      </c>
      <c r="C385" s="106" t="s">
        <v>1448</v>
      </c>
      <c r="D385" s="106" t="s">
        <v>1275</v>
      </c>
      <c r="E385">
        <v>1612</v>
      </c>
      <c r="F385">
        <v>1624</v>
      </c>
      <c r="G385">
        <v>500</v>
      </c>
      <c r="H385" s="106" t="s">
        <v>1261</v>
      </c>
      <c r="I385">
        <v>6923</v>
      </c>
      <c r="J385" s="106" t="s">
        <v>57</v>
      </c>
      <c r="K385" s="106" t="s">
        <v>1263</v>
      </c>
      <c r="L385">
        <v>2943</v>
      </c>
      <c r="M385">
        <v>2920</v>
      </c>
      <c r="N385">
        <v>300</v>
      </c>
      <c r="O385" s="106" t="s">
        <v>1258</v>
      </c>
      <c r="P385">
        <v>0.87392316114022395</v>
      </c>
      <c r="Q385">
        <v>0.94570200248987402</v>
      </c>
      <c r="R385">
        <v>0.334117447164202</v>
      </c>
      <c r="S385">
        <v>7.8886187004297795E-2</v>
      </c>
      <c r="T385">
        <v>-0.10147636707133099</v>
      </c>
      <c r="U385">
        <v>0.10147636707133099</v>
      </c>
      <c r="V385">
        <v>0.55614533277448797</v>
      </c>
      <c r="W385">
        <v>-0.22</v>
      </c>
      <c r="X385">
        <v>7.31</v>
      </c>
      <c r="Y385">
        <v>196542</v>
      </c>
      <c r="Z385">
        <v>13103</v>
      </c>
      <c r="AA385">
        <v>0.76</v>
      </c>
      <c r="AB385">
        <v>15</v>
      </c>
      <c r="AC385">
        <v>9</v>
      </c>
      <c r="AD385">
        <v>6</v>
      </c>
      <c r="AE385">
        <v>60</v>
      </c>
      <c r="AF385">
        <v>12</v>
      </c>
      <c r="AG385">
        <v>5</v>
      </c>
      <c r="AH385">
        <v>2</v>
      </c>
      <c r="AI385">
        <v>8</v>
      </c>
    </row>
    <row r="386" spans="1:35" x14ac:dyDescent="0.2">
      <c r="A386" s="102">
        <v>471</v>
      </c>
      <c r="B386">
        <v>1963</v>
      </c>
      <c r="C386" s="106" t="s">
        <v>1508</v>
      </c>
      <c r="D386" s="106" t="s">
        <v>1268</v>
      </c>
      <c r="E386">
        <v>1577</v>
      </c>
      <c r="F386">
        <v>1551</v>
      </c>
      <c r="G386">
        <v>700</v>
      </c>
      <c r="H386" s="106" t="s">
        <v>1258</v>
      </c>
      <c r="I386">
        <v>7205</v>
      </c>
      <c r="J386" s="106" t="s">
        <v>59</v>
      </c>
      <c r="K386" s="106" t="s">
        <v>1275</v>
      </c>
      <c r="L386">
        <v>1011</v>
      </c>
      <c r="M386">
        <v>1010</v>
      </c>
      <c r="N386">
        <v>1100</v>
      </c>
      <c r="O386" s="106" t="s">
        <v>1261</v>
      </c>
      <c r="P386">
        <v>0.92916125924360504</v>
      </c>
      <c r="Q386">
        <v>0.89379108985645295</v>
      </c>
      <c r="R386">
        <v>4.9262463980692403E-3</v>
      </c>
      <c r="S386">
        <v>2.00260708705116E-2</v>
      </c>
      <c r="T386">
        <v>0.57539177145278897</v>
      </c>
      <c r="U386">
        <v>0.57539177145278897</v>
      </c>
      <c r="V386">
        <v>1.0488928249479901</v>
      </c>
      <c r="W386">
        <v>1.37</v>
      </c>
      <c r="X386">
        <v>2.33</v>
      </c>
      <c r="Y386">
        <v>195906</v>
      </c>
      <c r="Z386">
        <v>9795</v>
      </c>
      <c r="AA386">
        <v>0.51</v>
      </c>
      <c r="AB386">
        <v>20</v>
      </c>
      <c r="AC386">
        <v>11</v>
      </c>
      <c r="AD386">
        <v>9</v>
      </c>
      <c r="AE386">
        <v>55</v>
      </c>
      <c r="AF386">
        <v>10</v>
      </c>
      <c r="AG386">
        <v>9</v>
      </c>
      <c r="AH386">
        <v>4</v>
      </c>
      <c r="AI386">
        <v>7</v>
      </c>
    </row>
    <row r="387" spans="1:35" x14ac:dyDescent="0.2">
      <c r="A387" s="102">
        <v>912</v>
      </c>
      <c r="B387">
        <v>4061</v>
      </c>
      <c r="C387" s="106" t="s">
        <v>1495</v>
      </c>
      <c r="D387" s="106" t="s">
        <v>1282</v>
      </c>
      <c r="E387">
        <v>2960</v>
      </c>
      <c r="F387">
        <v>2943</v>
      </c>
      <c r="G387">
        <v>300</v>
      </c>
      <c r="H387" s="106" t="s">
        <v>1258</v>
      </c>
      <c r="I387">
        <v>5801</v>
      </c>
      <c r="J387" s="106" t="s">
        <v>1543</v>
      </c>
      <c r="K387" s="106" t="s">
        <v>1273</v>
      </c>
      <c r="L387">
        <v>2580</v>
      </c>
      <c r="M387">
        <v>2572</v>
      </c>
      <c r="N387">
        <v>300</v>
      </c>
      <c r="O387" s="106" t="s">
        <v>1261</v>
      </c>
      <c r="P387">
        <v>0.88730661553318602</v>
      </c>
      <c r="Q387">
        <v>0.84442583227373702</v>
      </c>
      <c r="R387">
        <v>0.33151477505180199</v>
      </c>
      <c r="S387">
        <v>1.69219408658434E-2</v>
      </c>
      <c r="T387">
        <v>0.55062105509444703</v>
      </c>
      <c r="U387">
        <v>0.55062105509444703</v>
      </c>
      <c r="V387">
        <v>0.66794867898376697</v>
      </c>
      <c r="W387">
        <v>1.95</v>
      </c>
      <c r="X387">
        <v>12.61</v>
      </c>
      <c r="Y387">
        <v>195636</v>
      </c>
      <c r="Z387">
        <v>19564</v>
      </c>
      <c r="AA387">
        <v>1.0900000000000001</v>
      </c>
      <c r="AB387">
        <v>10</v>
      </c>
      <c r="AC387">
        <v>5</v>
      </c>
      <c r="AD387">
        <v>5</v>
      </c>
      <c r="AE387">
        <v>50</v>
      </c>
      <c r="AF387">
        <v>12</v>
      </c>
      <c r="AG387">
        <v>5</v>
      </c>
      <c r="AH387">
        <v>2</v>
      </c>
      <c r="AI387">
        <v>3</v>
      </c>
    </row>
    <row r="388" spans="1:35" x14ac:dyDescent="0.2">
      <c r="A388" s="102">
        <v>598</v>
      </c>
      <c r="B388">
        <v>7984</v>
      </c>
      <c r="C388" s="106" t="s">
        <v>830</v>
      </c>
      <c r="D388" s="106" t="s">
        <v>1281</v>
      </c>
      <c r="E388">
        <v>1588</v>
      </c>
      <c r="F388">
        <v>1589</v>
      </c>
      <c r="G388">
        <v>600</v>
      </c>
      <c r="H388" s="106" t="s">
        <v>1258</v>
      </c>
      <c r="I388">
        <v>9810</v>
      </c>
      <c r="J388" s="106" t="s">
        <v>1225</v>
      </c>
      <c r="K388" s="106" t="s">
        <v>1265</v>
      </c>
      <c r="L388">
        <v>4620</v>
      </c>
      <c r="M388">
        <v>4575</v>
      </c>
      <c r="N388">
        <v>200</v>
      </c>
      <c r="O388" s="106" t="s">
        <v>1261</v>
      </c>
      <c r="P388">
        <v>0.70738903977661804</v>
      </c>
      <c r="Q388">
        <v>0.880018184587543</v>
      </c>
      <c r="R388" s="15">
        <v>7.1735965992129599E-2</v>
      </c>
      <c r="S388">
        <v>1.9021592303111502E-2</v>
      </c>
      <c r="T388">
        <v>1.7452260876771599</v>
      </c>
      <c r="U388">
        <v>1.7452260876771599</v>
      </c>
      <c r="V388">
        <v>1.45340439137063</v>
      </c>
      <c r="W388">
        <v>5.47</v>
      </c>
      <c r="X388">
        <v>4.2</v>
      </c>
      <c r="Y388">
        <v>195102</v>
      </c>
      <c r="Z388">
        <v>17737</v>
      </c>
      <c r="AA388">
        <v>1.1599999999999999</v>
      </c>
      <c r="AB388">
        <v>11</v>
      </c>
      <c r="AC388">
        <v>8</v>
      </c>
      <c r="AD388">
        <v>3</v>
      </c>
      <c r="AE388">
        <v>72.73</v>
      </c>
      <c r="AF388">
        <v>14</v>
      </c>
      <c r="AG388">
        <v>3</v>
      </c>
      <c r="AH388">
        <v>0</v>
      </c>
      <c r="AI388">
        <v>8</v>
      </c>
    </row>
    <row r="389" spans="1:35" x14ac:dyDescent="0.2">
      <c r="A389" s="102">
        <v>860</v>
      </c>
      <c r="B389">
        <v>2220</v>
      </c>
      <c r="C389" s="106" t="s">
        <v>1574</v>
      </c>
      <c r="D389" s="106" t="s">
        <v>1285</v>
      </c>
      <c r="E389">
        <v>4805</v>
      </c>
      <c r="F389">
        <v>4775</v>
      </c>
      <c r="G389">
        <v>200</v>
      </c>
      <c r="H389" s="106" t="s">
        <v>1258</v>
      </c>
      <c r="I389">
        <v>5463</v>
      </c>
      <c r="J389" s="106" t="s">
        <v>66</v>
      </c>
      <c r="K389" s="106" t="s">
        <v>1312</v>
      </c>
      <c r="L389">
        <v>2890</v>
      </c>
      <c r="M389">
        <v>2859</v>
      </c>
      <c r="N389">
        <v>300</v>
      </c>
      <c r="O389" s="106" t="s">
        <v>1261</v>
      </c>
      <c r="P389">
        <v>0.703092913103887</v>
      </c>
      <c r="Q389">
        <v>0.85038814663138695</v>
      </c>
      <c r="R389">
        <v>1.52308722639426E-2</v>
      </c>
      <c r="S389">
        <v>2.2420676379557199E-3</v>
      </c>
      <c r="T389">
        <v>1.48348963981052</v>
      </c>
      <c r="U389">
        <v>1.48348963981052</v>
      </c>
      <c r="V389">
        <v>1.52979642731023</v>
      </c>
      <c r="W389">
        <v>3.3</v>
      </c>
      <c r="X389">
        <v>10.19</v>
      </c>
      <c r="Y389">
        <v>195017</v>
      </c>
      <c r="Z389">
        <v>24377</v>
      </c>
      <c r="AA389">
        <v>1.1599999999999999</v>
      </c>
      <c r="AB389">
        <v>8</v>
      </c>
      <c r="AC389">
        <v>5</v>
      </c>
      <c r="AD389">
        <v>3</v>
      </c>
      <c r="AE389">
        <v>62.5</v>
      </c>
      <c r="AF389">
        <v>12</v>
      </c>
      <c r="AG389">
        <v>4</v>
      </c>
      <c r="AH389">
        <v>1</v>
      </c>
      <c r="AI389">
        <v>3</v>
      </c>
    </row>
    <row r="390" spans="1:35" x14ac:dyDescent="0.2">
      <c r="A390" s="102">
        <v>741</v>
      </c>
      <c r="B390">
        <v>1969</v>
      </c>
      <c r="C390" s="106" t="s">
        <v>1624</v>
      </c>
      <c r="D390" s="106" t="s">
        <v>1268</v>
      </c>
      <c r="E390">
        <v>1855</v>
      </c>
      <c r="F390">
        <v>1860</v>
      </c>
      <c r="G390">
        <v>400</v>
      </c>
      <c r="H390" s="106" t="s">
        <v>1261</v>
      </c>
      <c r="I390">
        <v>5714</v>
      </c>
      <c r="J390" s="106" t="s">
        <v>716</v>
      </c>
      <c r="K390" s="106" t="s">
        <v>1273</v>
      </c>
      <c r="L390">
        <v>3960</v>
      </c>
      <c r="M390">
        <v>3940</v>
      </c>
      <c r="N390">
        <v>200</v>
      </c>
      <c r="O390" s="106" t="s">
        <v>1258</v>
      </c>
      <c r="P390">
        <v>0.67466033384875002</v>
      </c>
      <c r="Q390">
        <v>0.86255120412917896</v>
      </c>
      <c r="R390" s="106">
        <v>0.102399928054471</v>
      </c>
      <c r="S390">
        <v>6.6724794491669195E-2</v>
      </c>
      <c r="T390">
        <v>-0.61239212566048795</v>
      </c>
      <c r="U390">
        <v>0.61239212566048795</v>
      </c>
      <c r="V390">
        <v>0.42474417803221698</v>
      </c>
      <c r="W390">
        <v>-2.0699999999999998</v>
      </c>
      <c r="X390">
        <v>5.58</v>
      </c>
      <c r="Y390">
        <v>194821</v>
      </c>
      <c r="Z390">
        <v>12988</v>
      </c>
      <c r="AA390">
        <v>0.83</v>
      </c>
      <c r="AB390">
        <v>15</v>
      </c>
      <c r="AC390">
        <v>11</v>
      </c>
      <c r="AD390">
        <v>4</v>
      </c>
      <c r="AE390">
        <v>73.33</v>
      </c>
      <c r="AF390">
        <v>13</v>
      </c>
      <c r="AG390">
        <v>7</v>
      </c>
      <c r="AH390">
        <v>2</v>
      </c>
      <c r="AI390">
        <v>6</v>
      </c>
    </row>
    <row r="391" spans="1:35" x14ac:dyDescent="0.2">
      <c r="A391" s="102">
        <v>18</v>
      </c>
      <c r="B391">
        <v>6479</v>
      </c>
      <c r="C391" s="106" t="s">
        <v>552</v>
      </c>
      <c r="D391" s="106" t="s">
        <v>1263</v>
      </c>
      <c r="E391">
        <v>2175</v>
      </c>
      <c r="F391">
        <v>2172</v>
      </c>
      <c r="G391">
        <v>400</v>
      </c>
      <c r="H391" s="106" t="s">
        <v>1258</v>
      </c>
      <c r="I391">
        <v>7729</v>
      </c>
      <c r="J391" s="106" t="s">
        <v>548</v>
      </c>
      <c r="K391" s="106" t="s">
        <v>1267</v>
      </c>
      <c r="L391">
        <v>3920</v>
      </c>
      <c r="M391">
        <v>3875</v>
      </c>
      <c r="N391">
        <v>200</v>
      </c>
      <c r="O391" s="106" t="s">
        <v>1261</v>
      </c>
      <c r="P391">
        <v>0.86150397087985398</v>
      </c>
      <c r="Q391">
        <v>0.95856082111765095</v>
      </c>
      <c r="R391">
        <v>3.3433590948565302E-2</v>
      </c>
      <c r="S391">
        <v>4.20212688726367E-2</v>
      </c>
      <c r="T391">
        <v>0.202258089769909</v>
      </c>
      <c r="U391">
        <v>0.202258089769909</v>
      </c>
      <c r="V391">
        <v>0.39310420065020202</v>
      </c>
      <c r="W391">
        <v>0.7</v>
      </c>
      <c r="X391">
        <v>12.1</v>
      </c>
      <c r="Y391">
        <v>194083</v>
      </c>
      <c r="Z391">
        <v>9704</v>
      </c>
      <c r="AA391">
        <v>0.52</v>
      </c>
      <c r="AB391">
        <v>20</v>
      </c>
      <c r="AC391">
        <v>13</v>
      </c>
      <c r="AD391">
        <v>7</v>
      </c>
      <c r="AE391">
        <v>65</v>
      </c>
      <c r="AF391">
        <v>12</v>
      </c>
      <c r="AG391">
        <v>8</v>
      </c>
      <c r="AH391">
        <v>4</v>
      </c>
      <c r="AI391">
        <v>8</v>
      </c>
    </row>
    <row r="392" spans="1:35" x14ac:dyDescent="0.2">
      <c r="A392" s="102">
        <v>87</v>
      </c>
      <c r="B392">
        <v>3635</v>
      </c>
      <c r="C392" s="106" t="s">
        <v>46</v>
      </c>
      <c r="D392" s="106" t="s">
        <v>1260</v>
      </c>
      <c r="E392">
        <v>3120</v>
      </c>
      <c r="F392">
        <v>3080</v>
      </c>
      <c r="G392">
        <v>300</v>
      </c>
      <c r="H392" s="106" t="s">
        <v>1258</v>
      </c>
      <c r="I392">
        <v>4062</v>
      </c>
      <c r="J392" s="106" t="s">
        <v>231</v>
      </c>
      <c r="K392" s="106" t="s">
        <v>1263</v>
      </c>
      <c r="L392">
        <v>2735</v>
      </c>
      <c r="M392">
        <v>2736</v>
      </c>
      <c r="N392">
        <v>300</v>
      </c>
      <c r="O392" s="106" t="s">
        <v>1261</v>
      </c>
      <c r="P392">
        <v>0.74131699061116596</v>
      </c>
      <c r="Q392">
        <v>0.93841840922642605</v>
      </c>
      <c r="R392">
        <v>0.26322166630942301</v>
      </c>
      <c r="S392" s="106">
        <v>6.3385422599028796E-2</v>
      </c>
      <c r="T392">
        <v>1.0494745336987299</v>
      </c>
      <c r="U392">
        <v>1.0494745336987299</v>
      </c>
      <c r="V392">
        <v>1.4650636825569101</v>
      </c>
      <c r="W392">
        <v>4.99</v>
      </c>
      <c r="X392">
        <v>11.17</v>
      </c>
      <c r="Y392">
        <v>193822</v>
      </c>
      <c r="Z392">
        <v>14909</v>
      </c>
      <c r="AA392">
        <v>0.76</v>
      </c>
      <c r="AB392">
        <v>13</v>
      </c>
      <c r="AC392">
        <v>7</v>
      </c>
      <c r="AD392">
        <v>6</v>
      </c>
      <c r="AE392">
        <v>53.85</v>
      </c>
      <c r="AF392">
        <v>13</v>
      </c>
      <c r="AG392">
        <v>5</v>
      </c>
      <c r="AH392">
        <v>2</v>
      </c>
      <c r="AI392">
        <v>6</v>
      </c>
    </row>
    <row r="393" spans="1:35" x14ac:dyDescent="0.2">
      <c r="A393" s="102">
        <v>1049</v>
      </c>
      <c r="B393">
        <v>6592</v>
      </c>
      <c r="C393" s="106" t="s">
        <v>1486</v>
      </c>
      <c r="D393" s="106" t="s">
        <v>1263</v>
      </c>
      <c r="E393">
        <v>4240</v>
      </c>
      <c r="F393">
        <v>4160</v>
      </c>
      <c r="G393">
        <v>200</v>
      </c>
      <c r="H393" s="106" t="s">
        <v>1258</v>
      </c>
      <c r="I393">
        <v>6845</v>
      </c>
      <c r="J393" s="106" t="s">
        <v>1494</v>
      </c>
      <c r="K393" s="106" t="s">
        <v>1263</v>
      </c>
      <c r="L393">
        <v>2950</v>
      </c>
      <c r="M393">
        <v>2937</v>
      </c>
      <c r="N393">
        <v>300</v>
      </c>
      <c r="O393" s="106" t="s">
        <v>1261</v>
      </c>
      <c r="P393">
        <v>0.69589661911011302</v>
      </c>
      <c r="Q393">
        <v>0.82727724872369601</v>
      </c>
      <c r="R393">
        <v>0.21006278507426199</v>
      </c>
      <c r="S393">
        <v>4.4388799131844403E-2</v>
      </c>
      <c r="T393">
        <v>0.80579633291750197</v>
      </c>
      <c r="U393">
        <v>0.80579633291750197</v>
      </c>
      <c r="V393">
        <v>1.1543804799927799</v>
      </c>
      <c r="W393">
        <v>2.88</v>
      </c>
      <c r="X393">
        <v>5.9</v>
      </c>
      <c r="Y393">
        <v>193685</v>
      </c>
      <c r="Z393">
        <v>14899</v>
      </c>
      <c r="AA393">
        <v>0.57999999999999996</v>
      </c>
      <c r="AB393">
        <v>13</v>
      </c>
      <c r="AC393">
        <v>8</v>
      </c>
      <c r="AD393">
        <v>5</v>
      </c>
      <c r="AE393">
        <v>61.54</v>
      </c>
      <c r="AF393">
        <v>13</v>
      </c>
      <c r="AG393">
        <v>4</v>
      </c>
      <c r="AH393">
        <v>3</v>
      </c>
      <c r="AI393">
        <v>6</v>
      </c>
    </row>
    <row r="394" spans="1:35" x14ac:dyDescent="0.2">
      <c r="A394" s="102">
        <v>567</v>
      </c>
      <c r="B394">
        <v>3148</v>
      </c>
      <c r="C394" s="106" t="s">
        <v>626</v>
      </c>
      <c r="D394" s="106" t="s">
        <v>1283</v>
      </c>
      <c r="E394">
        <v>2774</v>
      </c>
      <c r="F394">
        <v>2717</v>
      </c>
      <c r="G394">
        <v>400</v>
      </c>
      <c r="H394" s="106" t="s">
        <v>1261</v>
      </c>
      <c r="I394">
        <v>8697</v>
      </c>
      <c r="J394" s="106" t="s">
        <v>905</v>
      </c>
      <c r="K394" s="106" t="s">
        <v>1264</v>
      </c>
      <c r="L394">
        <v>1969</v>
      </c>
      <c r="M394">
        <v>1980</v>
      </c>
      <c r="N394">
        <v>500</v>
      </c>
      <c r="O394" s="106" t="s">
        <v>1258</v>
      </c>
      <c r="P394">
        <v>0.77223217181140902</v>
      </c>
      <c r="Q394">
        <v>0.88298121015331599</v>
      </c>
      <c r="R394" s="15">
        <v>2.72028657527018E-2</v>
      </c>
      <c r="S394" s="15">
        <v>4.7820123138582901E-2</v>
      </c>
      <c r="T394">
        <v>-1.72153959426228</v>
      </c>
      <c r="U394">
        <v>1.72153959426228</v>
      </c>
      <c r="V394">
        <v>0.36291965490567701</v>
      </c>
      <c r="W394">
        <v>-4.72</v>
      </c>
      <c r="X394">
        <v>8.91</v>
      </c>
      <c r="Y394">
        <v>192871</v>
      </c>
      <c r="Z394">
        <v>13776</v>
      </c>
      <c r="AA394">
        <v>0.69</v>
      </c>
      <c r="AB394">
        <v>14</v>
      </c>
      <c r="AC394">
        <v>9</v>
      </c>
      <c r="AD394">
        <v>5</v>
      </c>
      <c r="AE394">
        <v>64.290000000000006</v>
      </c>
      <c r="AF394">
        <v>12</v>
      </c>
      <c r="AG394">
        <v>7</v>
      </c>
      <c r="AH394">
        <v>2</v>
      </c>
      <c r="AI394">
        <v>5</v>
      </c>
    </row>
    <row r="395" spans="1:35" x14ac:dyDescent="0.2">
      <c r="A395" s="102">
        <v>166</v>
      </c>
      <c r="B395">
        <v>2427</v>
      </c>
      <c r="C395" s="106" t="s">
        <v>1525</v>
      </c>
      <c r="D395" s="106" t="s">
        <v>1272</v>
      </c>
      <c r="E395">
        <v>983</v>
      </c>
      <c r="F395">
        <v>951</v>
      </c>
      <c r="G395">
        <v>600</v>
      </c>
      <c r="H395" s="106" t="s">
        <v>1261</v>
      </c>
      <c r="I395">
        <v>4114</v>
      </c>
      <c r="J395" s="106" t="s">
        <v>1413</v>
      </c>
      <c r="K395" s="106" t="s">
        <v>1282</v>
      </c>
      <c r="L395">
        <v>6080</v>
      </c>
      <c r="M395">
        <v>6050</v>
      </c>
      <c r="N395">
        <v>100</v>
      </c>
      <c r="O395" s="106" t="s">
        <v>1258</v>
      </c>
      <c r="P395">
        <v>0.86441047898561096</v>
      </c>
      <c r="Q395">
        <v>0.92515790425206101</v>
      </c>
      <c r="R395">
        <v>0.144491596829431</v>
      </c>
      <c r="S395">
        <v>4.0817037407786099E-4</v>
      </c>
      <c r="T395">
        <v>-1.6569863372651701</v>
      </c>
      <c r="U395">
        <v>1.6569863372651701</v>
      </c>
      <c r="V395">
        <v>1.5243104275842201</v>
      </c>
      <c r="W395">
        <v>-8.34</v>
      </c>
      <c r="X395">
        <v>5.69</v>
      </c>
      <c r="Y395">
        <v>192642</v>
      </c>
      <c r="Z395">
        <v>8376</v>
      </c>
      <c r="AA395">
        <v>0.71</v>
      </c>
      <c r="AB395">
        <v>23</v>
      </c>
      <c r="AC395">
        <v>16</v>
      </c>
      <c r="AD395">
        <v>7</v>
      </c>
      <c r="AE395">
        <v>69.569999999999993</v>
      </c>
      <c r="AF395">
        <v>11</v>
      </c>
      <c r="AG395">
        <v>14</v>
      </c>
      <c r="AH395">
        <v>8</v>
      </c>
      <c r="AI395">
        <v>1</v>
      </c>
    </row>
    <row r="396" spans="1:35" x14ac:dyDescent="0.2">
      <c r="A396" s="102">
        <v>121</v>
      </c>
      <c r="B396">
        <v>8766</v>
      </c>
      <c r="C396" s="106" t="s">
        <v>1432</v>
      </c>
      <c r="D396" s="106" t="s">
        <v>1440</v>
      </c>
      <c r="E396">
        <v>6076</v>
      </c>
      <c r="F396">
        <v>6126</v>
      </c>
      <c r="G396">
        <v>100</v>
      </c>
      <c r="H396" s="106" t="s">
        <v>1258</v>
      </c>
      <c r="I396">
        <v>9934</v>
      </c>
      <c r="J396" s="106" t="s">
        <v>1457</v>
      </c>
      <c r="K396" s="106" t="s">
        <v>1265</v>
      </c>
      <c r="L396">
        <v>2633</v>
      </c>
      <c r="M396">
        <v>2615</v>
      </c>
      <c r="N396">
        <v>200</v>
      </c>
      <c r="O396" s="106" t="s">
        <v>1261</v>
      </c>
      <c r="P396">
        <v>0.635575814319286</v>
      </c>
      <c r="Q396">
        <v>0.93249524887881097</v>
      </c>
      <c r="R396">
        <v>2.44553094963929E-2</v>
      </c>
      <c r="S396" s="15">
        <v>5.7733767659164396E-4</v>
      </c>
      <c r="T396">
        <v>1.9036322857648</v>
      </c>
      <c r="U396">
        <v>1.9036322857648</v>
      </c>
      <c r="V396">
        <v>1.05021994600016</v>
      </c>
      <c r="W396">
        <v>4.09</v>
      </c>
      <c r="X396">
        <v>14.63</v>
      </c>
      <c r="Y396">
        <v>192507</v>
      </c>
      <c r="Z396">
        <v>11324</v>
      </c>
      <c r="AA396">
        <v>0.53</v>
      </c>
      <c r="AB396">
        <v>17</v>
      </c>
      <c r="AC396">
        <v>9</v>
      </c>
      <c r="AD396">
        <v>8</v>
      </c>
      <c r="AE396">
        <v>52.94</v>
      </c>
      <c r="AF396">
        <v>15</v>
      </c>
      <c r="AG396">
        <v>5</v>
      </c>
      <c r="AH396">
        <v>3</v>
      </c>
      <c r="AI396">
        <v>9</v>
      </c>
    </row>
    <row r="397" spans="1:35" x14ac:dyDescent="0.2">
      <c r="A397" s="102">
        <v>168</v>
      </c>
      <c r="B397">
        <v>3863</v>
      </c>
      <c r="C397" s="106" t="s">
        <v>1476</v>
      </c>
      <c r="D397" s="106" t="s">
        <v>1475</v>
      </c>
      <c r="E397">
        <v>1729</v>
      </c>
      <c r="F397">
        <v>1721</v>
      </c>
      <c r="G397">
        <v>600</v>
      </c>
      <c r="H397" s="106" t="s">
        <v>1258</v>
      </c>
      <c r="I397">
        <v>4004</v>
      </c>
      <c r="J397" s="106" t="s">
        <v>1453</v>
      </c>
      <c r="K397" s="106" t="s">
        <v>1282</v>
      </c>
      <c r="L397">
        <v>2682</v>
      </c>
      <c r="M397">
        <v>2655</v>
      </c>
      <c r="N397">
        <v>400</v>
      </c>
      <c r="O397" s="106" t="s">
        <v>1261</v>
      </c>
      <c r="P397">
        <v>0.72759338555279995</v>
      </c>
      <c r="Q397">
        <v>0.92499528566775702</v>
      </c>
      <c r="R397" s="15">
        <v>0.13515694195467401</v>
      </c>
      <c r="S397">
        <v>4.7726603315159502E-2</v>
      </c>
      <c r="T397">
        <v>0.30187656521703399</v>
      </c>
      <c r="U397">
        <v>0.30187656521703399</v>
      </c>
      <c r="V397">
        <v>0.245545394140434</v>
      </c>
      <c r="W397">
        <v>1.3</v>
      </c>
      <c r="X397">
        <v>2.77</v>
      </c>
      <c r="Y397">
        <v>192469</v>
      </c>
      <c r="Z397">
        <v>9623</v>
      </c>
      <c r="AA397">
        <v>0.4</v>
      </c>
      <c r="AB397">
        <v>20</v>
      </c>
      <c r="AC397">
        <v>11</v>
      </c>
      <c r="AD397">
        <v>9</v>
      </c>
      <c r="AE397">
        <v>55</v>
      </c>
      <c r="AF397">
        <v>9</v>
      </c>
      <c r="AG397">
        <v>10</v>
      </c>
      <c r="AH397">
        <v>7</v>
      </c>
      <c r="AI397">
        <v>3</v>
      </c>
    </row>
    <row r="398" spans="1:35" x14ac:dyDescent="0.2">
      <c r="A398" s="102">
        <v>734</v>
      </c>
      <c r="B398">
        <v>7180</v>
      </c>
      <c r="C398" s="106" t="s">
        <v>1081</v>
      </c>
      <c r="D398" s="106" t="s">
        <v>1314</v>
      </c>
      <c r="E398">
        <v>416</v>
      </c>
      <c r="F398">
        <v>410</v>
      </c>
      <c r="G398">
        <v>2200</v>
      </c>
      <c r="H398" s="106" t="s">
        <v>1261</v>
      </c>
      <c r="I398">
        <v>7267</v>
      </c>
      <c r="J398" s="106" t="s">
        <v>60</v>
      </c>
      <c r="K398" s="106" t="s">
        <v>1275</v>
      </c>
      <c r="L398">
        <v>3019</v>
      </c>
      <c r="M398">
        <v>3041</v>
      </c>
      <c r="N398">
        <v>300</v>
      </c>
      <c r="O398" s="106" t="s">
        <v>1258</v>
      </c>
      <c r="P398">
        <v>0.595681563907976</v>
      </c>
      <c r="Q398">
        <v>0.86308559031530796</v>
      </c>
      <c r="R398" s="15">
        <v>2.54446843602858E-2</v>
      </c>
      <c r="S398" s="15">
        <v>5.7107641828966697E-5</v>
      </c>
      <c r="T398">
        <v>-3.45155347123338</v>
      </c>
      <c r="U398">
        <v>3.45155347123338</v>
      </c>
      <c r="V398">
        <v>2.81448284645248</v>
      </c>
      <c r="W398">
        <v>-13.9</v>
      </c>
      <c r="X398">
        <v>1.1299999999999999</v>
      </c>
      <c r="Y398">
        <v>191993</v>
      </c>
      <c r="Z398">
        <v>11294</v>
      </c>
      <c r="AA398">
        <v>0.53</v>
      </c>
      <c r="AB398">
        <v>17</v>
      </c>
      <c r="AC398">
        <v>11</v>
      </c>
      <c r="AD398">
        <v>6</v>
      </c>
      <c r="AE398">
        <v>64.709999999999994</v>
      </c>
      <c r="AF398">
        <v>14</v>
      </c>
      <c r="AG398">
        <v>7</v>
      </c>
      <c r="AH398">
        <v>4</v>
      </c>
      <c r="AI398">
        <v>6</v>
      </c>
    </row>
    <row r="399" spans="1:35" x14ac:dyDescent="0.2">
      <c r="A399" s="102">
        <v>1063</v>
      </c>
      <c r="B399">
        <v>3098</v>
      </c>
      <c r="C399" s="106" t="s">
        <v>1970</v>
      </c>
      <c r="D399" s="106" t="s">
        <v>1283</v>
      </c>
      <c r="E399">
        <v>5260</v>
      </c>
      <c r="F399">
        <v>5100</v>
      </c>
      <c r="G399">
        <v>200</v>
      </c>
      <c r="H399" s="106" t="s">
        <v>1261</v>
      </c>
      <c r="I399">
        <v>6457</v>
      </c>
      <c r="J399" s="106" t="s">
        <v>1587</v>
      </c>
      <c r="K399" s="106" t="s">
        <v>1270</v>
      </c>
      <c r="L399">
        <v>3150</v>
      </c>
      <c r="M399">
        <v>3160</v>
      </c>
      <c r="N399">
        <v>300</v>
      </c>
      <c r="O399" s="106" t="s">
        <v>1258</v>
      </c>
      <c r="P399">
        <v>0.71942116268978695</v>
      </c>
      <c r="Q399">
        <v>0.82587800842953496</v>
      </c>
      <c r="R399" s="15">
        <v>5.12203066737121E-2</v>
      </c>
      <c r="S399">
        <v>8.6957634761642505E-2</v>
      </c>
      <c r="T399">
        <v>-3.1196316740354599</v>
      </c>
      <c r="U399">
        <v>3.1196316740354599</v>
      </c>
      <c r="V399">
        <v>2.5486814057462799</v>
      </c>
      <c r="W399">
        <v>-18.559999999999999</v>
      </c>
      <c r="X399">
        <v>7.06</v>
      </c>
      <c r="Y399">
        <v>191925</v>
      </c>
      <c r="Z399">
        <v>19192</v>
      </c>
      <c r="AA399">
        <v>1.39</v>
      </c>
      <c r="AB399">
        <v>10</v>
      </c>
      <c r="AC399">
        <v>6</v>
      </c>
      <c r="AD399">
        <v>4</v>
      </c>
      <c r="AE399">
        <v>60</v>
      </c>
      <c r="AF399">
        <v>13</v>
      </c>
      <c r="AG399">
        <v>6</v>
      </c>
      <c r="AH399">
        <v>1</v>
      </c>
      <c r="AI399">
        <v>3</v>
      </c>
    </row>
    <row r="400" spans="1:35" x14ac:dyDescent="0.2">
      <c r="A400" s="102">
        <v>458</v>
      </c>
      <c r="B400">
        <v>3774</v>
      </c>
      <c r="C400" s="106" t="s">
        <v>662</v>
      </c>
      <c r="D400" s="106" t="s">
        <v>1260</v>
      </c>
      <c r="E400">
        <v>3425</v>
      </c>
      <c r="F400">
        <v>3340</v>
      </c>
      <c r="G400">
        <v>300</v>
      </c>
      <c r="H400" s="106" t="s">
        <v>1258</v>
      </c>
      <c r="I400">
        <v>6976</v>
      </c>
      <c r="J400" s="106" t="s">
        <v>781</v>
      </c>
      <c r="K400" s="106" t="s">
        <v>1263</v>
      </c>
      <c r="L400">
        <v>3495</v>
      </c>
      <c r="M400">
        <v>3485</v>
      </c>
      <c r="N400">
        <v>300</v>
      </c>
      <c r="O400" s="106" t="s">
        <v>1261</v>
      </c>
      <c r="P400">
        <v>0.85719444032038805</v>
      </c>
      <c r="Q400">
        <v>0.89518642770142398</v>
      </c>
      <c r="R400">
        <v>0.234774091729994</v>
      </c>
      <c r="S400">
        <v>4.0001139452150697E-2</v>
      </c>
      <c r="T400">
        <v>1.8404736592401501</v>
      </c>
      <c r="U400">
        <v>1.8404736592401501</v>
      </c>
      <c r="V400">
        <v>2.6893338847363299</v>
      </c>
      <c r="W400">
        <v>7.16</v>
      </c>
      <c r="X400">
        <v>4.16</v>
      </c>
      <c r="Y400">
        <v>191787</v>
      </c>
      <c r="Z400">
        <v>8718</v>
      </c>
      <c r="AA400">
        <v>0.35</v>
      </c>
      <c r="AB400">
        <v>22</v>
      </c>
      <c r="AC400">
        <v>11</v>
      </c>
      <c r="AD400">
        <v>11</v>
      </c>
      <c r="AE400">
        <v>50</v>
      </c>
      <c r="AF400">
        <v>8</v>
      </c>
      <c r="AG400">
        <v>11</v>
      </c>
      <c r="AH400">
        <v>9</v>
      </c>
      <c r="AI400">
        <v>2</v>
      </c>
    </row>
    <row r="401" spans="1:35" x14ac:dyDescent="0.2">
      <c r="A401" s="102">
        <v>345</v>
      </c>
      <c r="B401">
        <v>3105</v>
      </c>
      <c r="C401" s="106" t="s">
        <v>49</v>
      </c>
      <c r="D401" s="106" t="s">
        <v>1263</v>
      </c>
      <c r="E401">
        <v>1025</v>
      </c>
      <c r="F401">
        <v>1038</v>
      </c>
      <c r="G401">
        <v>1000</v>
      </c>
      <c r="H401" s="106" t="s">
        <v>1258</v>
      </c>
      <c r="I401">
        <v>5802</v>
      </c>
      <c r="J401" s="106" t="s">
        <v>1482</v>
      </c>
      <c r="K401" s="106" t="s">
        <v>1273</v>
      </c>
      <c r="L401">
        <v>1466.5</v>
      </c>
      <c r="M401">
        <v>1458.5</v>
      </c>
      <c r="N401">
        <v>700</v>
      </c>
      <c r="O401" s="106" t="s">
        <v>1261</v>
      </c>
      <c r="P401">
        <v>0.68268552256618797</v>
      </c>
      <c r="Q401">
        <v>0.90516230712128298</v>
      </c>
      <c r="R401">
        <v>0.455400134882471</v>
      </c>
      <c r="S401" s="15">
        <v>5.3790690210307301E-2</v>
      </c>
      <c r="T401">
        <v>2.97973452187725</v>
      </c>
      <c r="U401">
        <v>2.97973452187725</v>
      </c>
      <c r="V401">
        <v>2.7731030428660701</v>
      </c>
      <c r="W401">
        <v>10.3</v>
      </c>
      <c r="X401">
        <v>1.67</v>
      </c>
      <c r="Y401">
        <v>190362</v>
      </c>
      <c r="Z401">
        <v>10576</v>
      </c>
      <c r="AA401">
        <v>0.52</v>
      </c>
      <c r="AB401">
        <v>18</v>
      </c>
      <c r="AC401">
        <v>9</v>
      </c>
      <c r="AD401">
        <v>9</v>
      </c>
      <c r="AE401">
        <v>50</v>
      </c>
      <c r="AF401">
        <v>14</v>
      </c>
      <c r="AG401">
        <v>5</v>
      </c>
      <c r="AH401">
        <v>2</v>
      </c>
      <c r="AI401">
        <v>11</v>
      </c>
    </row>
    <row r="402" spans="1:35" x14ac:dyDescent="0.2">
      <c r="A402" s="102">
        <v>849</v>
      </c>
      <c r="B402">
        <v>6371</v>
      </c>
      <c r="C402" s="106" t="s">
        <v>1421</v>
      </c>
      <c r="D402" s="106" t="s">
        <v>1270</v>
      </c>
      <c r="E402">
        <v>3240</v>
      </c>
      <c r="F402">
        <v>3220</v>
      </c>
      <c r="G402">
        <v>300</v>
      </c>
      <c r="H402" s="106" t="s">
        <v>1261</v>
      </c>
      <c r="I402">
        <v>8385</v>
      </c>
      <c r="J402" s="106" t="s">
        <v>891</v>
      </c>
      <c r="K402" s="106" t="s">
        <v>1314</v>
      </c>
      <c r="L402">
        <v>538</v>
      </c>
      <c r="M402">
        <v>535</v>
      </c>
      <c r="N402">
        <v>1800</v>
      </c>
      <c r="O402" s="106" t="s">
        <v>1258</v>
      </c>
      <c r="P402">
        <v>0.91302763289608002</v>
      </c>
      <c r="Q402">
        <v>0.85177477314769701</v>
      </c>
      <c r="R402">
        <v>0.17989632329692301</v>
      </c>
      <c r="S402">
        <v>2.5336808933025701E-2</v>
      </c>
      <c r="T402">
        <v>-1.4501159742043599</v>
      </c>
      <c r="U402">
        <v>1.4501159742043599</v>
      </c>
      <c r="V402">
        <v>1.2713104695733399</v>
      </c>
      <c r="W402">
        <v>-4.71</v>
      </c>
      <c r="X402">
        <v>0.31</v>
      </c>
      <c r="Y402">
        <v>189728</v>
      </c>
      <c r="Z402">
        <v>10540</v>
      </c>
      <c r="AA402">
        <v>0.53</v>
      </c>
      <c r="AB402">
        <v>18</v>
      </c>
      <c r="AC402">
        <v>11</v>
      </c>
      <c r="AD402">
        <v>7</v>
      </c>
      <c r="AE402">
        <v>61.11</v>
      </c>
      <c r="AF402">
        <v>11</v>
      </c>
      <c r="AG402">
        <v>7</v>
      </c>
      <c r="AH402">
        <v>4</v>
      </c>
      <c r="AI402">
        <v>7</v>
      </c>
    </row>
    <row r="403" spans="1:35" x14ac:dyDescent="0.2">
      <c r="A403" s="102">
        <v>607</v>
      </c>
      <c r="B403">
        <v>1803</v>
      </c>
      <c r="C403" s="106" t="s">
        <v>1269</v>
      </c>
      <c r="D403" s="106" t="s">
        <v>1268</v>
      </c>
      <c r="E403">
        <v>1086</v>
      </c>
      <c r="F403">
        <v>1082</v>
      </c>
      <c r="G403">
        <v>900</v>
      </c>
      <c r="H403" s="106" t="s">
        <v>1261</v>
      </c>
      <c r="I403">
        <v>6370</v>
      </c>
      <c r="J403" s="106" t="s">
        <v>1502</v>
      </c>
      <c r="K403" s="106" t="s">
        <v>1270</v>
      </c>
      <c r="L403">
        <v>3240</v>
      </c>
      <c r="M403">
        <v>3235</v>
      </c>
      <c r="N403">
        <v>300</v>
      </c>
      <c r="O403" s="106" t="s">
        <v>1258</v>
      </c>
      <c r="P403">
        <v>0.81523687681385804</v>
      </c>
      <c r="Q403">
        <v>0.87890091710610796</v>
      </c>
      <c r="R403">
        <v>8.3083775940315394E-2</v>
      </c>
      <c r="S403" s="15">
        <v>3.5372192520643303E-2</v>
      </c>
      <c r="T403">
        <v>-1.09154415200222</v>
      </c>
      <c r="U403">
        <v>1.09154415200222</v>
      </c>
      <c r="V403">
        <v>0.41752852997399298</v>
      </c>
      <c r="W403">
        <v>-2.8</v>
      </c>
      <c r="X403">
        <v>0.34</v>
      </c>
      <c r="Y403">
        <v>189404</v>
      </c>
      <c r="Z403">
        <v>14570</v>
      </c>
      <c r="AA403">
        <v>0.74</v>
      </c>
      <c r="AB403">
        <v>13</v>
      </c>
      <c r="AC403">
        <v>9</v>
      </c>
      <c r="AD403">
        <v>4</v>
      </c>
      <c r="AE403">
        <v>69.23</v>
      </c>
      <c r="AF403">
        <v>14</v>
      </c>
      <c r="AG403">
        <v>4</v>
      </c>
      <c r="AH403">
        <v>2</v>
      </c>
      <c r="AI403">
        <v>7</v>
      </c>
    </row>
    <row r="404" spans="1:35" x14ac:dyDescent="0.2">
      <c r="A404" s="102">
        <v>49</v>
      </c>
      <c r="B404">
        <v>5802</v>
      </c>
      <c r="C404" s="106" t="s">
        <v>1482</v>
      </c>
      <c r="D404" s="106" t="s">
        <v>1273</v>
      </c>
      <c r="E404">
        <v>1466.5</v>
      </c>
      <c r="F404">
        <v>1458.5</v>
      </c>
      <c r="G404">
        <v>700</v>
      </c>
      <c r="H404" s="106" t="s">
        <v>1261</v>
      </c>
      <c r="I404">
        <v>7282</v>
      </c>
      <c r="J404" s="106" t="s">
        <v>1510</v>
      </c>
      <c r="K404" s="106" t="s">
        <v>1275</v>
      </c>
      <c r="L404">
        <v>2502</v>
      </c>
      <c r="M404">
        <v>2501</v>
      </c>
      <c r="N404">
        <v>400</v>
      </c>
      <c r="O404" s="106" t="s">
        <v>1258</v>
      </c>
      <c r="P404">
        <v>0.86967319461112602</v>
      </c>
      <c r="Q404">
        <v>0.94854645094200196</v>
      </c>
      <c r="R404">
        <v>0.12681416651976901</v>
      </c>
      <c r="S404">
        <v>2.9451768586127601E-2</v>
      </c>
      <c r="T404">
        <v>-1.5828314750000501</v>
      </c>
      <c r="U404">
        <v>1.5828314750000501</v>
      </c>
      <c r="V404">
        <v>1.33343113300189</v>
      </c>
      <c r="W404">
        <v>-3.88</v>
      </c>
      <c r="X404">
        <v>2.0499999999999998</v>
      </c>
      <c r="Y404">
        <v>189383</v>
      </c>
      <c r="Z404">
        <v>12626</v>
      </c>
      <c r="AA404">
        <v>0.59</v>
      </c>
      <c r="AB404">
        <v>15</v>
      </c>
      <c r="AC404">
        <v>10</v>
      </c>
      <c r="AD404">
        <v>5</v>
      </c>
      <c r="AE404">
        <v>66.67</v>
      </c>
      <c r="AF404">
        <v>13</v>
      </c>
      <c r="AG404">
        <v>5</v>
      </c>
      <c r="AH404">
        <v>2</v>
      </c>
      <c r="AI404">
        <v>8</v>
      </c>
    </row>
    <row r="405" spans="1:35" x14ac:dyDescent="0.2">
      <c r="A405" s="102">
        <v>284</v>
      </c>
      <c r="B405">
        <v>5714</v>
      </c>
      <c r="C405" s="106" t="s">
        <v>716</v>
      </c>
      <c r="D405" s="106" t="s">
        <v>1273</v>
      </c>
      <c r="E405">
        <v>3960</v>
      </c>
      <c r="F405">
        <v>3940</v>
      </c>
      <c r="G405">
        <v>200</v>
      </c>
      <c r="H405" s="106" t="s">
        <v>1258</v>
      </c>
      <c r="I405">
        <v>6588</v>
      </c>
      <c r="J405" s="106" t="s">
        <v>440</v>
      </c>
      <c r="K405" s="106" t="s">
        <v>1263</v>
      </c>
      <c r="L405">
        <v>4200</v>
      </c>
      <c r="M405">
        <v>4160</v>
      </c>
      <c r="N405">
        <v>200</v>
      </c>
      <c r="O405" s="106" t="s">
        <v>1261</v>
      </c>
      <c r="P405">
        <v>0.75587617988379996</v>
      </c>
      <c r="Q405">
        <v>0.91068971802024701</v>
      </c>
      <c r="R405">
        <v>2.5170686623547801E-2</v>
      </c>
      <c r="S405">
        <v>3.4044642403440198E-2</v>
      </c>
      <c r="T405">
        <v>1.2146833305559701</v>
      </c>
      <c r="U405">
        <v>1.2146833305559701</v>
      </c>
      <c r="V405">
        <v>0.38195998163222999</v>
      </c>
      <c r="W405">
        <v>3.5</v>
      </c>
      <c r="X405">
        <v>5.29</v>
      </c>
      <c r="Y405">
        <v>189272</v>
      </c>
      <c r="Z405">
        <v>17207</v>
      </c>
      <c r="AA405">
        <v>0.89</v>
      </c>
      <c r="AB405">
        <v>11</v>
      </c>
      <c r="AC405">
        <v>8</v>
      </c>
      <c r="AD405">
        <v>3</v>
      </c>
      <c r="AE405">
        <v>72.73</v>
      </c>
      <c r="AF405">
        <v>14</v>
      </c>
      <c r="AG405">
        <v>3</v>
      </c>
      <c r="AH405">
        <v>2</v>
      </c>
      <c r="AI405">
        <v>6</v>
      </c>
    </row>
    <row r="406" spans="1:35" x14ac:dyDescent="0.2">
      <c r="A406" s="102">
        <v>1036</v>
      </c>
      <c r="B406">
        <v>6752</v>
      </c>
      <c r="C406" s="106" t="s">
        <v>54</v>
      </c>
      <c r="D406" s="106" t="s">
        <v>1263</v>
      </c>
      <c r="E406">
        <v>1207</v>
      </c>
      <c r="F406">
        <v>1189</v>
      </c>
      <c r="G406">
        <v>800</v>
      </c>
      <c r="H406" s="106" t="s">
        <v>1261</v>
      </c>
      <c r="I406">
        <v>7105</v>
      </c>
      <c r="J406" s="106" t="s">
        <v>784</v>
      </c>
      <c r="K406" s="106" t="s">
        <v>1275</v>
      </c>
      <c r="L406">
        <v>1665</v>
      </c>
      <c r="M406">
        <v>1679</v>
      </c>
      <c r="N406">
        <v>600</v>
      </c>
      <c r="O406" s="106" t="s">
        <v>1258</v>
      </c>
      <c r="P406">
        <v>0.79721313880191202</v>
      </c>
      <c r="Q406">
        <v>0.82944938740823804</v>
      </c>
      <c r="R406" s="15">
        <v>0.17072129692183699</v>
      </c>
      <c r="S406" s="15">
        <v>7.9632312602625502E-2</v>
      </c>
      <c r="T406">
        <v>-0.79940754916974999</v>
      </c>
      <c r="U406">
        <v>0.79940754916974999</v>
      </c>
      <c r="V406">
        <v>0.82139166260923602</v>
      </c>
      <c r="W406">
        <v>-11.38</v>
      </c>
      <c r="X406">
        <v>5.58</v>
      </c>
      <c r="Y406">
        <v>189197</v>
      </c>
      <c r="Z406">
        <v>9009</v>
      </c>
      <c r="AA406">
        <v>0.43</v>
      </c>
      <c r="AB406">
        <v>21</v>
      </c>
      <c r="AC406">
        <v>11</v>
      </c>
      <c r="AD406">
        <v>10</v>
      </c>
      <c r="AE406">
        <v>52.38</v>
      </c>
      <c r="AF406">
        <v>10</v>
      </c>
      <c r="AG406">
        <v>8</v>
      </c>
      <c r="AH406">
        <v>7</v>
      </c>
      <c r="AI406">
        <v>6</v>
      </c>
    </row>
    <row r="407" spans="1:35" x14ac:dyDescent="0.2">
      <c r="A407" s="102">
        <v>793</v>
      </c>
      <c r="B407">
        <v>1332</v>
      </c>
      <c r="C407" s="106" t="s">
        <v>1684</v>
      </c>
      <c r="D407" s="106" t="s">
        <v>1378</v>
      </c>
      <c r="E407">
        <v>617</v>
      </c>
      <c r="F407">
        <v>610</v>
      </c>
      <c r="G407">
        <v>1400</v>
      </c>
      <c r="H407" s="106" t="s">
        <v>1258</v>
      </c>
      <c r="I407">
        <v>5233</v>
      </c>
      <c r="J407" s="106" t="s">
        <v>1459</v>
      </c>
      <c r="K407" s="106" t="s">
        <v>1257</v>
      </c>
      <c r="L407">
        <v>2969</v>
      </c>
      <c r="M407">
        <v>2946</v>
      </c>
      <c r="N407">
        <v>300</v>
      </c>
      <c r="O407" s="106" t="s">
        <v>1261</v>
      </c>
      <c r="P407">
        <v>0.68273218387763202</v>
      </c>
      <c r="Q407">
        <v>0.85728535266672401</v>
      </c>
      <c r="R407" s="106">
        <v>2.0262006754958199E-2</v>
      </c>
      <c r="S407" s="15">
        <v>9.3922100955413396E-2</v>
      </c>
      <c r="T407">
        <v>1.2958515153372201</v>
      </c>
      <c r="U407">
        <v>1.2958515153372201</v>
      </c>
      <c r="V407">
        <v>1.61740257334236</v>
      </c>
      <c r="W407">
        <v>4.0199999999999996</v>
      </c>
      <c r="X407">
        <v>3.37</v>
      </c>
      <c r="Y407">
        <v>188705</v>
      </c>
      <c r="Z407">
        <v>8205</v>
      </c>
      <c r="AA407">
        <v>0.42</v>
      </c>
      <c r="AB407">
        <v>23</v>
      </c>
      <c r="AC407">
        <v>13</v>
      </c>
      <c r="AD407">
        <v>10</v>
      </c>
      <c r="AE407">
        <v>56.52</v>
      </c>
      <c r="AF407">
        <v>10</v>
      </c>
      <c r="AG407">
        <v>11</v>
      </c>
      <c r="AH407">
        <v>7</v>
      </c>
      <c r="AI407">
        <v>5</v>
      </c>
    </row>
    <row r="408" spans="1:35" x14ac:dyDescent="0.2">
      <c r="A408" s="102">
        <v>754</v>
      </c>
      <c r="B408">
        <v>3563</v>
      </c>
      <c r="C408" s="106" t="s">
        <v>1461</v>
      </c>
      <c r="D408" s="106" t="s">
        <v>1283</v>
      </c>
      <c r="E408">
        <v>8900</v>
      </c>
      <c r="F408">
        <v>8800</v>
      </c>
      <c r="G408">
        <v>100</v>
      </c>
      <c r="H408" s="106" t="s">
        <v>1261</v>
      </c>
      <c r="I408">
        <v>4543</v>
      </c>
      <c r="J408" s="106" t="s">
        <v>682</v>
      </c>
      <c r="K408" s="106" t="s">
        <v>1267</v>
      </c>
      <c r="L408">
        <v>3862</v>
      </c>
      <c r="M408">
        <v>3844</v>
      </c>
      <c r="N408">
        <v>200</v>
      </c>
      <c r="O408" s="106" t="s">
        <v>1258</v>
      </c>
      <c r="P408">
        <v>0.53138174022514495</v>
      </c>
      <c r="Q408">
        <v>0.86080421361569004</v>
      </c>
      <c r="R408" s="15">
        <v>0.26917112855688802</v>
      </c>
      <c r="S408" s="15">
        <v>4.2457102572775803E-2</v>
      </c>
      <c r="T408">
        <v>-0.26360921899952799</v>
      </c>
      <c r="U408">
        <v>0.26360921899952799</v>
      </c>
      <c r="V408">
        <v>0.117571074372152</v>
      </c>
      <c r="W408">
        <v>-1.63</v>
      </c>
      <c r="X408">
        <v>12.64</v>
      </c>
      <c r="Y408">
        <v>188407</v>
      </c>
      <c r="Z408">
        <v>15701</v>
      </c>
      <c r="AA408">
        <v>0.72</v>
      </c>
      <c r="AB408">
        <v>12</v>
      </c>
      <c r="AC408">
        <v>7</v>
      </c>
      <c r="AD408">
        <v>5</v>
      </c>
      <c r="AE408">
        <v>58.33</v>
      </c>
      <c r="AF408">
        <v>11</v>
      </c>
      <c r="AG408">
        <v>7</v>
      </c>
      <c r="AH408">
        <v>2</v>
      </c>
      <c r="AI408">
        <v>3</v>
      </c>
    </row>
    <row r="409" spans="1:35" x14ac:dyDescent="0.2">
      <c r="A409" s="102">
        <v>193</v>
      </c>
      <c r="B409">
        <v>2427</v>
      </c>
      <c r="C409" s="106" t="s">
        <v>1525</v>
      </c>
      <c r="D409" s="106" t="s">
        <v>1272</v>
      </c>
      <c r="E409">
        <v>983</v>
      </c>
      <c r="F409">
        <v>951</v>
      </c>
      <c r="G409">
        <v>1000</v>
      </c>
      <c r="H409" s="106" t="s">
        <v>1261</v>
      </c>
      <c r="I409">
        <v>4118</v>
      </c>
      <c r="J409" s="106" t="s">
        <v>1506</v>
      </c>
      <c r="K409" s="106" t="s">
        <v>1282</v>
      </c>
      <c r="L409">
        <v>3280</v>
      </c>
      <c r="M409">
        <v>3310</v>
      </c>
      <c r="N409">
        <v>300</v>
      </c>
      <c r="O409" s="106" t="s">
        <v>1258</v>
      </c>
      <c r="P409">
        <v>0.78190163984794803</v>
      </c>
      <c r="Q409">
        <v>0.92264917601082297</v>
      </c>
      <c r="R409" s="106">
        <v>0.270576370036827</v>
      </c>
      <c r="S409" s="106">
        <v>1.4017902152706899E-3</v>
      </c>
      <c r="T409">
        <v>-1.7823268505780401</v>
      </c>
      <c r="U409">
        <v>1.7823268505780401</v>
      </c>
      <c r="V409">
        <v>1.3814984343858201</v>
      </c>
      <c r="W409">
        <v>-10.93</v>
      </c>
      <c r="X409">
        <v>4.2300000000000004</v>
      </c>
      <c r="Y409">
        <v>187685</v>
      </c>
      <c r="Z409">
        <v>7507</v>
      </c>
      <c r="AA409">
        <v>0.32</v>
      </c>
      <c r="AB409">
        <v>25</v>
      </c>
      <c r="AC409">
        <v>14</v>
      </c>
      <c r="AD409">
        <v>11</v>
      </c>
      <c r="AE409">
        <v>56</v>
      </c>
      <c r="AF409">
        <v>9</v>
      </c>
      <c r="AG409">
        <v>12</v>
      </c>
      <c r="AH409">
        <v>9</v>
      </c>
      <c r="AI409">
        <v>4</v>
      </c>
    </row>
    <row r="410" spans="1:35" x14ac:dyDescent="0.2">
      <c r="A410" s="102">
        <v>190</v>
      </c>
      <c r="B410">
        <v>4540</v>
      </c>
      <c r="C410" s="106" t="s">
        <v>1696</v>
      </c>
      <c r="D410" s="106" t="s">
        <v>1280</v>
      </c>
      <c r="E410">
        <v>2798</v>
      </c>
      <c r="F410">
        <v>2803</v>
      </c>
      <c r="G410">
        <v>300</v>
      </c>
      <c r="H410" s="106" t="s">
        <v>1258</v>
      </c>
      <c r="I410">
        <v>7327</v>
      </c>
      <c r="J410" s="106" t="s">
        <v>1509</v>
      </c>
      <c r="K410" s="106" t="s">
        <v>1314</v>
      </c>
      <c r="L410">
        <v>2573</v>
      </c>
      <c r="M410">
        <v>2546</v>
      </c>
      <c r="N410">
        <v>300</v>
      </c>
      <c r="O410" s="106" t="s">
        <v>1261</v>
      </c>
      <c r="P410">
        <v>0.86913568536832098</v>
      </c>
      <c r="Q410">
        <v>0.92284895272209</v>
      </c>
      <c r="R410" s="106">
        <v>0.13028565974849601</v>
      </c>
      <c r="S410" s="15">
        <v>1.1304633042428901E-5</v>
      </c>
      <c r="T410">
        <v>0.47824868206897903</v>
      </c>
      <c r="U410">
        <v>0.47824868206897903</v>
      </c>
      <c r="V410">
        <v>0.75892037879559204</v>
      </c>
      <c r="W410">
        <v>1.34</v>
      </c>
      <c r="X410">
        <v>9.17</v>
      </c>
      <c r="Y410">
        <v>187440</v>
      </c>
      <c r="Z410">
        <v>46860</v>
      </c>
      <c r="AA410">
        <v>2.48</v>
      </c>
      <c r="AB410">
        <v>4</v>
      </c>
      <c r="AC410">
        <v>4</v>
      </c>
      <c r="AD410">
        <v>0</v>
      </c>
      <c r="AE410">
        <v>100</v>
      </c>
      <c r="AF410">
        <v>10</v>
      </c>
      <c r="AG410">
        <v>3</v>
      </c>
      <c r="AH410">
        <v>0</v>
      </c>
      <c r="AI410">
        <v>1</v>
      </c>
    </row>
    <row r="411" spans="1:35" x14ac:dyDescent="0.2">
      <c r="A411" s="102">
        <v>956</v>
      </c>
      <c r="B411">
        <v>7321</v>
      </c>
      <c r="C411" s="106" t="s">
        <v>1463</v>
      </c>
      <c r="D411" s="106" t="s">
        <v>1314</v>
      </c>
      <c r="E411">
        <v>574</v>
      </c>
      <c r="F411">
        <v>566</v>
      </c>
      <c r="G411">
        <v>1800</v>
      </c>
      <c r="H411" s="106" t="s">
        <v>1261</v>
      </c>
      <c r="I411">
        <v>8273</v>
      </c>
      <c r="J411" s="106" t="s">
        <v>1382</v>
      </c>
      <c r="K411" s="106" t="s">
        <v>1283</v>
      </c>
      <c r="L411">
        <v>3355</v>
      </c>
      <c r="M411">
        <v>3325</v>
      </c>
      <c r="N411">
        <v>300</v>
      </c>
      <c r="O411" s="106" t="s">
        <v>1258</v>
      </c>
      <c r="P411">
        <v>0.93744540906465001</v>
      </c>
      <c r="Q411">
        <v>0.83925804296779305</v>
      </c>
      <c r="R411">
        <v>0.282018705961742</v>
      </c>
      <c r="S411" s="106">
        <v>1.6917246524992598E-2</v>
      </c>
      <c r="T411">
        <v>-0.73842208406108201</v>
      </c>
      <c r="U411">
        <v>0.73842208406108201</v>
      </c>
      <c r="V411">
        <v>0.97406908702941397</v>
      </c>
      <c r="W411">
        <v>-2.17</v>
      </c>
      <c r="X411">
        <v>2.14</v>
      </c>
      <c r="Y411">
        <v>187388</v>
      </c>
      <c r="Z411">
        <v>18739</v>
      </c>
      <c r="AA411">
        <v>0.85</v>
      </c>
      <c r="AB411">
        <v>10</v>
      </c>
      <c r="AC411">
        <v>7</v>
      </c>
      <c r="AD411">
        <v>3</v>
      </c>
      <c r="AE411">
        <v>70</v>
      </c>
      <c r="AF411">
        <v>11</v>
      </c>
      <c r="AG411">
        <v>4</v>
      </c>
      <c r="AH411">
        <v>2</v>
      </c>
      <c r="AI411">
        <v>4</v>
      </c>
    </row>
    <row r="412" spans="1:35" x14ac:dyDescent="0.2">
      <c r="A412" s="102">
        <v>917</v>
      </c>
      <c r="B412">
        <v>1963</v>
      </c>
      <c r="C412" s="106" t="s">
        <v>1508</v>
      </c>
      <c r="D412" s="106" t="s">
        <v>1268</v>
      </c>
      <c r="E412">
        <v>1577</v>
      </c>
      <c r="F412">
        <v>1551</v>
      </c>
      <c r="G412">
        <v>600</v>
      </c>
      <c r="H412" s="106" t="s">
        <v>1258</v>
      </c>
      <c r="I412">
        <v>6770</v>
      </c>
      <c r="J412" s="106" t="s">
        <v>24</v>
      </c>
      <c r="K412" s="106" t="s">
        <v>1263</v>
      </c>
      <c r="L412">
        <v>1869</v>
      </c>
      <c r="M412">
        <v>1836</v>
      </c>
      <c r="N412">
        <v>500</v>
      </c>
      <c r="O412" s="106" t="s">
        <v>1261</v>
      </c>
      <c r="P412">
        <v>0.800861564209564</v>
      </c>
      <c r="Q412">
        <v>0.84402625820995403</v>
      </c>
      <c r="R412">
        <v>0.34717207400425298</v>
      </c>
      <c r="S412">
        <v>2.68224139301802E-2</v>
      </c>
      <c r="T412">
        <v>2.60149766197264</v>
      </c>
      <c r="U412">
        <v>2.60149766197264</v>
      </c>
      <c r="V412">
        <v>2.8323964953117402</v>
      </c>
      <c r="W412">
        <v>16.600000000000001</v>
      </c>
      <c r="X412">
        <v>1.37</v>
      </c>
      <c r="Y412">
        <v>187020</v>
      </c>
      <c r="Z412">
        <v>11001</v>
      </c>
      <c r="AA412">
        <v>0.68</v>
      </c>
      <c r="AB412">
        <v>17</v>
      </c>
      <c r="AC412">
        <v>10</v>
      </c>
      <c r="AD412">
        <v>7</v>
      </c>
      <c r="AE412">
        <v>58.82</v>
      </c>
      <c r="AF412">
        <v>10</v>
      </c>
      <c r="AG412">
        <v>9</v>
      </c>
      <c r="AH412">
        <v>5</v>
      </c>
      <c r="AI412">
        <v>3</v>
      </c>
    </row>
    <row r="413" spans="1:35" x14ac:dyDescent="0.2">
      <c r="A413" s="102">
        <v>291</v>
      </c>
      <c r="B413">
        <v>3231</v>
      </c>
      <c r="C413" s="106" t="s">
        <v>444</v>
      </c>
      <c r="D413" s="106" t="s">
        <v>1279</v>
      </c>
      <c r="E413">
        <v>2750</v>
      </c>
      <c r="F413">
        <v>2751</v>
      </c>
      <c r="G413">
        <v>400</v>
      </c>
      <c r="H413" s="106" t="s">
        <v>1258</v>
      </c>
      <c r="I413">
        <v>9746</v>
      </c>
      <c r="J413" s="106" t="s">
        <v>1464</v>
      </c>
      <c r="K413" s="106" t="s">
        <v>1260</v>
      </c>
      <c r="L413">
        <v>5390</v>
      </c>
      <c r="M413">
        <v>5300</v>
      </c>
      <c r="N413">
        <v>200</v>
      </c>
      <c r="O413" s="106" t="s">
        <v>1261</v>
      </c>
      <c r="P413">
        <v>0.57550613977826803</v>
      </c>
      <c r="Q413">
        <v>0.91038009046495905</v>
      </c>
      <c r="R413">
        <v>5.7377145727611399E-2</v>
      </c>
      <c r="S413">
        <v>4.5375844215667503E-2</v>
      </c>
      <c r="T413">
        <v>0.274861295927529</v>
      </c>
      <c r="U413">
        <v>0.274861295927529</v>
      </c>
      <c r="V413">
        <v>0.19077861473879801</v>
      </c>
      <c r="W413">
        <v>0.91</v>
      </c>
      <c r="X413">
        <v>3.81</v>
      </c>
      <c r="Y413">
        <v>186812</v>
      </c>
      <c r="Z413">
        <v>14370</v>
      </c>
      <c r="AA413">
        <v>0.81</v>
      </c>
      <c r="AB413">
        <v>13</v>
      </c>
      <c r="AC413">
        <v>9</v>
      </c>
      <c r="AD413">
        <v>4</v>
      </c>
      <c r="AE413">
        <v>69.23</v>
      </c>
      <c r="AF413">
        <v>13</v>
      </c>
      <c r="AG413">
        <v>6</v>
      </c>
      <c r="AH413">
        <v>4</v>
      </c>
      <c r="AI413">
        <v>3</v>
      </c>
    </row>
    <row r="414" spans="1:35" x14ac:dyDescent="0.2">
      <c r="A414" s="102">
        <v>275</v>
      </c>
      <c r="B414">
        <v>4208</v>
      </c>
      <c r="C414" s="106" t="s">
        <v>1452</v>
      </c>
      <c r="D414" s="106" t="s">
        <v>1282</v>
      </c>
      <c r="E414">
        <v>2160</v>
      </c>
      <c r="F414">
        <v>2166</v>
      </c>
      <c r="G414">
        <v>400</v>
      </c>
      <c r="H414" s="106" t="s">
        <v>1258</v>
      </c>
      <c r="I414">
        <v>9072</v>
      </c>
      <c r="J414" s="106" t="s">
        <v>1379</v>
      </c>
      <c r="K414" s="106" t="s">
        <v>1380</v>
      </c>
      <c r="L414">
        <v>2428</v>
      </c>
      <c r="M414">
        <v>2404</v>
      </c>
      <c r="N414">
        <v>400</v>
      </c>
      <c r="O414" s="106" t="s">
        <v>1261</v>
      </c>
      <c r="P414">
        <v>0.88749575414881599</v>
      </c>
      <c r="Q414">
        <v>0.91129409048713705</v>
      </c>
      <c r="R414">
        <v>0.269354873517825</v>
      </c>
      <c r="S414">
        <v>7.5302079739935201E-3</v>
      </c>
      <c r="T414">
        <v>1.86818270191791</v>
      </c>
      <c r="U414">
        <v>1.86818270191791</v>
      </c>
      <c r="V414">
        <v>1.1646268319317701</v>
      </c>
      <c r="W414">
        <v>3.19</v>
      </c>
      <c r="X414">
        <v>9.9</v>
      </c>
      <c r="Y414">
        <v>186357</v>
      </c>
      <c r="Z414">
        <v>15530</v>
      </c>
      <c r="AA414">
        <v>0.82</v>
      </c>
      <c r="AB414">
        <v>12</v>
      </c>
      <c r="AC414">
        <v>8</v>
      </c>
      <c r="AD414">
        <v>4</v>
      </c>
      <c r="AE414">
        <v>66.67</v>
      </c>
      <c r="AF414">
        <v>13</v>
      </c>
      <c r="AG414">
        <v>6</v>
      </c>
      <c r="AH414">
        <v>1</v>
      </c>
      <c r="AI414">
        <v>5</v>
      </c>
    </row>
    <row r="415" spans="1:35" x14ac:dyDescent="0.2">
      <c r="A415" s="102">
        <v>93</v>
      </c>
      <c r="B415">
        <v>2222</v>
      </c>
      <c r="C415" s="106" t="s">
        <v>590</v>
      </c>
      <c r="D415" s="106" t="s">
        <v>1285</v>
      </c>
      <c r="E415">
        <v>6590</v>
      </c>
      <c r="F415">
        <v>6290</v>
      </c>
      <c r="G415">
        <v>100</v>
      </c>
      <c r="H415" s="106" t="s">
        <v>1261</v>
      </c>
      <c r="I415">
        <v>7730</v>
      </c>
      <c r="J415" s="106" t="s">
        <v>1533</v>
      </c>
      <c r="K415" s="106" t="s">
        <v>1267</v>
      </c>
      <c r="L415">
        <v>2580</v>
      </c>
      <c r="M415">
        <v>2548</v>
      </c>
      <c r="N415">
        <v>200</v>
      </c>
      <c r="O415" s="106" t="s">
        <v>1258</v>
      </c>
      <c r="P415">
        <v>0.84064105880152895</v>
      </c>
      <c r="Q415">
        <v>0.937508302650925</v>
      </c>
      <c r="R415" s="106">
        <v>0.48724147260079398</v>
      </c>
      <c r="S415">
        <v>9.8817799551247198E-2</v>
      </c>
      <c r="T415">
        <v>-1.16091448173953</v>
      </c>
      <c r="U415">
        <v>1.16091448173953</v>
      </c>
      <c r="V415">
        <v>0.43237600839333801</v>
      </c>
      <c r="W415">
        <v>-5.64</v>
      </c>
      <c r="X415">
        <v>18.98</v>
      </c>
      <c r="Y415">
        <v>186343</v>
      </c>
      <c r="Z415">
        <v>9317</v>
      </c>
      <c r="AA415">
        <v>0.64</v>
      </c>
      <c r="AB415">
        <v>20</v>
      </c>
      <c r="AC415">
        <v>13</v>
      </c>
      <c r="AD415">
        <v>7</v>
      </c>
      <c r="AE415">
        <v>65</v>
      </c>
      <c r="AF415">
        <v>9</v>
      </c>
      <c r="AG415">
        <v>9</v>
      </c>
      <c r="AH415">
        <v>7</v>
      </c>
      <c r="AI415">
        <v>4</v>
      </c>
    </row>
    <row r="416" spans="1:35" x14ac:dyDescent="0.2">
      <c r="A416" s="102">
        <v>813</v>
      </c>
      <c r="B416">
        <v>4631</v>
      </c>
      <c r="C416" s="106" t="s">
        <v>1521</v>
      </c>
      <c r="D416" s="106" t="s">
        <v>1282</v>
      </c>
      <c r="E416">
        <v>2942</v>
      </c>
      <c r="F416">
        <v>2927</v>
      </c>
      <c r="G416">
        <v>300</v>
      </c>
      <c r="H416" s="106" t="s">
        <v>1258</v>
      </c>
      <c r="I416">
        <v>9507</v>
      </c>
      <c r="J416" s="106" t="s">
        <v>1386</v>
      </c>
      <c r="K416" s="106" t="s">
        <v>1316</v>
      </c>
      <c r="L416">
        <v>880</v>
      </c>
      <c r="M416">
        <v>876</v>
      </c>
      <c r="N416">
        <v>1000</v>
      </c>
      <c r="O416" s="106" t="s">
        <v>1261</v>
      </c>
      <c r="P416">
        <v>0.58423031259437297</v>
      </c>
      <c r="Q416">
        <v>0.85500456256433699</v>
      </c>
      <c r="R416">
        <v>9.6814828515363299E-2</v>
      </c>
      <c r="S416" s="106">
        <v>7.2663485287587801E-2</v>
      </c>
      <c r="T416">
        <v>2.05641739207906</v>
      </c>
      <c r="U416">
        <v>2.05641739207906</v>
      </c>
      <c r="V416">
        <v>2.29162779037717</v>
      </c>
      <c r="W416">
        <v>11.18</v>
      </c>
      <c r="X416">
        <v>0.24</v>
      </c>
      <c r="Y416">
        <v>186317</v>
      </c>
      <c r="Z416">
        <v>14332</v>
      </c>
      <c r="AA416">
        <v>0.86</v>
      </c>
      <c r="AB416">
        <v>13</v>
      </c>
      <c r="AC416">
        <v>9</v>
      </c>
      <c r="AD416">
        <v>4</v>
      </c>
      <c r="AE416">
        <v>69.23</v>
      </c>
      <c r="AF416">
        <v>11</v>
      </c>
      <c r="AG416">
        <v>7</v>
      </c>
      <c r="AH416">
        <v>3</v>
      </c>
      <c r="AI416">
        <v>3</v>
      </c>
    </row>
    <row r="417" spans="1:35" x14ac:dyDescent="0.2">
      <c r="A417" s="102">
        <v>9</v>
      </c>
      <c r="B417">
        <v>6134</v>
      </c>
      <c r="C417" s="106" t="s">
        <v>1483</v>
      </c>
      <c r="D417" s="106" t="s">
        <v>1270</v>
      </c>
      <c r="E417">
        <v>1917</v>
      </c>
      <c r="F417">
        <v>1909</v>
      </c>
      <c r="G417">
        <v>400</v>
      </c>
      <c r="H417" s="106" t="s">
        <v>1258</v>
      </c>
      <c r="I417">
        <v>6856</v>
      </c>
      <c r="J417" s="106" t="s">
        <v>233</v>
      </c>
      <c r="K417" s="106" t="s">
        <v>1263</v>
      </c>
      <c r="L417">
        <v>6880</v>
      </c>
      <c r="M417">
        <v>6840</v>
      </c>
      <c r="N417">
        <v>100</v>
      </c>
      <c r="O417" s="106" t="s">
        <v>1261</v>
      </c>
      <c r="P417">
        <v>0.69688674001252804</v>
      </c>
      <c r="Q417">
        <v>0.964929299306722</v>
      </c>
      <c r="R417" s="106">
        <v>0.38995250334458098</v>
      </c>
      <c r="S417">
        <v>1.13788380222471E-2</v>
      </c>
      <c r="T417">
        <v>1.4358024959756299</v>
      </c>
      <c r="U417">
        <v>1.4358024959756299</v>
      </c>
      <c r="V417">
        <v>1.5165984479139401</v>
      </c>
      <c r="W417">
        <v>5.44</v>
      </c>
      <c r="X417">
        <v>11.64</v>
      </c>
      <c r="Y417">
        <v>185358</v>
      </c>
      <c r="Z417">
        <v>14258</v>
      </c>
      <c r="AA417">
        <v>0.9</v>
      </c>
      <c r="AB417">
        <v>13</v>
      </c>
      <c r="AC417">
        <v>8</v>
      </c>
      <c r="AD417">
        <v>5</v>
      </c>
      <c r="AE417">
        <v>61.54</v>
      </c>
      <c r="AF417">
        <v>12</v>
      </c>
      <c r="AG417">
        <v>5</v>
      </c>
      <c r="AH417">
        <v>1</v>
      </c>
      <c r="AI417">
        <v>7</v>
      </c>
    </row>
    <row r="418" spans="1:35" x14ac:dyDescent="0.2">
      <c r="A418" s="102">
        <v>48</v>
      </c>
      <c r="B418">
        <v>4634</v>
      </c>
      <c r="C418" s="106" t="s">
        <v>65</v>
      </c>
      <c r="D418" s="106" t="s">
        <v>1282</v>
      </c>
      <c r="E418">
        <v>2393</v>
      </c>
      <c r="F418">
        <v>2392</v>
      </c>
      <c r="G418">
        <v>400</v>
      </c>
      <c r="H418" s="106" t="s">
        <v>1258</v>
      </c>
      <c r="I418">
        <v>5471</v>
      </c>
      <c r="J418" s="106" t="s">
        <v>1478</v>
      </c>
      <c r="K418" s="106" t="s">
        <v>1312</v>
      </c>
      <c r="L418">
        <v>4305</v>
      </c>
      <c r="M418">
        <v>4255</v>
      </c>
      <c r="N418">
        <v>200</v>
      </c>
      <c r="O418" s="106" t="s">
        <v>1261</v>
      </c>
      <c r="P418">
        <v>0.93073746565951199</v>
      </c>
      <c r="Q418">
        <v>0.948806636381751</v>
      </c>
      <c r="R418">
        <v>0.168131342042843</v>
      </c>
      <c r="S418">
        <v>1.8368175785537101E-3</v>
      </c>
      <c r="T418">
        <v>0.53144570504668098</v>
      </c>
      <c r="U418">
        <v>0.53144570504668098</v>
      </c>
      <c r="V418">
        <v>0.74294204574571299</v>
      </c>
      <c r="W418">
        <v>1.59</v>
      </c>
      <c r="X418">
        <v>12.43</v>
      </c>
      <c r="Y418">
        <v>184957</v>
      </c>
      <c r="Z418">
        <v>23120</v>
      </c>
      <c r="AA418">
        <v>1.41</v>
      </c>
      <c r="AB418">
        <v>8</v>
      </c>
      <c r="AC418">
        <v>7</v>
      </c>
      <c r="AD418">
        <v>1</v>
      </c>
      <c r="AE418">
        <v>87.5</v>
      </c>
      <c r="AF418">
        <v>14</v>
      </c>
      <c r="AG418">
        <v>3</v>
      </c>
      <c r="AH418">
        <v>1</v>
      </c>
      <c r="AI418">
        <v>4</v>
      </c>
    </row>
    <row r="419" spans="1:35" x14ac:dyDescent="0.2">
      <c r="A419" s="102">
        <v>664</v>
      </c>
      <c r="B419">
        <v>4540</v>
      </c>
      <c r="C419" s="106" t="s">
        <v>1696</v>
      </c>
      <c r="D419" s="106" t="s">
        <v>1280</v>
      </c>
      <c r="E419">
        <v>2798</v>
      </c>
      <c r="F419">
        <v>2803</v>
      </c>
      <c r="G419">
        <v>300</v>
      </c>
      <c r="H419" s="106" t="s">
        <v>1258</v>
      </c>
      <c r="I419">
        <v>9603</v>
      </c>
      <c r="J419" s="106" t="s">
        <v>1434</v>
      </c>
      <c r="K419" s="106" t="s">
        <v>1272</v>
      </c>
      <c r="L419">
        <v>2547</v>
      </c>
      <c r="M419">
        <v>2485</v>
      </c>
      <c r="N419">
        <v>300</v>
      </c>
      <c r="O419" s="106" t="s">
        <v>1261</v>
      </c>
      <c r="P419">
        <v>0.87415875950398203</v>
      </c>
      <c r="Q419">
        <v>0.87255794613225901</v>
      </c>
      <c r="R419" s="15">
        <v>0.111088595967766</v>
      </c>
      <c r="S419" s="15">
        <v>2.1456587001688699E-4</v>
      </c>
      <c r="T419">
        <v>0.78467353157538799</v>
      </c>
      <c r="U419">
        <v>0.78467353157538799</v>
      </c>
      <c r="V419">
        <v>0.46561668764191699</v>
      </c>
      <c r="W419">
        <v>3.52</v>
      </c>
      <c r="X419">
        <v>11.34</v>
      </c>
      <c r="Y419">
        <v>184601</v>
      </c>
      <c r="Z419">
        <v>11538</v>
      </c>
      <c r="AA419">
        <v>0.56999999999999995</v>
      </c>
      <c r="AB419">
        <v>16</v>
      </c>
      <c r="AC419">
        <v>10</v>
      </c>
      <c r="AD419">
        <v>6</v>
      </c>
      <c r="AE419">
        <v>62.5</v>
      </c>
      <c r="AF419">
        <v>14</v>
      </c>
      <c r="AG419">
        <v>5</v>
      </c>
      <c r="AH419">
        <v>2</v>
      </c>
      <c r="AI419">
        <v>9</v>
      </c>
    </row>
    <row r="420" spans="1:35" x14ac:dyDescent="0.2">
      <c r="A420" s="102">
        <v>469</v>
      </c>
      <c r="B420">
        <v>6902</v>
      </c>
      <c r="C420" s="106" t="s">
        <v>774</v>
      </c>
      <c r="D420" s="106" t="s">
        <v>1275</v>
      </c>
      <c r="E420">
        <v>4458</v>
      </c>
      <c r="F420">
        <v>4467</v>
      </c>
      <c r="G420">
        <v>200</v>
      </c>
      <c r="H420" s="106" t="s">
        <v>1258</v>
      </c>
      <c r="I420">
        <v>9101</v>
      </c>
      <c r="J420" s="106" t="s">
        <v>924</v>
      </c>
      <c r="K420" s="106" t="s">
        <v>1500</v>
      </c>
      <c r="L420">
        <v>1768</v>
      </c>
      <c r="M420">
        <v>1746</v>
      </c>
      <c r="N420">
        <v>500</v>
      </c>
      <c r="O420" s="106" t="s">
        <v>1261</v>
      </c>
      <c r="P420">
        <v>0.961236855484635</v>
      </c>
      <c r="Q420">
        <v>0.89451554236197495</v>
      </c>
      <c r="R420">
        <v>0.110544015486084</v>
      </c>
      <c r="S420" s="106">
        <v>1.17103496733495E-3</v>
      </c>
      <c r="T420">
        <v>0.17093108162493201</v>
      </c>
      <c r="U420">
        <v>0.17093108162493201</v>
      </c>
      <c r="V420">
        <v>0.42269731451078602</v>
      </c>
      <c r="W420">
        <v>0.26</v>
      </c>
      <c r="X420">
        <v>2.2799999999999998</v>
      </c>
      <c r="Y420">
        <v>184474</v>
      </c>
      <c r="Z420">
        <v>18447</v>
      </c>
      <c r="AA420">
        <v>1.03</v>
      </c>
      <c r="AB420">
        <v>10</v>
      </c>
      <c r="AC420">
        <v>7</v>
      </c>
      <c r="AD420">
        <v>3</v>
      </c>
      <c r="AE420">
        <v>70</v>
      </c>
      <c r="AF420">
        <v>15</v>
      </c>
      <c r="AG420">
        <v>4</v>
      </c>
      <c r="AH420">
        <v>0</v>
      </c>
      <c r="AI420">
        <v>6</v>
      </c>
    </row>
    <row r="421" spans="1:35" x14ac:dyDescent="0.2">
      <c r="A421" s="102">
        <v>866</v>
      </c>
      <c r="B421">
        <v>1951</v>
      </c>
      <c r="C421" s="106" t="s">
        <v>1695</v>
      </c>
      <c r="D421" s="106" t="s">
        <v>1268</v>
      </c>
      <c r="E421">
        <v>2644</v>
      </c>
      <c r="F421">
        <v>2629</v>
      </c>
      <c r="G421">
        <v>300</v>
      </c>
      <c r="H421" s="106" t="s">
        <v>1261</v>
      </c>
      <c r="I421">
        <v>7259</v>
      </c>
      <c r="J421" s="106" t="s">
        <v>27</v>
      </c>
      <c r="K421" s="106" t="s">
        <v>1275</v>
      </c>
      <c r="L421">
        <v>3870</v>
      </c>
      <c r="M421">
        <v>3905</v>
      </c>
      <c r="N421">
        <v>200</v>
      </c>
      <c r="O421" s="106" t="s">
        <v>1258</v>
      </c>
      <c r="P421">
        <v>0.70032226707344203</v>
      </c>
      <c r="Q421">
        <v>0.84920061947478198</v>
      </c>
      <c r="R421" s="15">
        <v>7.8577454536262803E-2</v>
      </c>
      <c r="S421">
        <v>6.0522396685975298E-3</v>
      </c>
      <c r="T421">
        <v>-0.65420506636425702</v>
      </c>
      <c r="U421">
        <v>0.65420506636425702</v>
      </c>
      <c r="V421">
        <v>8.3780664773991501E-2</v>
      </c>
      <c r="W421">
        <v>-3.12</v>
      </c>
      <c r="X421">
        <v>0.99</v>
      </c>
      <c r="Y421">
        <v>183937</v>
      </c>
      <c r="Z421">
        <v>11496</v>
      </c>
      <c r="AA421">
        <v>0.5</v>
      </c>
      <c r="AB421">
        <v>16</v>
      </c>
      <c r="AC421">
        <v>9</v>
      </c>
      <c r="AD421">
        <v>7</v>
      </c>
      <c r="AE421">
        <v>56.25</v>
      </c>
      <c r="AF421">
        <v>12</v>
      </c>
      <c r="AG421">
        <v>8</v>
      </c>
      <c r="AH421">
        <v>4</v>
      </c>
      <c r="AI421">
        <v>4</v>
      </c>
    </row>
    <row r="422" spans="1:35" x14ac:dyDescent="0.2">
      <c r="A422" s="102">
        <v>72</v>
      </c>
      <c r="B422">
        <v>1333</v>
      </c>
      <c r="C422" s="106" t="s">
        <v>1377</v>
      </c>
      <c r="D422" s="106" t="s">
        <v>1378</v>
      </c>
      <c r="E422">
        <v>2585</v>
      </c>
      <c r="F422">
        <v>2565</v>
      </c>
      <c r="G422">
        <v>400</v>
      </c>
      <c r="H422" s="106" t="s">
        <v>1261</v>
      </c>
      <c r="I422">
        <v>2001</v>
      </c>
      <c r="J422" s="106" t="s">
        <v>1176</v>
      </c>
      <c r="K422" s="106" t="s">
        <v>1285</v>
      </c>
      <c r="L422">
        <v>1651</v>
      </c>
      <c r="M422">
        <v>1649</v>
      </c>
      <c r="N422">
        <v>600</v>
      </c>
      <c r="O422" s="106" t="s">
        <v>1258</v>
      </c>
      <c r="P422">
        <v>0.84947478128113396</v>
      </c>
      <c r="Q422">
        <v>0.94254615917695905</v>
      </c>
      <c r="R422">
        <v>8.3104863614144195E-2</v>
      </c>
      <c r="S422" s="106">
        <v>5.4995272418452198E-3</v>
      </c>
      <c r="T422">
        <v>-1.5694948466210401</v>
      </c>
      <c r="U422">
        <v>1.5694948466210401</v>
      </c>
      <c r="V422">
        <v>1.40254713112857</v>
      </c>
      <c r="W422">
        <v>-4.59</v>
      </c>
      <c r="X422">
        <v>3.57</v>
      </c>
      <c r="Y422">
        <v>183222</v>
      </c>
      <c r="Z422">
        <v>9643</v>
      </c>
      <c r="AA422">
        <v>0.59</v>
      </c>
      <c r="AB422">
        <v>19</v>
      </c>
      <c r="AC422">
        <v>12</v>
      </c>
      <c r="AD422">
        <v>7</v>
      </c>
      <c r="AE422">
        <v>63.16</v>
      </c>
      <c r="AF422">
        <v>12</v>
      </c>
      <c r="AG422">
        <v>8</v>
      </c>
      <c r="AH422">
        <v>4</v>
      </c>
      <c r="AI422">
        <v>7</v>
      </c>
    </row>
    <row r="423" spans="1:35" x14ac:dyDescent="0.2">
      <c r="A423" s="102">
        <v>784</v>
      </c>
      <c r="B423">
        <v>3105</v>
      </c>
      <c r="C423" s="106" t="s">
        <v>49</v>
      </c>
      <c r="D423" s="106" t="s">
        <v>1263</v>
      </c>
      <c r="E423">
        <v>1025</v>
      </c>
      <c r="F423">
        <v>1038</v>
      </c>
      <c r="G423">
        <v>900</v>
      </c>
      <c r="H423" s="106" t="s">
        <v>1258</v>
      </c>
      <c r="I423">
        <v>7984</v>
      </c>
      <c r="J423" s="106" t="s">
        <v>830</v>
      </c>
      <c r="K423" s="106" t="s">
        <v>1281</v>
      </c>
      <c r="L423">
        <v>1588</v>
      </c>
      <c r="M423">
        <v>1589</v>
      </c>
      <c r="N423">
        <v>600</v>
      </c>
      <c r="O423" s="106" t="s">
        <v>1261</v>
      </c>
      <c r="P423">
        <v>0.63786076728614305</v>
      </c>
      <c r="Q423">
        <v>0.85852827707680401</v>
      </c>
      <c r="R423" s="15">
        <v>0.416084325738103</v>
      </c>
      <c r="S423">
        <v>7.52723731128805E-2</v>
      </c>
      <c r="T423">
        <v>1.9953360401086799</v>
      </c>
      <c r="U423">
        <v>1.9953360401086799</v>
      </c>
      <c r="V423">
        <v>1.46703850975257</v>
      </c>
      <c r="W423">
        <v>5.97</v>
      </c>
      <c r="X423">
        <v>2.0099999999999998</v>
      </c>
      <c r="Y423">
        <v>183078</v>
      </c>
      <c r="Z423">
        <v>11442</v>
      </c>
      <c r="AA423">
        <v>0.66</v>
      </c>
      <c r="AB423">
        <v>16</v>
      </c>
      <c r="AC423">
        <v>7</v>
      </c>
      <c r="AD423">
        <v>9</v>
      </c>
      <c r="AE423">
        <v>43.75</v>
      </c>
      <c r="AF423">
        <v>13</v>
      </c>
      <c r="AG423">
        <v>6</v>
      </c>
      <c r="AH423">
        <v>4</v>
      </c>
      <c r="AI423">
        <v>6</v>
      </c>
    </row>
    <row r="424" spans="1:35" x14ac:dyDescent="0.2">
      <c r="A424" s="102">
        <v>602</v>
      </c>
      <c r="B424">
        <v>6103</v>
      </c>
      <c r="C424" s="106" t="s">
        <v>1505</v>
      </c>
      <c r="D424" s="106" t="s">
        <v>1270</v>
      </c>
      <c r="E424">
        <v>5030</v>
      </c>
      <c r="F424">
        <v>5000</v>
      </c>
      <c r="G424">
        <v>200</v>
      </c>
      <c r="H424" s="106" t="s">
        <v>1261</v>
      </c>
      <c r="I424">
        <v>7240</v>
      </c>
      <c r="J424" s="106" t="s">
        <v>792</v>
      </c>
      <c r="K424" s="106" t="s">
        <v>1275</v>
      </c>
      <c r="L424">
        <v>1561</v>
      </c>
      <c r="M424">
        <v>1564</v>
      </c>
      <c r="N424">
        <v>600</v>
      </c>
      <c r="O424" s="106" t="s">
        <v>1258</v>
      </c>
      <c r="P424">
        <v>0.93675781879400599</v>
      </c>
      <c r="Q424">
        <v>0.87967314799252605</v>
      </c>
      <c r="R424">
        <v>0.23501000697891</v>
      </c>
      <c r="S424">
        <v>3.2924973066259099E-2</v>
      </c>
      <c r="T424">
        <v>-2.1348623032162402</v>
      </c>
      <c r="U424">
        <v>2.1348623032162402</v>
      </c>
      <c r="V424">
        <v>1.9639492495915301</v>
      </c>
      <c r="W424">
        <v>-9.4700000000000006</v>
      </c>
      <c r="X424">
        <v>6.16</v>
      </c>
      <c r="Y424">
        <v>182963</v>
      </c>
      <c r="Z424">
        <v>18296</v>
      </c>
      <c r="AA424">
        <v>1.1000000000000001</v>
      </c>
      <c r="AB424">
        <v>10</v>
      </c>
      <c r="AC424">
        <v>6</v>
      </c>
      <c r="AD424">
        <v>4</v>
      </c>
      <c r="AE424">
        <v>60</v>
      </c>
      <c r="AF424">
        <v>14</v>
      </c>
      <c r="AG424">
        <v>5</v>
      </c>
      <c r="AH424">
        <v>0</v>
      </c>
      <c r="AI424">
        <v>5</v>
      </c>
    </row>
    <row r="425" spans="1:35" x14ac:dyDescent="0.2">
      <c r="A425" s="102">
        <v>486</v>
      </c>
      <c r="B425">
        <v>2229</v>
      </c>
      <c r="C425" s="106" t="s">
        <v>1894</v>
      </c>
      <c r="D425" s="106" t="s">
        <v>1285</v>
      </c>
      <c r="E425">
        <v>3090</v>
      </c>
      <c r="F425">
        <v>3050</v>
      </c>
      <c r="G425">
        <v>300</v>
      </c>
      <c r="H425" s="106" t="s">
        <v>1261</v>
      </c>
      <c r="I425">
        <v>6925</v>
      </c>
      <c r="J425" s="106" t="s">
        <v>1687</v>
      </c>
      <c r="K425" s="106" t="s">
        <v>1263</v>
      </c>
      <c r="L425">
        <v>1508</v>
      </c>
      <c r="M425">
        <v>1475</v>
      </c>
      <c r="N425">
        <v>600</v>
      </c>
      <c r="O425" s="106" t="s">
        <v>1258</v>
      </c>
      <c r="P425">
        <v>0.74698737962869699</v>
      </c>
      <c r="Q425">
        <v>0.89174356579867797</v>
      </c>
      <c r="R425">
        <v>4.4206822012580697E-3</v>
      </c>
      <c r="S425">
        <v>2.9539498577069402E-3</v>
      </c>
      <c r="T425">
        <v>-1.50651282830302</v>
      </c>
      <c r="U425">
        <v>1.50651282830302</v>
      </c>
      <c r="V425">
        <v>1.3749204631731899</v>
      </c>
      <c r="W425">
        <v>-4.8499999999999996</v>
      </c>
      <c r="X425">
        <v>3.28</v>
      </c>
      <c r="Y425">
        <v>182212</v>
      </c>
      <c r="Z425">
        <v>10123</v>
      </c>
      <c r="AA425">
        <v>0.52</v>
      </c>
      <c r="AB425">
        <v>18</v>
      </c>
      <c r="AC425">
        <v>10</v>
      </c>
      <c r="AD425">
        <v>8</v>
      </c>
      <c r="AE425">
        <v>55.56</v>
      </c>
      <c r="AF425">
        <v>14</v>
      </c>
      <c r="AG425">
        <v>5</v>
      </c>
      <c r="AH425">
        <v>3</v>
      </c>
      <c r="AI425">
        <v>10</v>
      </c>
    </row>
    <row r="426" spans="1:35" x14ac:dyDescent="0.2">
      <c r="A426" s="102">
        <v>654</v>
      </c>
      <c r="B426">
        <v>4005</v>
      </c>
      <c r="C426" s="106" t="s">
        <v>1501</v>
      </c>
      <c r="D426" s="106" t="s">
        <v>1282</v>
      </c>
      <c r="E426">
        <v>448</v>
      </c>
      <c r="F426">
        <v>442</v>
      </c>
      <c r="G426">
        <v>2500</v>
      </c>
      <c r="H426" s="106" t="s">
        <v>1258</v>
      </c>
      <c r="I426">
        <v>7189</v>
      </c>
      <c r="J426" s="106" t="s">
        <v>44</v>
      </c>
      <c r="K426" s="106" t="s">
        <v>1314</v>
      </c>
      <c r="L426">
        <v>694</v>
      </c>
      <c r="M426">
        <v>682</v>
      </c>
      <c r="N426">
        <v>1600</v>
      </c>
      <c r="O426" s="106" t="s">
        <v>1261</v>
      </c>
      <c r="P426">
        <v>0.94633040186404804</v>
      </c>
      <c r="Q426">
        <v>0.87376959239012097</v>
      </c>
      <c r="R426" s="15">
        <v>1.5706339111577799E-2</v>
      </c>
      <c r="S426" s="106">
        <v>9.0466318127054704E-2</v>
      </c>
      <c r="T426">
        <v>1.67013613919864</v>
      </c>
      <c r="U426">
        <v>1.67013613919864</v>
      </c>
      <c r="V426">
        <v>2.0340548826003202</v>
      </c>
      <c r="W426">
        <v>6.68</v>
      </c>
      <c r="X426">
        <v>1.26</v>
      </c>
      <c r="Y426">
        <v>181874</v>
      </c>
      <c r="Z426">
        <v>10104</v>
      </c>
      <c r="AA426">
        <v>0.5</v>
      </c>
      <c r="AB426">
        <v>18</v>
      </c>
      <c r="AC426">
        <v>10</v>
      </c>
      <c r="AD426">
        <v>8</v>
      </c>
      <c r="AE426">
        <v>55.56</v>
      </c>
      <c r="AF426">
        <v>13</v>
      </c>
      <c r="AG426">
        <v>9</v>
      </c>
      <c r="AH426">
        <v>3</v>
      </c>
      <c r="AI426">
        <v>6</v>
      </c>
    </row>
    <row r="427" spans="1:35" x14ac:dyDescent="0.2">
      <c r="A427" s="102">
        <v>929</v>
      </c>
      <c r="B427">
        <v>2175</v>
      </c>
      <c r="C427" s="106" t="s">
        <v>1485</v>
      </c>
      <c r="D427" s="106" t="s">
        <v>1272</v>
      </c>
      <c r="E427">
        <v>2414</v>
      </c>
      <c r="F427">
        <v>2349</v>
      </c>
      <c r="G427">
        <v>400</v>
      </c>
      <c r="H427" s="106" t="s">
        <v>1261</v>
      </c>
      <c r="I427">
        <v>4681</v>
      </c>
      <c r="J427" s="106" t="s">
        <v>1063</v>
      </c>
      <c r="K427" s="106" t="s">
        <v>1272</v>
      </c>
      <c r="L427">
        <v>1650</v>
      </c>
      <c r="M427">
        <v>1613</v>
      </c>
      <c r="N427">
        <v>600</v>
      </c>
      <c r="O427" s="106" t="s">
        <v>1258</v>
      </c>
      <c r="P427">
        <v>0.82262508332769901</v>
      </c>
      <c r="Q427">
        <v>0.84201142203581703</v>
      </c>
      <c r="R427" s="15">
        <v>6.2831520212360006E-2</v>
      </c>
      <c r="S427">
        <v>2.13392571732159E-2</v>
      </c>
      <c r="T427">
        <v>-1.2620751911788399</v>
      </c>
      <c r="U427">
        <v>1.2620751911788399</v>
      </c>
      <c r="V427">
        <v>1.6846664152779101</v>
      </c>
      <c r="W427">
        <v>-8.2799999999999994</v>
      </c>
      <c r="X427">
        <v>3</v>
      </c>
      <c r="Y427">
        <v>181217</v>
      </c>
      <c r="Z427">
        <v>12081</v>
      </c>
      <c r="AA427">
        <v>0.56000000000000005</v>
      </c>
      <c r="AB427">
        <v>15</v>
      </c>
      <c r="AC427">
        <v>8</v>
      </c>
      <c r="AD427">
        <v>7</v>
      </c>
      <c r="AE427">
        <v>53.33</v>
      </c>
      <c r="AF427">
        <v>10</v>
      </c>
      <c r="AG427">
        <v>6</v>
      </c>
      <c r="AH427">
        <v>4</v>
      </c>
      <c r="AI427">
        <v>5</v>
      </c>
    </row>
    <row r="428" spans="1:35" x14ac:dyDescent="0.2">
      <c r="A428" s="102">
        <v>817</v>
      </c>
      <c r="B428">
        <v>5947</v>
      </c>
      <c r="C428" s="106" t="s">
        <v>230</v>
      </c>
      <c r="D428" s="106" t="s">
        <v>1458</v>
      </c>
      <c r="E428">
        <v>8060</v>
      </c>
      <c r="F428">
        <v>8170</v>
      </c>
      <c r="G428">
        <v>100</v>
      </c>
      <c r="H428" s="106" t="s">
        <v>1258</v>
      </c>
      <c r="I428">
        <v>6592</v>
      </c>
      <c r="J428" s="106" t="s">
        <v>1486</v>
      </c>
      <c r="K428" s="106" t="s">
        <v>1263</v>
      </c>
      <c r="L428">
        <v>4240</v>
      </c>
      <c r="M428">
        <v>4160</v>
      </c>
      <c r="N428">
        <v>200</v>
      </c>
      <c r="O428" s="106" t="s">
        <v>1261</v>
      </c>
      <c r="P428">
        <v>0.78176522701951801</v>
      </c>
      <c r="Q428">
        <v>0.85483166931823296</v>
      </c>
      <c r="R428">
        <v>4.6084375306234403E-2</v>
      </c>
      <c r="S428" s="15">
        <v>1.52534680578522E-2</v>
      </c>
      <c r="T428">
        <v>6.4321766247921394E-2</v>
      </c>
      <c r="U428">
        <v>6.4321766247921394E-2</v>
      </c>
      <c r="V428">
        <v>0.88744451120579404</v>
      </c>
      <c r="W428">
        <v>0.24</v>
      </c>
      <c r="X428">
        <v>1.84</v>
      </c>
      <c r="Y428">
        <v>181076</v>
      </c>
      <c r="Z428">
        <v>13929</v>
      </c>
      <c r="AA428">
        <v>0.86</v>
      </c>
      <c r="AB428">
        <v>13</v>
      </c>
      <c r="AC428">
        <v>9</v>
      </c>
      <c r="AD428">
        <v>4</v>
      </c>
      <c r="AE428">
        <v>69.23</v>
      </c>
      <c r="AF428">
        <v>12</v>
      </c>
      <c r="AG428">
        <v>5</v>
      </c>
      <c r="AH428">
        <v>2</v>
      </c>
      <c r="AI428">
        <v>6</v>
      </c>
    </row>
    <row r="429" spans="1:35" x14ac:dyDescent="0.2">
      <c r="A429" s="102">
        <v>38</v>
      </c>
      <c r="B429">
        <v>5233</v>
      </c>
      <c r="C429" s="106" t="s">
        <v>1459</v>
      </c>
      <c r="D429" s="106" t="s">
        <v>1257</v>
      </c>
      <c r="E429">
        <v>2969</v>
      </c>
      <c r="F429">
        <v>2946</v>
      </c>
      <c r="G429">
        <v>300</v>
      </c>
      <c r="H429" s="106" t="s">
        <v>1258</v>
      </c>
      <c r="I429">
        <v>7189</v>
      </c>
      <c r="J429" s="106" t="s">
        <v>44</v>
      </c>
      <c r="K429" s="106" t="s">
        <v>1314</v>
      </c>
      <c r="L429">
        <v>694</v>
      </c>
      <c r="M429">
        <v>682</v>
      </c>
      <c r="N429">
        <v>1300</v>
      </c>
      <c r="O429" s="106" t="s">
        <v>1261</v>
      </c>
      <c r="P429">
        <v>0.89129876426985399</v>
      </c>
      <c r="Q429">
        <v>0.95207961094053895</v>
      </c>
      <c r="R429">
        <v>0.33457135045755798</v>
      </c>
      <c r="S429" s="15">
        <v>9.1499235825473306E-3</v>
      </c>
      <c r="T429">
        <v>2.1826299575110601</v>
      </c>
      <c r="U429">
        <v>2.1826299575110601</v>
      </c>
      <c r="V429">
        <v>2.6062063257299801</v>
      </c>
      <c r="W429">
        <v>9.35</v>
      </c>
      <c r="X429">
        <v>0.32</v>
      </c>
      <c r="Y429">
        <v>180704</v>
      </c>
      <c r="Z429">
        <v>9035</v>
      </c>
      <c r="AA429">
        <v>0.54</v>
      </c>
      <c r="AB429">
        <v>20</v>
      </c>
      <c r="AC429">
        <v>11</v>
      </c>
      <c r="AD429">
        <v>9</v>
      </c>
      <c r="AE429">
        <v>55</v>
      </c>
      <c r="AF429">
        <v>12</v>
      </c>
      <c r="AG429">
        <v>10</v>
      </c>
      <c r="AH429">
        <v>4</v>
      </c>
      <c r="AI429">
        <v>6</v>
      </c>
    </row>
    <row r="430" spans="1:35" x14ac:dyDescent="0.2">
      <c r="A430" s="102">
        <v>43</v>
      </c>
      <c r="B430">
        <v>5406</v>
      </c>
      <c r="C430" s="106" t="s">
        <v>1595</v>
      </c>
      <c r="D430" s="106" t="s">
        <v>1312</v>
      </c>
      <c r="E430">
        <v>464</v>
      </c>
      <c r="F430">
        <v>455</v>
      </c>
      <c r="G430">
        <v>2400</v>
      </c>
      <c r="H430" s="106" t="s">
        <v>1261</v>
      </c>
      <c r="I430">
        <v>9956</v>
      </c>
      <c r="J430" s="106" t="s">
        <v>1212</v>
      </c>
      <c r="K430" s="106" t="s">
        <v>1283</v>
      </c>
      <c r="L430">
        <v>1828</v>
      </c>
      <c r="M430">
        <v>1801</v>
      </c>
      <c r="N430">
        <v>600</v>
      </c>
      <c r="O430" s="106" t="s">
        <v>1258</v>
      </c>
      <c r="P430">
        <v>0.87209446160598103</v>
      </c>
      <c r="Q430">
        <v>0.95092686210500699</v>
      </c>
      <c r="R430">
        <v>0.39809447205224602</v>
      </c>
      <c r="S430">
        <v>7.9399598725108697E-2</v>
      </c>
      <c r="T430">
        <v>-1.6717506096167001</v>
      </c>
      <c r="U430">
        <v>1.6717506096167001</v>
      </c>
      <c r="V430">
        <v>1.7596366719508401</v>
      </c>
      <c r="W430">
        <v>-10.64</v>
      </c>
      <c r="X430">
        <v>1.05</v>
      </c>
      <c r="Y430">
        <v>180332</v>
      </c>
      <c r="Z430">
        <v>9491</v>
      </c>
      <c r="AA430">
        <v>0.45</v>
      </c>
      <c r="AB430">
        <v>19</v>
      </c>
      <c r="AC430">
        <v>11</v>
      </c>
      <c r="AD430">
        <v>8</v>
      </c>
      <c r="AE430">
        <v>57.89</v>
      </c>
      <c r="AF430">
        <v>8</v>
      </c>
      <c r="AG430">
        <v>11</v>
      </c>
      <c r="AH430">
        <v>6</v>
      </c>
      <c r="AI430">
        <v>2</v>
      </c>
    </row>
    <row r="431" spans="1:35" x14ac:dyDescent="0.2">
      <c r="A431" s="102">
        <v>1184</v>
      </c>
      <c r="B431">
        <v>5706</v>
      </c>
      <c r="C431" s="106" t="s">
        <v>1597</v>
      </c>
      <c r="D431" s="106" t="s">
        <v>1273</v>
      </c>
      <c r="E431">
        <v>2932</v>
      </c>
      <c r="F431">
        <v>2921</v>
      </c>
      <c r="G431">
        <v>300</v>
      </c>
      <c r="H431" s="106" t="s">
        <v>1258</v>
      </c>
      <c r="I431">
        <v>5713</v>
      </c>
      <c r="J431" s="106" t="s">
        <v>1537</v>
      </c>
      <c r="K431" s="106" t="s">
        <v>1273</v>
      </c>
      <c r="L431">
        <v>3131</v>
      </c>
      <c r="M431">
        <v>3063</v>
      </c>
      <c r="N431">
        <v>300</v>
      </c>
      <c r="O431" s="106" t="s">
        <v>1261</v>
      </c>
      <c r="P431">
        <v>0.63888557229314402</v>
      </c>
      <c r="Q431">
        <v>0.80886589979366796</v>
      </c>
      <c r="R431">
        <v>4.3127709915928403E-2</v>
      </c>
      <c r="S431">
        <v>1.90465141207724E-2</v>
      </c>
      <c r="T431">
        <v>3.5068865345932601</v>
      </c>
      <c r="U431">
        <v>3.5068865345932601</v>
      </c>
      <c r="V431">
        <v>3.06895774661327</v>
      </c>
      <c r="W431">
        <v>12.46</v>
      </c>
      <c r="X431">
        <v>4.6399999999999997</v>
      </c>
      <c r="Y431">
        <v>179935</v>
      </c>
      <c r="Z431">
        <v>17994</v>
      </c>
      <c r="AA431">
        <v>0.88</v>
      </c>
      <c r="AB431">
        <v>10</v>
      </c>
      <c r="AC431">
        <v>6</v>
      </c>
      <c r="AD431">
        <v>4</v>
      </c>
      <c r="AE431">
        <v>60</v>
      </c>
      <c r="AF431">
        <v>8</v>
      </c>
      <c r="AG431">
        <v>5</v>
      </c>
      <c r="AH431">
        <v>3</v>
      </c>
      <c r="AI431">
        <v>2</v>
      </c>
    </row>
    <row r="432" spans="1:35" x14ac:dyDescent="0.2">
      <c r="A432" s="102">
        <v>405</v>
      </c>
      <c r="B432">
        <v>5301</v>
      </c>
      <c r="C432" t="s">
        <v>706</v>
      </c>
      <c r="D432" t="s">
        <v>1257</v>
      </c>
      <c r="E432">
        <v>1028</v>
      </c>
      <c r="F432">
        <v>1016</v>
      </c>
      <c r="G432">
        <v>1000</v>
      </c>
      <c r="H432" t="s">
        <v>1258</v>
      </c>
      <c r="I432">
        <v>8242</v>
      </c>
      <c r="J432" t="s">
        <v>862</v>
      </c>
      <c r="K432" t="s">
        <v>1283</v>
      </c>
      <c r="L432">
        <v>958</v>
      </c>
      <c r="M432">
        <v>936</v>
      </c>
      <c r="N432">
        <v>1100</v>
      </c>
      <c r="O432" t="s">
        <v>1261</v>
      </c>
      <c r="P432">
        <v>0.80897354730717996</v>
      </c>
      <c r="Q432">
        <v>0.89964031062155503</v>
      </c>
      <c r="R432" s="15">
        <v>0.37723045099441399</v>
      </c>
      <c r="S432">
        <v>4.5059274232525003E-2</v>
      </c>
      <c r="T432">
        <v>2.8693148100675399</v>
      </c>
      <c r="U432">
        <v>2.8693148100675399</v>
      </c>
      <c r="V432">
        <v>2.6589301326912298</v>
      </c>
      <c r="W432">
        <v>16.239999999999998</v>
      </c>
      <c r="X432">
        <v>1.34</v>
      </c>
      <c r="Y432">
        <v>178780</v>
      </c>
      <c r="Z432">
        <v>6165</v>
      </c>
      <c r="AA432">
        <v>0.35</v>
      </c>
      <c r="AB432">
        <v>29</v>
      </c>
      <c r="AC432">
        <v>15</v>
      </c>
      <c r="AD432">
        <v>14</v>
      </c>
      <c r="AE432">
        <v>51.72</v>
      </c>
      <c r="AF432">
        <v>7</v>
      </c>
      <c r="AG432">
        <v>14</v>
      </c>
      <c r="AH432">
        <v>11</v>
      </c>
      <c r="AI432">
        <v>4</v>
      </c>
    </row>
    <row r="433" spans="1:35" x14ac:dyDescent="0.2">
      <c r="A433" s="102">
        <v>970</v>
      </c>
      <c r="B433">
        <v>2267</v>
      </c>
      <c r="C433" t="s">
        <v>1503</v>
      </c>
      <c r="D433" t="s">
        <v>1285</v>
      </c>
      <c r="E433">
        <v>5450</v>
      </c>
      <c r="F433">
        <v>5390</v>
      </c>
      <c r="G433">
        <v>200</v>
      </c>
      <c r="H433" t="s">
        <v>1261</v>
      </c>
      <c r="I433">
        <v>4005</v>
      </c>
      <c r="J433" t="s">
        <v>1501</v>
      </c>
      <c r="K433" t="s">
        <v>1282</v>
      </c>
      <c r="L433">
        <v>448</v>
      </c>
      <c r="M433">
        <v>442</v>
      </c>
      <c r="N433">
        <v>2400</v>
      </c>
      <c r="O433" t="s">
        <v>1258</v>
      </c>
      <c r="P433">
        <v>0.87087436754817804</v>
      </c>
      <c r="Q433">
        <v>0.83677770817499397</v>
      </c>
      <c r="R433">
        <v>0.35806164098625898</v>
      </c>
      <c r="S433">
        <v>4.6656476229289201E-2</v>
      </c>
      <c r="T433">
        <v>-0.41409038557266298</v>
      </c>
      <c r="U433">
        <v>0.41409038557266298</v>
      </c>
      <c r="V433">
        <v>5.6962709646634503E-2</v>
      </c>
      <c r="W433">
        <v>-1</v>
      </c>
      <c r="X433">
        <v>1.6</v>
      </c>
      <c r="Y433">
        <v>178593</v>
      </c>
      <c r="Z433">
        <v>9400</v>
      </c>
      <c r="AA433">
        <v>0.59</v>
      </c>
      <c r="AB433">
        <v>19</v>
      </c>
      <c r="AC433">
        <v>11</v>
      </c>
      <c r="AD433">
        <v>8</v>
      </c>
      <c r="AE433">
        <v>57.89</v>
      </c>
      <c r="AF433">
        <v>13</v>
      </c>
      <c r="AG433">
        <v>7</v>
      </c>
      <c r="AH433">
        <v>4</v>
      </c>
      <c r="AI433">
        <v>8</v>
      </c>
    </row>
    <row r="434" spans="1:35" x14ac:dyDescent="0.2">
      <c r="A434" s="102">
        <v>155</v>
      </c>
      <c r="B434">
        <v>4634</v>
      </c>
      <c r="C434" t="s">
        <v>65</v>
      </c>
      <c r="D434" t="s">
        <v>1282</v>
      </c>
      <c r="E434">
        <v>2393</v>
      </c>
      <c r="F434">
        <v>2392</v>
      </c>
      <c r="G434">
        <v>400</v>
      </c>
      <c r="H434" t="s">
        <v>1261</v>
      </c>
      <c r="I434">
        <v>7267</v>
      </c>
      <c r="J434" t="s">
        <v>60</v>
      </c>
      <c r="K434" t="s">
        <v>1275</v>
      </c>
      <c r="L434">
        <v>3019</v>
      </c>
      <c r="M434">
        <v>3041</v>
      </c>
      <c r="N434">
        <v>300</v>
      </c>
      <c r="O434" t="s">
        <v>1258</v>
      </c>
      <c r="P434">
        <v>0.81994472761895099</v>
      </c>
      <c r="Q434">
        <v>0.92689330027739902</v>
      </c>
      <c r="R434">
        <v>1.75471926815921E-3</v>
      </c>
      <c r="S434" s="15">
        <v>8.2071389832574296E-2</v>
      </c>
      <c r="T434">
        <v>-3.3359979086818599</v>
      </c>
      <c r="U434">
        <v>3.3359979086818599</v>
      </c>
      <c r="V434">
        <v>2.7293018715566202</v>
      </c>
      <c r="W434">
        <v>-9.35</v>
      </c>
      <c r="X434">
        <v>4.88</v>
      </c>
      <c r="Y434">
        <v>177392</v>
      </c>
      <c r="Z434">
        <v>17739</v>
      </c>
      <c r="AA434">
        <v>0.86</v>
      </c>
      <c r="AB434">
        <v>10</v>
      </c>
      <c r="AC434">
        <v>6</v>
      </c>
      <c r="AD434">
        <v>4</v>
      </c>
      <c r="AE434">
        <v>60</v>
      </c>
      <c r="AF434">
        <v>14</v>
      </c>
      <c r="AG434">
        <v>3</v>
      </c>
      <c r="AH434">
        <v>0</v>
      </c>
      <c r="AI434">
        <v>7</v>
      </c>
    </row>
    <row r="435" spans="1:35" x14ac:dyDescent="0.2">
      <c r="A435" s="102">
        <v>760</v>
      </c>
      <c r="B435">
        <v>3116</v>
      </c>
      <c r="C435" t="s">
        <v>1448</v>
      </c>
      <c r="D435" t="s">
        <v>1275</v>
      </c>
      <c r="E435">
        <v>1612</v>
      </c>
      <c r="F435">
        <v>1624</v>
      </c>
      <c r="G435">
        <v>600</v>
      </c>
      <c r="H435" t="s">
        <v>1258</v>
      </c>
      <c r="I435">
        <v>6371</v>
      </c>
      <c r="J435" t="s">
        <v>1421</v>
      </c>
      <c r="K435" t="s">
        <v>1270</v>
      </c>
      <c r="L435">
        <v>3240</v>
      </c>
      <c r="M435">
        <v>3220</v>
      </c>
      <c r="N435">
        <v>300</v>
      </c>
      <c r="O435" t="s">
        <v>1261</v>
      </c>
      <c r="P435">
        <v>0.87842347859428604</v>
      </c>
      <c r="Q435">
        <v>0.86033422806890703</v>
      </c>
      <c r="R435" s="106">
        <v>0.19606573134116401</v>
      </c>
      <c r="S435" s="106">
        <v>3.8750229838007799E-2</v>
      </c>
      <c r="T435">
        <v>2.6042908073920401</v>
      </c>
      <c r="U435">
        <v>2.6042908073920401</v>
      </c>
      <c r="V435">
        <v>2.2646100986111999</v>
      </c>
      <c r="W435">
        <v>9.2799999999999994</v>
      </c>
      <c r="X435">
        <v>0.87</v>
      </c>
      <c r="Y435">
        <v>177157</v>
      </c>
      <c r="Z435">
        <v>11072</v>
      </c>
      <c r="AA435">
        <v>0.65</v>
      </c>
      <c r="AB435">
        <v>16</v>
      </c>
      <c r="AC435">
        <v>10</v>
      </c>
      <c r="AD435">
        <v>6</v>
      </c>
      <c r="AE435">
        <v>62.5</v>
      </c>
      <c r="AF435">
        <v>12</v>
      </c>
      <c r="AG435">
        <v>7</v>
      </c>
      <c r="AH435">
        <v>3</v>
      </c>
      <c r="AI435">
        <v>6</v>
      </c>
    </row>
    <row r="436" spans="1:35" x14ac:dyDescent="0.2">
      <c r="A436" s="102">
        <v>476</v>
      </c>
      <c r="B436">
        <v>4005</v>
      </c>
      <c r="C436" t="s">
        <v>1501</v>
      </c>
      <c r="D436" t="s">
        <v>1282</v>
      </c>
      <c r="E436">
        <v>448</v>
      </c>
      <c r="F436">
        <v>442</v>
      </c>
      <c r="G436">
        <v>2400</v>
      </c>
      <c r="H436" t="s">
        <v>1258</v>
      </c>
      <c r="I436">
        <v>7211</v>
      </c>
      <c r="J436" t="s">
        <v>28</v>
      </c>
      <c r="K436" t="s">
        <v>1275</v>
      </c>
      <c r="L436">
        <v>411</v>
      </c>
      <c r="M436">
        <v>405</v>
      </c>
      <c r="N436">
        <v>2600</v>
      </c>
      <c r="O436" t="s">
        <v>1261</v>
      </c>
      <c r="P436">
        <v>0.91116673385783897</v>
      </c>
      <c r="Q436">
        <v>0.89296505109703095</v>
      </c>
      <c r="R436">
        <v>0.248862963157157</v>
      </c>
      <c r="S436">
        <v>7.2072904252482903E-2</v>
      </c>
      <c r="T436">
        <v>0.67080901827958495</v>
      </c>
      <c r="U436">
        <v>0.67080901827958495</v>
      </c>
      <c r="V436">
        <v>0.68643743717417605</v>
      </c>
      <c r="W436">
        <v>2.56</v>
      </c>
      <c r="X436">
        <v>0.74</v>
      </c>
      <c r="Y436">
        <v>176600</v>
      </c>
      <c r="Z436">
        <v>9295</v>
      </c>
      <c r="AA436">
        <v>0.46</v>
      </c>
      <c r="AB436">
        <v>19</v>
      </c>
      <c r="AC436">
        <v>9</v>
      </c>
      <c r="AD436">
        <v>10</v>
      </c>
      <c r="AE436">
        <v>47.37</v>
      </c>
      <c r="AF436">
        <v>13</v>
      </c>
      <c r="AG436">
        <v>6</v>
      </c>
      <c r="AH436">
        <v>3</v>
      </c>
      <c r="AI436">
        <v>10</v>
      </c>
    </row>
    <row r="437" spans="1:35" x14ac:dyDescent="0.2">
      <c r="A437" s="102">
        <v>1107</v>
      </c>
      <c r="B437">
        <v>1861</v>
      </c>
      <c r="C437" t="s">
        <v>1721</v>
      </c>
      <c r="D437" t="s">
        <v>1268</v>
      </c>
      <c r="E437">
        <v>3165</v>
      </c>
      <c r="F437">
        <v>3190</v>
      </c>
      <c r="G437">
        <v>300</v>
      </c>
      <c r="H437" t="s">
        <v>1258</v>
      </c>
      <c r="I437">
        <v>9069</v>
      </c>
      <c r="J437" t="s">
        <v>1370</v>
      </c>
      <c r="K437" t="s">
        <v>1380</v>
      </c>
      <c r="L437">
        <v>875</v>
      </c>
      <c r="M437">
        <v>867</v>
      </c>
      <c r="N437">
        <v>1100</v>
      </c>
      <c r="O437" t="s">
        <v>1261</v>
      </c>
      <c r="P437">
        <v>0.71888233002934998</v>
      </c>
      <c r="Q437">
        <v>0.81993598291567804</v>
      </c>
      <c r="R437">
        <v>1.8298972135817701E-2</v>
      </c>
      <c r="S437">
        <v>2.9391957990997902E-3</v>
      </c>
      <c r="T437">
        <v>0.74432513957097901</v>
      </c>
      <c r="U437">
        <v>0.74432513957097901</v>
      </c>
      <c r="V437">
        <v>0.40532447244312397</v>
      </c>
      <c r="W437">
        <v>1.72</v>
      </c>
      <c r="X437">
        <v>0.34</v>
      </c>
      <c r="Y437">
        <v>175579</v>
      </c>
      <c r="Z437">
        <v>10974</v>
      </c>
      <c r="AA437">
        <v>0.51</v>
      </c>
      <c r="AB437">
        <v>16</v>
      </c>
      <c r="AC437">
        <v>10</v>
      </c>
      <c r="AD437">
        <v>6</v>
      </c>
      <c r="AE437">
        <v>62.5</v>
      </c>
      <c r="AF437">
        <v>11</v>
      </c>
      <c r="AG437">
        <v>6</v>
      </c>
      <c r="AH437">
        <v>5</v>
      </c>
      <c r="AI437">
        <v>5</v>
      </c>
    </row>
    <row r="438" spans="1:35" x14ac:dyDescent="0.2">
      <c r="A438" s="102">
        <v>161</v>
      </c>
      <c r="B438">
        <v>6752</v>
      </c>
      <c r="C438" t="s">
        <v>54</v>
      </c>
      <c r="D438" t="s">
        <v>1263</v>
      </c>
      <c r="E438">
        <v>1207</v>
      </c>
      <c r="F438">
        <v>1189</v>
      </c>
      <c r="G438">
        <v>800</v>
      </c>
      <c r="H438" t="s">
        <v>1258</v>
      </c>
      <c r="I438">
        <v>8586</v>
      </c>
      <c r="J438" t="s">
        <v>1374</v>
      </c>
      <c r="K438" t="s">
        <v>1264</v>
      </c>
      <c r="L438">
        <v>3050</v>
      </c>
      <c r="M438">
        <v>3085</v>
      </c>
      <c r="N438">
        <v>300</v>
      </c>
      <c r="O438" t="s">
        <v>1261</v>
      </c>
      <c r="P438">
        <v>0.76705894702394695</v>
      </c>
      <c r="Q438">
        <v>0.92624196997519403</v>
      </c>
      <c r="R438" s="106">
        <v>0.34198444768105601</v>
      </c>
      <c r="S438" s="15">
        <v>7.4841188026278501E-3</v>
      </c>
      <c r="T438">
        <v>0.48010743730079303</v>
      </c>
      <c r="U438">
        <v>0.48010743730079303</v>
      </c>
      <c r="V438">
        <v>0.65126197246885598</v>
      </c>
      <c r="W438">
        <v>2.14</v>
      </c>
      <c r="X438">
        <v>2.78</v>
      </c>
      <c r="Y438">
        <v>175214</v>
      </c>
      <c r="Z438">
        <v>8761</v>
      </c>
      <c r="AA438">
        <v>0.4</v>
      </c>
      <c r="AB438">
        <v>20</v>
      </c>
      <c r="AC438">
        <v>13</v>
      </c>
      <c r="AD438">
        <v>7</v>
      </c>
      <c r="AE438">
        <v>65</v>
      </c>
      <c r="AF438">
        <v>12</v>
      </c>
      <c r="AG438">
        <v>8</v>
      </c>
      <c r="AH438">
        <v>4</v>
      </c>
      <c r="AI438">
        <v>8</v>
      </c>
    </row>
    <row r="439" spans="1:35" x14ac:dyDescent="0.2">
      <c r="A439" s="102">
        <v>86</v>
      </c>
      <c r="B439">
        <v>3861</v>
      </c>
      <c r="C439" t="s">
        <v>37</v>
      </c>
      <c r="D439" t="s">
        <v>1475</v>
      </c>
      <c r="E439">
        <v>583</v>
      </c>
      <c r="F439">
        <v>597</v>
      </c>
      <c r="G439">
        <v>1500</v>
      </c>
      <c r="H439" t="s">
        <v>1258</v>
      </c>
      <c r="I439">
        <v>5233</v>
      </c>
      <c r="J439" t="s">
        <v>1459</v>
      </c>
      <c r="K439" t="s">
        <v>1257</v>
      </c>
      <c r="L439">
        <v>2969</v>
      </c>
      <c r="M439">
        <v>2946</v>
      </c>
      <c r="N439">
        <v>300</v>
      </c>
      <c r="O439" t="s">
        <v>1261</v>
      </c>
      <c r="P439">
        <v>0.77383903925699704</v>
      </c>
      <c r="Q439">
        <v>0.93854317100752604</v>
      </c>
      <c r="R439">
        <v>3.9428767595380498E-2</v>
      </c>
      <c r="S439" s="106">
        <v>1.4965102185723E-3</v>
      </c>
      <c r="T439">
        <v>2.0733909122821799</v>
      </c>
      <c r="U439">
        <v>2.0733909122821799</v>
      </c>
      <c r="V439">
        <v>0.97849674633920503</v>
      </c>
      <c r="W439">
        <v>6.17</v>
      </c>
      <c r="X439">
        <v>1.32</v>
      </c>
      <c r="Y439">
        <v>175213</v>
      </c>
      <c r="Z439">
        <v>7964</v>
      </c>
      <c r="AA439">
        <v>0.48</v>
      </c>
      <c r="AB439">
        <v>22</v>
      </c>
      <c r="AC439">
        <v>13</v>
      </c>
      <c r="AD439">
        <v>9</v>
      </c>
      <c r="AE439">
        <v>59.09</v>
      </c>
      <c r="AF439">
        <v>12</v>
      </c>
      <c r="AG439">
        <v>7</v>
      </c>
      <c r="AH439">
        <v>7</v>
      </c>
      <c r="AI439">
        <v>8</v>
      </c>
    </row>
    <row r="440" spans="1:35" x14ac:dyDescent="0.2">
      <c r="A440" s="102">
        <v>582</v>
      </c>
      <c r="B440">
        <v>4631</v>
      </c>
      <c r="C440" t="s">
        <v>1521</v>
      </c>
      <c r="D440" t="s">
        <v>1282</v>
      </c>
      <c r="E440">
        <v>2942</v>
      </c>
      <c r="F440">
        <v>2927</v>
      </c>
      <c r="G440">
        <v>300</v>
      </c>
      <c r="H440" t="s">
        <v>1258</v>
      </c>
      <c r="I440">
        <v>8086</v>
      </c>
      <c r="J440" t="s">
        <v>1545</v>
      </c>
      <c r="K440" t="s">
        <v>1267</v>
      </c>
      <c r="L440">
        <v>1258</v>
      </c>
      <c r="M440">
        <v>1240</v>
      </c>
      <c r="N440">
        <v>700</v>
      </c>
      <c r="O440" t="s">
        <v>1261</v>
      </c>
      <c r="P440">
        <v>0.59576571770669895</v>
      </c>
      <c r="Q440">
        <v>0.88168348145027697</v>
      </c>
      <c r="R440">
        <v>1.7535882103760801E-2</v>
      </c>
      <c r="S440" s="15">
        <v>7.6720129228780895E-2</v>
      </c>
      <c r="T440">
        <v>3.8968215267882701E-3</v>
      </c>
      <c r="U440">
        <v>3.8968215267882701E-3</v>
      </c>
      <c r="V440">
        <v>0.100055572584762</v>
      </c>
      <c r="W440">
        <v>0.01</v>
      </c>
      <c r="X440">
        <v>1.1499999999999999</v>
      </c>
      <c r="Y440">
        <v>174696</v>
      </c>
      <c r="Z440">
        <v>10276</v>
      </c>
      <c r="AA440">
        <v>0.47</v>
      </c>
      <c r="AB440">
        <v>17</v>
      </c>
      <c r="AC440">
        <v>10</v>
      </c>
      <c r="AD440">
        <v>7</v>
      </c>
      <c r="AE440">
        <v>58.82</v>
      </c>
      <c r="AF440">
        <v>13</v>
      </c>
      <c r="AG440">
        <v>7</v>
      </c>
      <c r="AH440">
        <v>2</v>
      </c>
      <c r="AI440">
        <v>8</v>
      </c>
    </row>
    <row r="441" spans="1:35" x14ac:dyDescent="0.2">
      <c r="A441" s="102">
        <v>1016</v>
      </c>
      <c r="B441">
        <v>3861</v>
      </c>
      <c r="C441" t="s">
        <v>37</v>
      </c>
      <c r="D441" t="s">
        <v>1475</v>
      </c>
      <c r="E441">
        <v>583</v>
      </c>
      <c r="F441">
        <v>597</v>
      </c>
      <c r="G441">
        <v>1500</v>
      </c>
      <c r="H441" t="s">
        <v>1258</v>
      </c>
      <c r="I441">
        <v>4061</v>
      </c>
      <c r="J441" t="s">
        <v>1495</v>
      </c>
      <c r="K441" t="s">
        <v>1282</v>
      </c>
      <c r="L441">
        <v>2960</v>
      </c>
      <c r="M441">
        <v>2943</v>
      </c>
      <c r="N441">
        <v>300</v>
      </c>
      <c r="O441" t="s">
        <v>1261</v>
      </c>
      <c r="P441">
        <v>0.74509528583253304</v>
      </c>
      <c r="Q441">
        <v>0.83166859974219998</v>
      </c>
      <c r="R441" s="15">
        <v>0.35043171879643198</v>
      </c>
      <c r="S441">
        <v>5.83136323953303E-2</v>
      </c>
      <c r="T441">
        <v>2.6273302869645798</v>
      </c>
      <c r="U441">
        <v>2.6273302869645798</v>
      </c>
      <c r="V441">
        <v>1.6419036442811701</v>
      </c>
      <c r="W441">
        <v>7.07</v>
      </c>
      <c r="X441">
        <v>1.43</v>
      </c>
      <c r="Y441">
        <v>173969</v>
      </c>
      <c r="Z441">
        <v>9665</v>
      </c>
      <c r="AA441">
        <v>0.54</v>
      </c>
      <c r="AB441">
        <v>18</v>
      </c>
      <c r="AC441">
        <v>12</v>
      </c>
      <c r="AD441">
        <v>6</v>
      </c>
      <c r="AE441">
        <v>66.67</v>
      </c>
      <c r="AF441">
        <v>13</v>
      </c>
      <c r="AG441">
        <v>6</v>
      </c>
      <c r="AH441">
        <v>2</v>
      </c>
      <c r="AI441">
        <v>10</v>
      </c>
    </row>
    <row r="442" spans="1:35" x14ac:dyDescent="0.2">
      <c r="A442" s="102">
        <v>885</v>
      </c>
      <c r="B442">
        <v>4676</v>
      </c>
      <c r="C442" t="s">
        <v>1723</v>
      </c>
      <c r="D442" t="s">
        <v>1260</v>
      </c>
      <c r="E442">
        <v>1429</v>
      </c>
      <c r="F442">
        <v>1421</v>
      </c>
      <c r="G442">
        <v>600</v>
      </c>
      <c r="H442" t="s">
        <v>1261</v>
      </c>
      <c r="I442">
        <v>7846</v>
      </c>
      <c r="J442" t="s">
        <v>820</v>
      </c>
      <c r="K442" t="s">
        <v>1281</v>
      </c>
      <c r="L442">
        <v>4220</v>
      </c>
      <c r="M442">
        <v>4195</v>
      </c>
      <c r="N442">
        <v>200</v>
      </c>
      <c r="O442" t="s">
        <v>1258</v>
      </c>
      <c r="P442">
        <v>0.63199163093544797</v>
      </c>
      <c r="Q442">
        <v>0.84711881380058096</v>
      </c>
      <c r="R442">
        <v>0.112573476218941</v>
      </c>
      <c r="S442">
        <v>1.83571731718038E-3</v>
      </c>
      <c r="T442">
        <v>-0.72991450557673798</v>
      </c>
      <c r="U442">
        <v>0.72991450557673798</v>
      </c>
      <c r="V442">
        <v>0.92103632306155803</v>
      </c>
      <c r="W442">
        <v>-1.97</v>
      </c>
      <c r="X442">
        <v>1.62</v>
      </c>
      <c r="Y442">
        <v>173705</v>
      </c>
      <c r="Z442">
        <v>10857</v>
      </c>
      <c r="AA442">
        <v>0.67</v>
      </c>
      <c r="AB442">
        <v>16</v>
      </c>
      <c r="AC442">
        <v>8</v>
      </c>
      <c r="AD442">
        <v>8</v>
      </c>
      <c r="AE442">
        <v>50</v>
      </c>
      <c r="AF442">
        <v>12</v>
      </c>
      <c r="AG442">
        <v>5</v>
      </c>
      <c r="AH442">
        <v>2</v>
      </c>
      <c r="AI442">
        <v>9</v>
      </c>
    </row>
    <row r="443" spans="1:35" x14ac:dyDescent="0.2">
      <c r="A443" s="102">
        <v>1012</v>
      </c>
      <c r="B443">
        <v>6269</v>
      </c>
      <c r="C443" t="s">
        <v>1686</v>
      </c>
      <c r="D443" t="s">
        <v>1270</v>
      </c>
      <c r="E443">
        <v>2029</v>
      </c>
      <c r="F443">
        <v>1990</v>
      </c>
      <c r="G443">
        <v>500</v>
      </c>
      <c r="H443" t="s">
        <v>1261</v>
      </c>
      <c r="I443">
        <v>9956</v>
      </c>
      <c r="J443" t="s">
        <v>1212</v>
      </c>
      <c r="K443" t="s">
        <v>1283</v>
      </c>
      <c r="L443">
        <v>1828</v>
      </c>
      <c r="M443">
        <v>1801</v>
      </c>
      <c r="N443">
        <v>600</v>
      </c>
      <c r="O443" t="s">
        <v>1258</v>
      </c>
      <c r="P443">
        <v>0.78714300986335395</v>
      </c>
      <c r="Q443">
        <v>0.83182808027450506</v>
      </c>
      <c r="R443" s="15">
        <v>0.34850843164537199</v>
      </c>
      <c r="S443">
        <v>1.62478815877246E-2</v>
      </c>
      <c r="T443">
        <v>-1.6078660633222399</v>
      </c>
      <c r="U443">
        <v>1.6078660633222399</v>
      </c>
      <c r="V443">
        <v>1.5433775111900101</v>
      </c>
      <c r="W443">
        <v>-14.56</v>
      </c>
      <c r="X443">
        <v>8.6</v>
      </c>
      <c r="Y443">
        <v>173630</v>
      </c>
      <c r="Z443">
        <v>10214</v>
      </c>
      <c r="AA443">
        <v>0.53</v>
      </c>
      <c r="AB443">
        <v>17</v>
      </c>
      <c r="AC443">
        <v>9</v>
      </c>
      <c r="AD443">
        <v>8</v>
      </c>
      <c r="AE443">
        <v>52.94</v>
      </c>
      <c r="AF443">
        <v>11</v>
      </c>
      <c r="AG443">
        <v>5</v>
      </c>
      <c r="AH443">
        <v>6</v>
      </c>
      <c r="AI443">
        <v>6</v>
      </c>
    </row>
    <row r="444" spans="1:35" x14ac:dyDescent="0.2">
      <c r="A444" s="102">
        <v>952</v>
      </c>
      <c r="B444">
        <v>3099</v>
      </c>
      <c r="C444" t="s">
        <v>36</v>
      </c>
      <c r="D444" t="s">
        <v>1283</v>
      </c>
      <c r="E444">
        <v>816</v>
      </c>
      <c r="F444">
        <v>801</v>
      </c>
      <c r="G444">
        <v>1300</v>
      </c>
      <c r="H444" t="s">
        <v>1261</v>
      </c>
      <c r="I444">
        <v>9069</v>
      </c>
      <c r="J444" t="s">
        <v>1370</v>
      </c>
      <c r="K444" t="s">
        <v>1380</v>
      </c>
      <c r="L444">
        <v>875</v>
      </c>
      <c r="M444">
        <v>867</v>
      </c>
      <c r="N444">
        <v>1200</v>
      </c>
      <c r="O444" t="s">
        <v>1258</v>
      </c>
      <c r="P444">
        <v>0.84056737417956895</v>
      </c>
      <c r="Q444">
        <v>0.83960814805630302</v>
      </c>
      <c r="R444">
        <v>0.25823567721048102</v>
      </c>
      <c r="S444" s="15">
        <v>2.3796634721597501E-2</v>
      </c>
      <c r="T444">
        <v>-1.9820192316780001</v>
      </c>
      <c r="U444">
        <v>1.9820192316780001</v>
      </c>
      <c r="V444">
        <v>1.9239181132644401</v>
      </c>
      <c r="W444">
        <v>-13.11</v>
      </c>
      <c r="X444">
        <v>0.09</v>
      </c>
      <c r="Y444">
        <v>173623</v>
      </c>
      <c r="Z444">
        <v>8681</v>
      </c>
      <c r="AA444">
        <v>0.42</v>
      </c>
      <c r="AB444">
        <v>20</v>
      </c>
      <c r="AC444">
        <v>11</v>
      </c>
      <c r="AD444">
        <v>9</v>
      </c>
      <c r="AE444">
        <v>55</v>
      </c>
      <c r="AF444">
        <v>12</v>
      </c>
      <c r="AG444">
        <v>7</v>
      </c>
      <c r="AH444">
        <v>5</v>
      </c>
      <c r="AI444">
        <v>8</v>
      </c>
    </row>
    <row r="445" spans="1:35" x14ac:dyDescent="0.2">
      <c r="A445" s="102">
        <v>19</v>
      </c>
      <c r="B445">
        <v>1333</v>
      </c>
      <c r="C445" t="s">
        <v>1377</v>
      </c>
      <c r="D445" t="s">
        <v>1378</v>
      </c>
      <c r="E445">
        <v>2585</v>
      </c>
      <c r="F445">
        <v>2565</v>
      </c>
      <c r="G445">
        <v>400</v>
      </c>
      <c r="H445" t="s">
        <v>1261</v>
      </c>
      <c r="I445">
        <v>2784</v>
      </c>
      <c r="J445" t="s">
        <v>1025</v>
      </c>
      <c r="K445" t="s">
        <v>1265</v>
      </c>
      <c r="L445">
        <v>2177</v>
      </c>
      <c r="M445">
        <v>2180</v>
      </c>
      <c r="N445">
        <v>500</v>
      </c>
      <c r="O445" t="s">
        <v>1258</v>
      </c>
      <c r="P445">
        <v>0.626282101259932</v>
      </c>
      <c r="Q445">
        <v>0.95784730123469397</v>
      </c>
      <c r="R445" s="106">
        <v>0.43900712558643101</v>
      </c>
      <c r="S445" s="106">
        <v>3.02225086121705E-2</v>
      </c>
      <c r="T445">
        <v>-0.61517673552587204</v>
      </c>
      <c r="U445">
        <v>0.61517673552587204</v>
      </c>
      <c r="V445">
        <v>0.17768919295447499</v>
      </c>
      <c r="W445">
        <v>-2.04</v>
      </c>
      <c r="X445">
        <v>6.24</v>
      </c>
      <c r="Y445">
        <v>172824</v>
      </c>
      <c r="Z445">
        <v>17282</v>
      </c>
      <c r="AA445">
        <v>0.99</v>
      </c>
      <c r="AB445">
        <v>10</v>
      </c>
      <c r="AC445">
        <v>6</v>
      </c>
      <c r="AD445">
        <v>4</v>
      </c>
      <c r="AE445">
        <v>60</v>
      </c>
      <c r="AF445">
        <v>13</v>
      </c>
      <c r="AG445">
        <v>4</v>
      </c>
      <c r="AH445">
        <v>2</v>
      </c>
      <c r="AI445">
        <v>4</v>
      </c>
    </row>
    <row r="446" spans="1:35" x14ac:dyDescent="0.2">
      <c r="A446" s="102">
        <v>712</v>
      </c>
      <c r="B446">
        <v>3197</v>
      </c>
      <c r="C446" t="s">
        <v>633</v>
      </c>
      <c r="D446" t="s">
        <v>1283</v>
      </c>
      <c r="E446">
        <v>1887</v>
      </c>
      <c r="F446">
        <v>1853</v>
      </c>
      <c r="G446">
        <v>400</v>
      </c>
      <c r="H446" t="s">
        <v>1258</v>
      </c>
      <c r="I446">
        <v>8919</v>
      </c>
      <c r="J446" t="s">
        <v>1689</v>
      </c>
      <c r="K446" t="s">
        <v>1279</v>
      </c>
      <c r="L446">
        <v>4230</v>
      </c>
      <c r="M446">
        <v>3975</v>
      </c>
      <c r="N446">
        <v>200</v>
      </c>
      <c r="O446" t="s">
        <v>1261</v>
      </c>
      <c r="P446">
        <v>0.82436034833336902</v>
      </c>
      <c r="Q446">
        <v>0.86588148563589695</v>
      </c>
      <c r="R446" s="106">
        <v>0.389140286587906</v>
      </c>
      <c r="S446" s="15">
        <v>4.85115341950536E-2</v>
      </c>
      <c r="T446">
        <v>0.99805344471401103</v>
      </c>
      <c r="U446">
        <v>0.99805344471401103</v>
      </c>
      <c r="V446">
        <v>0.48845695520635002</v>
      </c>
      <c r="W446">
        <v>3.98</v>
      </c>
      <c r="X446">
        <v>6.77</v>
      </c>
      <c r="Y446">
        <v>172595</v>
      </c>
      <c r="Z446">
        <v>10153</v>
      </c>
      <c r="AA446">
        <v>0.53</v>
      </c>
      <c r="AB446">
        <v>17</v>
      </c>
      <c r="AC446">
        <v>10</v>
      </c>
      <c r="AD446">
        <v>7</v>
      </c>
      <c r="AE446">
        <v>58.82</v>
      </c>
      <c r="AF446">
        <v>10</v>
      </c>
      <c r="AG446">
        <v>10</v>
      </c>
      <c r="AH446">
        <v>5</v>
      </c>
      <c r="AI446">
        <v>2</v>
      </c>
    </row>
    <row r="447" spans="1:35" x14ac:dyDescent="0.2">
      <c r="A447" s="102">
        <v>1047</v>
      </c>
      <c r="B447">
        <v>4516</v>
      </c>
      <c r="C447" t="s">
        <v>1711</v>
      </c>
      <c r="D447" t="s">
        <v>1280</v>
      </c>
      <c r="E447">
        <v>9210</v>
      </c>
      <c r="F447">
        <v>9220</v>
      </c>
      <c r="G447">
        <v>100</v>
      </c>
      <c r="H447" t="s">
        <v>1261</v>
      </c>
      <c r="I447">
        <v>9613</v>
      </c>
      <c r="J447" t="s">
        <v>1693</v>
      </c>
      <c r="K447" t="s">
        <v>1260</v>
      </c>
      <c r="L447">
        <v>1477</v>
      </c>
      <c r="M447">
        <v>1455</v>
      </c>
      <c r="N447">
        <v>600</v>
      </c>
      <c r="O447" t="s">
        <v>1258</v>
      </c>
      <c r="P447">
        <v>0.70943304699682797</v>
      </c>
      <c r="Q447">
        <v>0.82796173094467895</v>
      </c>
      <c r="R447">
        <v>1.16171905291138E-3</v>
      </c>
      <c r="S447">
        <v>8.6077860152056804E-2</v>
      </c>
      <c r="T447">
        <v>-0.543477472082327</v>
      </c>
      <c r="U447">
        <v>0.543477472082327</v>
      </c>
      <c r="V447">
        <v>0.53772917212698002</v>
      </c>
      <c r="W447">
        <v>-1.45</v>
      </c>
      <c r="X447">
        <v>5.31</v>
      </c>
      <c r="Y447">
        <v>172208</v>
      </c>
      <c r="Z447">
        <v>8610</v>
      </c>
      <c r="AA447">
        <v>0.46</v>
      </c>
      <c r="AB447">
        <v>20</v>
      </c>
      <c r="AC447">
        <v>11</v>
      </c>
      <c r="AD447">
        <v>9</v>
      </c>
      <c r="AE447">
        <v>55</v>
      </c>
      <c r="AF447">
        <v>11</v>
      </c>
      <c r="AG447">
        <v>8</v>
      </c>
      <c r="AH447">
        <v>5</v>
      </c>
      <c r="AI447">
        <v>7</v>
      </c>
    </row>
    <row r="448" spans="1:35" x14ac:dyDescent="0.2">
      <c r="A448" s="102">
        <v>843</v>
      </c>
      <c r="B448">
        <v>3098</v>
      </c>
      <c r="C448" t="s">
        <v>1970</v>
      </c>
      <c r="D448" t="s">
        <v>1283</v>
      </c>
      <c r="E448">
        <v>5260</v>
      </c>
      <c r="F448">
        <v>5100</v>
      </c>
      <c r="G448">
        <v>200</v>
      </c>
      <c r="H448" t="s">
        <v>1261</v>
      </c>
      <c r="I448">
        <v>6544</v>
      </c>
      <c r="J448" t="s">
        <v>1702</v>
      </c>
      <c r="K448" t="s">
        <v>1272</v>
      </c>
      <c r="L448">
        <v>2287</v>
      </c>
      <c r="M448">
        <v>2216</v>
      </c>
      <c r="N448">
        <v>500</v>
      </c>
      <c r="O448" t="s">
        <v>1258</v>
      </c>
      <c r="P448">
        <v>0.76226659026713195</v>
      </c>
      <c r="Q448">
        <v>0.85248066428732405</v>
      </c>
      <c r="R448">
        <v>0.27106638948267198</v>
      </c>
      <c r="S448">
        <v>1.7527022297743399E-2</v>
      </c>
      <c r="T448">
        <v>-0.19983391408913201</v>
      </c>
      <c r="U448">
        <v>0.19983391408913201</v>
      </c>
      <c r="V448">
        <v>0.16322839642451101</v>
      </c>
      <c r="W448">
        <v>-1.1399999999999999</v>
      </c>
      <c r="X448">
        <v>8.6300000000000008</v>
      </c>
      <c r="Y448">
        <v>172161</v>
      </c>
      <c r="Z448">
        <v>11477</v>
      </c>
      <c r="AA448">
        <v>0.91</v>
      </c>
      <c r="AB448">
        <v>15</v>
      </c>
      <c r="AC448">
        <v>9</v>
      </c>
      <c r="AD448">
        <v>6</v>
      </c>
      <c r="AE448">
        <v>60</v>
      </c>
      <c r="AF448">
        <v>6</v>
      </c>
      <c r="AG448">
        <v>9</v>
      </c>
      <c r="AH448">
        <v>6</v>
      </c>
      <c r="AI448">
        <v>0</v>
      </c>
    </row>
    <row r="449" spans="1:35" x14ac:dyDescent="0.2">
      <c r="A449" s="102">
        <v>222</v>
      </c>
      <c r="B449">
        <v>1893</v>
      </c>
      <c r="C449" t="s">
        <v>1683</v>
      </c>
      <c r="D449" t="s">
        <v>1268</v>
      </c>
      <c r="E449">
        <v>666</v>
      </c>
      <c r="F449">
        <v>658</v>
      </c>
      <c r="G449">
        <v>1400</v>
      </c>
      <c r="H449" t="s">
        <v>1261</v>
      </c>
      <c r="I449">
        <v>3436</v>
      </c>
      <c r="J449" t="s">
        <v>1514</v>
      </c>
      <c r="K449" t="s">
        <v>1458</v>
      </c>
      <c r="L449">
        <v>1908</v>
      </c>
      <c r="M449">
        <v>1869</v>
      </c>
      <c r="N449">
        <v>500</v>
      </c>
      <c r="O449" t="s">
        <v>1258</v>
      </c>
      <c r="P449">
        <v>0.52127227295791301</v>
      </c>
      <c r="Q449">
        <v>0.91800414058522894</v>
      </c>
      <c r="R449">
        <v>0.15154396509812301</v>
      </c>
      <c r="S449">
        <v>5.6928982015502998E-2</v>
      </c>
      <c r="T449">
        <v>-1.6608649089943699</v>
      </c>
      <c r="U449">
        <v>1.6608649089943699</v>
      </c>
      <c r="V449">
        <v>1.5113594653284499</v>
      </c>
      <c r="W449">
        <v>-6.16</v>
      </c>
      <c r="X449">
        <v>1.42</v>
      </c>
      <c r="Y449">
        <v>172091</v>
      </c>
      <c r="Z449">
        <v>8195</v>
      </c>
      <c r="AA449">
        <v>0.49</v>
      </c>
      <c r="AB449">
        <v>21</v>
      </c>
      <c r="AC449">
        <v>11</v>
      </c>
      <c r="AD449">
        <v>10</v>
      </c>
      <c r="AE449">
        <v>52.38</v>
      </c>
      <c r="AF449">
        <v>8</v>
      </c>
      <c r="AG449">
        <v>11</v>
      </c>
      <c r="AH449">
        <v>7</v>
      </c>
      <c r="AI449">
        <v>3</v>
      </c>
    </row>
    <row r="450" spans="1:35" x14ac:dyDescent="0.2">
      <c r="A450" s="102">
        <v>968</v>
      </c>
      <c r="B450">
        <v>3099</v>
      </c>
      <c r="C450" t="s">
        <v>36</v>
      </c>
      <c r="D450" t="s">
        <v>1283</v>
      </c>
      <c r="E450">
        <v>816</v>
      </c>
      <c r="F450">
        <v>801</v>
      </c>
      <c r="G450">
        <v>1000</v>
      </c>
      <c r="H450" t="s">
        <v>1261</v>
      </c>
      <c r="I450">
        <v>7259</v>
      </c>
      <c r="J450" t="s">
        <v>27</v>
      </c>
      <c r="K450" t="s">
        <v>1275</v>
      </c>
      <c r="L450">
        <v>3870</v>
      </c>
      <c r="M450">
        <v>3905</v>
      </c>
      <c r="N450">
        <v>200</v>
      </c>
      <c r="O450" t="s">
        <v>1258</v>
      </c>
      <c r="P450">
        <v>0.79158828732250697</v>
      </c>
      <c r="Q450">
        <v>0.83729455641280004</v>
      </c>
      <c r="R450" s="106">
        <v>0.14419137911962901</v>
      </c>
      <c r="S450">
        <v>1.7819096155467999E-2</v>
      </c>
      <c r="T450">
        <v>-2.2520651879729701</v>
      </c>
      <c r="U450">
        <v>2.2520651879729701</v>
      </c>
      <c r="V450">
        <v>1.9053172066531201</v>
      </c>
      <c r="W450">
        <v>-14.76</v>
      </c>
      <c r="X450">
        <v>2.56</v>
      </c>
      <c r="Y450">
        <v>171522</v>
      </c>
      <c r="Z450">
        <v>10720</v>
      </c>
      <c r="AA450">
        <v>0.81</v>
      </c>
      <c r="AB450">
        <v>16</v>
      </c>
      <c r="AC450">
        <v>10</v>
      </c>
      <c r="AD450">
        <v>6</v>
      </c>
      <c r="AE450">
        <v>62.5</v>
      </c>
      <c r="AF450">
        <v>11</v>
      </c>
      <c r="AG450">
        <v>9</v>
      </c>
      <c r="AH450">
        <v>5</v>
      </c>
      <c r="AI450">
        <v>2</v>
      </c>
    </row>
    <row r="451" spans="1:35" x14ac:dyDescent="0.2">
      <c r="A451" s="102">
        <v>1003</v>
      </c>
      <c r="B451">
        <v>3865</v>
      </c>
      <c r="C451" t="s">
        <v>1207</v>
      </c>
      <c r="D451" t="s">
        <v>1475</v>
      </c>
      <c r="E451">
        <v>490</v>
      </c>
      <c r="F451">
        <v>491</v>
      </c>
      <c r="G451">
        <v>2200</v>
      </c>
      <c r="H451" t="s">
        <v>1258</v>
      </c>
      <c r="I451">
        <v>7321</v>
      </c>
      <c r="J451" t="s">
        <v>1463</v>
      </c>
      <c r="K451" t="s">
        <v>1314</v>
      </c>
      <c r="L451">
        <v>574</v>
      </c>
      <c r="M451">
        <v>566</v>
      </c>
      <c r="N451">
        <v>1900</v>
      </c>
      <c r="O451" t="s">
        <v>1261</v>
      </c>
      <c r="P451">
        <v>0.947046884818046</v>
      </c>
      <c r="Q451">
        <v>0.833551704151128</v>
      </c>
      <c r="R451">
        <v>7.9114455369708903E-2</v>
      </c>
      <c r="S451">
        <v>2.75114472019399E-2</v>
      </c>
      <c r="T451">
        <v>2.3258538055383702</v>
      </c>
      <c r="U451">
        <v>2.3258538055383702</v>
      </c>
      <c r="V451">
        <v>1.9796701677274999</v>
      </c>
      <c r="W451">
        <v>6.82</v>
      </c>
      <c r="X451">
        <v>0.45</v>
      </c>
      <c r="Y451">
        <v>171332</v>
      </c>
      <c r="Z451">
        <v>15576</v>
      </c>
      <c r="AA451">
        <v>0.75</v>
      </c>
      <c r="AB451">
        <v>11</v>
      </c>
      <c r="AC451">
        <v>7</v>
      </c>
      <c r="AD451">
        <v>4</v>
      </c>
      <c r="AE451">
        <v>63.64</v>
      </c>
      <c r="AF451">
        <v>13</v>
      </c>
      <c r="AG451">
        <v>3</v>
      </c>
      <c r="AH451">
        <v>1</v>
      </c>
      <c r="AI451">
        <v>7</v>
      </c>
    </row>
    <row r="452" spans="1:35" x14ac:dyDescent="0.2">
      <c r="A452" s="102">
        <v>1144</v>
      </c>
      <c r="B452">
        <v>4005</v>
      </c>
      <c r="C452" t="s">
        <v>1501</v>
      </c>
      <c r="D452" t="s">
        <v>1282</v>
      </c>
      <c r="E452">
        <v>448</v>
      </c>
      <c r="F452">
        <v>442</v>
      </c>
      <c r="G452">
        <v>2000</v>
      </c>
      <c r="H452" t="s">
        <v>1261</v>
      </c>
      <c r="I452">
        <v>5233</v>
      </c>
      <c r="J452" t="s">
        <v>1459</v>
      </c>
      <c r="K452" t="s">
        <v>1257</v>
      </c>
      <c r="L452">
        <v>2969</v>
      </c>
      <c r="M452">
        <v>2946</v>
      </c>
      <c r="N452">
        <v>300</v>
      </c>
      <c r="O452" t="s">
        <v>1258</v>
      </c>
      <c r="P452">
        <v>0.871452613895633</v>
      </c>
      <c r="Q452">
        <v>0.81431069397052902</v>
      </c>
      <c r="R452">
        <v>0.164959292622889</v>
      </c>
      <c r="S452" s="15">
        <v>2.27618238678075E-2</v>
      </c>
      <c r="T452">
        <v>-1.0444045967107001</v>
      </c>
      <c r="U452">
        <v>1.0444045967107001</v>
      </c>
      <c r="V452">
        <v>1.0851046828086099</v>
      </c>
      <c r="W452">
        <v>-3</v>
      </c>
      <c r="X452">
        <v>0.02</v>
      </c>
      <c r="Y452">
        <v>170781</v>
      </c>
      <c r="Z452">
        <v>8539</v>
      </c>
      <c r="AA452">
        <v>0.46</v>
      </c>
      <c r="AB452">
        <v>20</v>
      </c>
      <c r="AC452">
        <v>13</v>
      </c>
      <c r="AD452">
        <v>7</v>
      </c>
      <c r="AE452">
        <v>65</v>
      </c>
      <c r="AF452">
        <v>11</v>
      </c>
      <c r="AG452">
        <v>9</v>
      </c>
      <c r="AH452">
        <v>6</v>
      </c>
      <c r="AI452">
        <v>5</v>
      </c>
    </row>
    <row r="453" spans="1:35" x14ac:dyDescent="0.2">
      <c r="A453" s="102">
        <v>149</v>
      </c>
      <c r="B453">
        <v>3387</v>
      </c>
      <c r="C453" t="s">
        <v>641</v>
      </c>
      <c r="D453" t="s">
        <v>1283</v>
      </c>
      <c r="E453">
        <v>2300</v>
      </c>
      <c r="F453">
        <v>2253</v>
      </c>
      <c r="G453">
        <v>400</v>
      </c>
      <c r="H453" t="s">
        <v>1258</v>
      </c>
      <c r="I453">
        <v>4739</v>
      </c>
      <c r="J453" t="s">
        <v>1311</v>
      </c>
      <c r="K453" t="s">
        <v>1260</v>
      </c>
      <c r="L453">
        <v>3360</v>
      </c>
      <c r="M453">
        <v>3325</v>
      </c>
      <c r="N453">
        <v>300</v>
      </c>
      <c r="O453" t="s">
        <v>1261</v>
      </c>
      <c r="P453">
        <v>0.89848982700959801</v>
      </c>
      <c r="Q453">
        <v>0.92749551739801295</v>
      </c>
      <c r="R453">
        <v>0.30282773130264001</v>
      </c>
      <c r="S453">
        <v>1.0806892307697E-2</v>
      </c>
      <c r="T453">
        <v>0.73628663153809704</v>
      </c>
      <c r="U453">
        <v>0.73628663153809704</v>
      </c>
      <c r="V453">
        <v>0.84850143549729096</v>
      </c>
      <c r="W453">
        <v>4.71</v>
      </c>
      <c r="X453">
        <v>9.65</v>
      </c>
      <c r="Y453">
        <v>169863</v>
      </c>
      <c r="Z453">
        <v>9992</v>
      </c>
      <c r="AA453">
        <v>0.55000000000000004</v>
      </c>
      <c r="AB453">
        <v>17</v>
      </c>
      <c r="AC453">
        <v>11</v>
      </c>
      <c r="AD453">
        <v>6</v>
      </c>
      <c r="AE453">
        <v>64.709999999999994</v>
      </c>
      <c r="AF453">
        <v>12</v>
      </c>
      <c r="AG453">
        <v>7</v>
      </c>
      <c r="AH453">
        <v>4</v>
      </c>
      <c r="AI453">
        <v>6</v>
      </c>
    </row>
    <row r="454" spans="1:35" x14ac:dyDescent="0.2">
      <c r="A454" s="102">
        <v>899</v>
      </c>
      <c r="B454">
        <v>3591</v>
      </c>
      <c r="C454" t="s">
        <v>649</v>
      </c>
      <c r="D454" t="s">
        <v>1538</v>
      </c>
      <c r="E454">
        <v>2809</v>
      </c>
      <c r="F454">
        <v>2800</v>
      </c>
      <c r="G454">
        <v>300</v>
      </c>
      <c r="H454" t="s">
        <v>1261</v>
      </c>
      <c r="I454">
        <v>8031</v>
      </c>
      <c r="J454" t="s">
        <v>837</v>
      </c>
      <c r="K454" t="s">
        <v>1265</v>
      </c>
      <c r="L454">
        <v>1941</v>
      </c>
      <c r="M454">
        <v>1929.5</v>
      </c>
      <c r="N454">
        <v>400</v>
      </c>
      <c r="O454" t="s">
        <v>1258</v>
      </c>
      <c r="P454">
        <v>0.59577260852345204</v>
      </c>
      <c r="Q454">
        <v>0.84532327550734798</v>
      </c>
      <c r="R454">
        <v>2.5950099053906502E-2</v>
      </c>
      <c r="S454">
        <v>3.6395596246231197E-2</v>
      </c>
      <c r="T454">
        <v>-2.2894095534935599</v>
      </c>
      <c r="U454">
        <v>2.2894095534935599</v>
      </c>
      <c r="V454">
        <v>2.3645159914085498</v>
      </c>
      <c r="W454">
        <v>-4.4400000000000004</v>
      </c>
      <c r="X454">
        <v>8.1199999999999992</v>
      </c>
      <c r="Y454">
        <v>169843</v>
      </c>
      <c r="Z454">
        <v>11323</v>
      </c>
      <c r="AA454">
        <v>0.61</v>
      </c>
      <c r="AB454">
        <v>15</v>
      </c>
      <c r="AC454">
        <v>11</v>
      </c>
      <c r="AD454">
        <v>4</v>
      </c>
      <c r="AE454">
        <v>73.33</v>
      </c>
      <c r="AF454">
        <v>15</v>
      </c>
      <c r="AG454">
        <v>4</v>
      </c>
      <c r="AH454">
        <v>0</v>
      </c>
      <c r="AI454">
        <v>11</v>
      </c>
    </row>
    <row r="455" spans="1:35" x14ac:dyDescent="0.2">
      <c r="A455" s="102">
        <v>138</v>
      </c>
      <c r="B455">
        <v>2281</v>
      </c>
      <c r="C455" t="s">
        <v>1103</v>
      </c>
      <c r="D455" t="s">
        <v>1285</v>
      </c>
      <c r="E455">
        <v>2479</v>
      </c>
      <c r="F455">
        <v>2487</v>
      </c>
      <c r="G455">
        <v>400</v>
      </c>
      <c r="H455" t="s">
        <v>1258</v>
      </c>
      <c r="I455">
        <v>3880</v>
      </c>
      <c r="J455" t="s">
        <v>1202</v>
      </c>
      <c r="K455" t="s">
        <v>1475</v>
      </c>
      <c r="L455">
        <v>1452</v>
      </c>
      <c r="M455">
        <v>1441</v>
      </c>
      <c r="N455">
        <v>700</v>
      </c>
      <c r="O455" t="s">
        <v>1261</v>
      </c>
      <c r="P455">
        <v>0.67508538958570397</v>
      </c>
      <c r="Q455">
        <v>0.92932465580679102</v>
      </c>
      <c r="R455" s="15">
        <v>8.8527174033449701E-2</v>
      </c>
      <c r="S455">
        <v>3.6142256211716601E-3</v>
      </c>
      <c r="T455">
        <v>0.20245166827222499</v>
      </c>
      <c r="U455">
        <v>0.20245166827222499</v>
      </c>
      <c r="V455">
        <v>0.57800848385266901</v>
      </c>
      <c r="W455">
        <v>0.45</v>
      </c>
      <c r="X455">
        <v>1.4</v>
      </c>
      <c r="Y455">
        <v>169786</v>
      </c>
      <c r="Z455">
        <v>8085</v>
      </c>
      <c r="AA455">
        <v>0.41</v>
      </c>
      <c r="AB455">
        <v>21</v>
      </c>
      <c r="AC455">
        <v>13</v>
      </c>
      <c r="AD455">
        <v>8</v>
      </c>
      <c r="AE455">
        <v>61.9</v>
      </c>
      <c r="AF455">
        <v>9</v>
      </c>
      <c r="AG455">
        <v>11</v>
      </c>
      <c r="AH455">
        <v>8</v>
      </c>
      <c r="AI455">
        <v>2</v>
      </c>
    </row>
    <row r="456" spans="1:35" x14ac:dyDescent="0.2">
      <c r="A456" s="102">
        <v>1032</v>
      </c>
      <c r="B456">
        <v>8012</v>
      </c>
      <c r="C456" t="s">
        <v>1481</v>
      </c>
      <c r="D456" t="s">
        <v>1265</v>
      </c>
      <c r="E456">
        <v>1459</v>
      </c>
      <c r="F456">
        <v>1437</v>
      </c>
      <c r="G456">
        <v>700</v>
      </c>
      <c r="H456" t="s">
        <v>1261</v>
      </c>
      <c r="I456">
        <v>8377</v>
      </c>
      <c r="J456" t="s">
        <v>1381</v>
      </c>
      <c r="K456" t="s">
        <v>1314</v>
      </c>
      <c r="L456">
        <v>1013</v>
      </c>
      <c r="M456">
        <v>1008</v>
      </c>
      <c r="N456">
        <v>1000</v>
      </c>
      <c r="O456" t="s">
        <v>1258</v>
      </c>
      <c r="P456">
        <v>0.95045509503471404</v>
      </c>
      <c r="Q456">
        <v>0.82981482762190595</v>
      </c>
      <c r="R456">
        <v>4.1513010882139899E-2</v>
      </c>
      <c r="S456">
        <v>5.9571849016402598E-2</v>
      </c>
      <c r="T456">
        <v>-0.63119045438453403</v>
      </c>
      <c r="U456">
        <v>0.63119045438453403</v>
      </c>
      <c r="V456">
        <v>0.34870977734062297</v>
      </c>
      <c r="W456">
        <v>-1.1000000000000001</v>
      </c>
      <c r="X456">
        <v>0.21</v>
      </c>
      <c r="Y456">
        <v>169291</v>
      </c>
      <c r="Z456">
        <v>9958</v>
      </c>
      <c r="AA456">
        <v>0.49</v>
      </c>
      <c r="AB456">
        <v>17</v>
      </c>
      <c r="AC456">
        <v>11</v>
      </c>
      <c r="AD456">
        <v>6</v>
      </c>
      <c r="AE456">
        <v>64.709999999999994</v>
      </c>
      <c r="AF456">
        <v>14</v>
      </c>
      <c r="AG456">
        <v>5</v>
      </c>
      <c r="AH456">
        <v>3</v>
      </c>
      <c r="AI456">
        <v>9</v>
      </c>
    </row>
    <row r="457" spans="1:35" x14ac:dyDescent="0.2">
      <c r="A457" s="102">
        <v>861</v>
      </c>
      <c r="B457">
        <v>5233</v>
      </c>
      <c r="C457" t="s">
        <v>1459</v>
      </c>
      <c r="D457" t="s">
        <v>1257</v>
      </c>
      <c r="E457">
        <v>2969</v>
      </c>
      <c r="F457">
        <v>2946</v>
      </c>
      <c r="G457">
        <v>300</v>
      </c>
      <c r="H457" t="s">
        <v>1261</v>
      </c>
      <c r="I457">
        <v>8086</v>
      </c>
      <c r="J457" t="s">
        <v>1545</v>
      </c>
      <c r="K457" t="s">
        <v>1267</v>
      </c>
      <c r="L457">
        <v>1258</v>
      </c>
      <c r="M457">
        <v>1240</v>
      </c>
      <c r="N457">
        <v>700</v>
      </c>
      <c r="O457" t="s">
        <v>1258</v>
      </c>
      <c r="P457">
        <v>0.76918374059265704</v>
      </c>
      <c r="Q457">
        <v>0.85028099225956899</v>
      </c>
      <c r="R457" s="15">
        <v>4.3841589502328498E-2</v>
      </c>
      <c r="S457" s="15">
        <v>9.8374557120024006E-2</v>
      </c>
      <c r="T457">
        <v>-1.0395553701503299</v>
      </c>
      <c r="U457">
        <v>1.0395553701503299</v>
      </c>
      <c r="V457">
        <v>1.2509869995312499</v>
      </c>
      <c r="W457">
        <v>-3.86</v>
      </c>
      <c r="X457">
        <v>1.79</v>
      </c>
      <c r="Y457">
        <v>169223</v>
      </c>
      <c r="Z457">
        <v>9401</v>
      </c>
      <c r="AA457">
        <v>0.41</v>
      </c>
      <c r="AB457">
        <v>18</v>
      </c>
      <c r="AC457">
        <v>13</v>
      </c>
      <c r="AD457">
        <v>5</v>
      </c>
      <c r="AE457">
        <v>72.22</v>
      </c>
      <c r="AF457">
        <v>12</v>
      </c>
      <c r="AG457">
        <v>7</v>
      </c>
      <c r="AH457">
        <v>4</v>
      </c>
      <c r="AI457">
        <v>7</v>
      </c>
    </row>
    <row r="458" spans="1:35" x14ac:dyDescent="0.2">
      <c r="A458" s="102">
        <v>707</v>
      </c>
      <c r="B458">
        <v>9716</v>
      </c>
      <c r="C458" t="s">
        <v>1460</v>
      </c>
      <c r="D458" t="s">
        <v>1272</v>
      </c>
      <c r="E458">
        <v>1216</v>
      </c>
      <c r="F458">
        <v>1181</v>
      </c>
      <c r="G458">
        <v>900</v>
      </c>
      <c r="H458" t="s">
        <v>1261</v>
      </c>
      <c r="I458">
        <v>9956</v>
      </c>
      <c r="J458" t="s">
        <v>1212</v>
      </c>
      <c r="K458" t="s">
        <v>1283</v>
      </c>
      <c r="L458">
        <v>1828</v>
      </c>
      <c r="M458">
        <v>1801</v>
      </c>
      <c r="N458">
        <v>600</v>
      </c>
      <c r="O458" t="s">
        <v>1258</v>
      </c>
      <c r="P458">
        <v>0.90179693986609799</v>
      </c>
      <c r="Q458">
        <v>0.86659776641896302</v>
      </c>
      <c r="R458">
        <v>0.21810867818117499</v>
      </c>
      <c r="S458">
        <v>4.5235835435967499E-4</v>
      </c>
      <c r="T458">
        <v>-1.3588630348960899</v>
      </c>
      <c r="U458">
        <v>1.3588630348960899</v>
      </c>
      <c r="V458">
        <v>1.02026247440358</v>
      </c>
      <c r="W458">
        <v>-4.24</v>
      </c>
      <c r="X458">
        <v>1.64</v>
      </c>
      <c r="Y458">
        <v>169199</v>
      </c>
      <c r="Z458">
        <v>7356</v>
      </c>
      <c r="AA458">
        <v>0.46</v>
      </c>
      <c r="AB458">
        <v>23</v>
      </c>
      <c r="AC458">
        <v>15</v>
      </c>
      <c r="AD458">
        <v>8</v>
      </c>
      <c r="AE458">
        <v>65.22</v>
      </c>
      <c r="AF458">
        <v>12</v>
      </c>
      <c r="AG458">
        <v>11</v>
      </c>
      <c r="AH458">
        <v>6</v>
      </c>
      <c r="AI458">
        <v>6</v>
      </c>
    </row>
    <row r="459" spans="1:35" x14ac:dyDescent="0.2">
      <c r="A459" s="102">
        <v>640</v>
      </c>
      <c r="B459">
        <v>3865</v>
      </c>
      <c r="C459" t="s">
        <v>1207</v>
      </c>
      <c r="D459" t="s">
        <v>1475</v>
      </c>
      <c r="E459">
        <v>490</v>
      </c>
      <c r="F459">
        <v>491</v>
      </c>
      <c r="G459">
        <v>2200</v>
      </c>
      <c r="H459" t="s">
        <v>1258</v>
      </c>
      <c r="I459">
        <v>5406</v>
      </c>
      <c r="J459" t="s">
        <v>1595</v>
      </c>
      <c r="K459" t="s">
        <v>1312</v>
      </c>
      <c r="L459">
        <v>464</v>
      </c>
      <c r="M459">
        <v>455</v>
      </c>
      <c r="N459">
        <v>2400</v>
      </c>
      <c r="O459" t="s">
        <v>1261</v>
      </c>
      <c r="P459">
        <v>0.92750805929701496</v>
      </c>
      <c r="Q459">
        <v>0.87500114480372204</v>
      </c>
      <c r="R459">
        <v>0.16247826065344301</v>
      </c>
      <c r="S459" s="106">
        <v>4.2937063225125902E-2</v>
      </c>
      <c r="T459">
        <v>2.3728478707370702</v>
      </c>
      <c r="U459">
        <v>2.3728478707370702</v>
      </c>
      <c r="V459">
        <v>2.0101936690367501</v>
      </c>
      <c r="W459">
        <v>8.7100000000000009</v>
      </c>
      <c r="X459">
        <v>1.0900000000000001</v>
      </c>
      <c r="Y459">
        <v>168965</v>
      </c>
      <c r="Z459">
        <v>6499</v>
      </c>
      <c r="AA459">
        <v>0.28999999999999998</v>
      </c>
      <c r="AB459">
        <v>26</v>
      </c>
      <c r="AC459">
        <v>14</v>
      </c>
      <c r="AD459">
        <v>12</v>
      </c>
      <c r="AE459">
        <v>53.85</v>
      </c>
      <c r="AF459">
        <v>9</v>
      </c>
      <c r="AG459">
        <v>13</v>
      </c>
      <c r="AH459">
        <v>7</v>
      </c>
      <c r="AI459">
        <v>6</v>
      </c>
    </row>
    <row r="460" spans="1:35" x14ac:dyDescent="0.2">
      <c r="A460" s="102">
        <v>886</v>
      </c>
      <c r="B460">
        <v>2264</v>
      </c>
      <c r="C460" t="s">
        <v>1528</v>
      </c>
      <c r="D460" t="s">
        <v>1285</v>
      </c>
      <c r="E460">
        <v>4130</v>
      </c>
      <c r="F460">
        <v>4070</v>
      </c>
      <c r="G460">
        <v>200</v>
      </c>
      <c r="H460" t="s">
        <v>1261</v>
      </c>
      <c r="I460">
        <v>2875</v>
      </c>
      <c r="J460" t="s">
        <v>610</v>
      </c>
      <c r="K460" t="s">
        <v>1285</v>
      </c>
      <c r="L460">
        <v>4545</v>
      </c>
      <c r="M460">
        <v>4555</v>
      </c>
      <c r="N460">
        <v>200</v>
      </c>
      <c r="O460" t="s">
        <v>1258</v>
      </c>
      <c r="P460">
        <v>0.80188850913620002</v>
      </c>
      <c r="Q460">
        <v>0.84709512364188799</v>
      </c>
      <c r="R460">
        <v>0.133627134140343</v>
      </c>
      <c r="S460">
        <v>2.5562114283335199E-2</v>
      </c>
      <c r="T460">
        <v>-2.0819914574977401</v>
      </c>
      <c r="U460">
        <v>2.0819914574977401</v>
      </c>
      <c r="V460">
        <v>1.7896053333042099</v>
      </c>
      <c r="W460">
        <v>-5.58</v>
      </c>
      <c r="X460">
        <v>10.65</v>
      </c>
      <c r="Y460">
        <v>167667</v>
      </c>
      <c r="Z460">
        <v>15242</v>
      </c>
      <c r="AA460">
        <v>0.9</v>
      </c>
      <c r="AB460">
        <v>11</v>
      </c>
      <c r="AC460">
        <v>8</v>
      </c>
      <c r="AD460">
        <v>3</v>
      </c>
      <c r="AE460">
        <v>72.73</v>
      </c>
      <c r="AF460">
        <v>13</v>
      </c>
      <c r="AG460">
        <v>4</v>
      </c>
      <c r="AH460">
        <v>1</v>
      </c>
      <c r="AI460">
        <v>6</v>
      </c>
    </row>
    <row r="461" spans="1:35" x14ac:dyDescent="0.2">
      <c r="A461" s="102">
        <v>1027</v>
      </c>
      <c r="B461">
        <v>1941</v>
      </c>
      <c r="C461" t="s">
        <v>1654</v>
      </c>
      <c r="D461" t="s">
        <v>1268</v>
      </c>
      <c r="E461">
        <v>2447</v>
      </c>
      <c r="F461">
        <v>2441</v>
      </c>
      <c r="G461">
        <v>400</v>
      </c>
      <c r="H461" t="s">
        <v>1258</v>
      </c>
      <c r="I461">
        <v>9101</v>
      </c>
      <c r="J461" t="s">
        <v>924</v>
      </c>
      <c r="K461" t="s">
        <v>1500</v>
      </c>
      <c r="L461">
        <v>1768</v>
      </c>
      <c r="M461">
        <v>1746</v>
      </c>
      <c r="N461">
        <v>600</v>
      </c>
      <c r="O461" t="s">
        <v>1261</v>
      </c>
      <c r="P461">
        <v>0.63520304135916295</v>
      </c>
      <c r="Q461">
        <v>0.83056937094543604</v>
      </c>
      <c r="R461" s="15">
        <v>0.476434007201464</v>
      </c>
      <c r="S461" s="106">
        <v>7.6000209710862895E-2</v>
      </c>
      <c r="T461">
        <v>1.10796074015645</v>
      </c>
      <c r="U461">
        <v>1.10796074015645</v>
      </c>
      <c r="V461">
        <v>1.11496799283776</v>
      </c>
      <c r="W461">
        <v>4.38</v>
      </c>
      <c r="X461">
        <v>7.29</v>
      </c>
      <c r="Y461">
        <v>167446</v>
      </c>
      <c r="Z461">
        <v>15222</v>
      </c>
      <c r="AA461">
        <v>0.84</v>
      </c>
      <c r="AB461">
        <v>11</v>
      </c>
      <c r="AC461">
        <v>5</v>
      </c>
      <c r="AD461">
        <v>6</v>
      </c>
      <c r="AE461">
        <v>45.45</v>
      </c>
      <c r="AF461">
        <v>13</v>
      </c>
      <c r="AG461">
        <v>3</v>
      </c>
      <c r="AH461">
        <v>2</v>
      </c>
      <c r="AI461">
        <v>6</v>
      </c>
    </row>
    <row r="462" spans="1:35" x14ac:dyDescent="0.2">
      <c r="A462" s="102">
        <v>594</v>
      </c>
      <c r="B462">
        <v>4061</v>
      </c>
      <c r="C462" t="s">
        <v>1495</v>
      </c>
      <c r="D462" t="s">
        <v>1282</v>
      </c>
      <c r="E462">
        <v>2960</v>
      </c>
      <c r="F462">
        <v>2943</v>
      </c>
      <c r="G462">
        <v>300</v>
      </c>
      <c r="H462" t="s">
        <v>1258</v>
      </c>
      <c r="I462">
        <v>8012</v>
      </c>
      <c r="J462" t="s">
        <v>1481</v>
      </c>
      <c r="K462" t="s">
        <v>1265</v>
      </c>
      <c r="L462">
        <v>1459</v>
      </c>
      <c r="M462">
        <v>1437</v>
      </c>
      <c r="N462">
        <v>600</v>
      </c>
      <c r="O462" t="s">
        <v>1261</v>
      </c>
      <c r="P462">
        <v>0.93715779918155395</v>
      </c>
      <c r="Q462">
        <v>0.88046274623592402</v>
      </c>
      <c r="R462" s="15">
        <v>5.0406113430607802E-2</v>
      </c>
      <c r="S462" s="15">
        <v>3.0643312499627302E-3</v>
      </c>
      <c r="T462">
        <v>0.97883410404971205</v>
      </c>
      <c r="U462">
        <v>0.97883410404971205</v>
      </c>
      <c r="V462">
        <v>0.44067592481506501</v>
      </c>
      <c r="W462">
        <v>2.2400000000000002</v>
      </c>
      <c r="X462">
        <v>2.34</v>
      </c>
      <c r="Y462">
        <v>167323</v>
      </c>
      <c r="Z462">
        <v>11952</v>
      </c>
      <c r="AA462">
        <v>0.6</v>
      </c>
      <c r="AB462">
        <v>14</v>
      </c>
      <c r="AC462">
        <v>7</v>
      </c>
      <c r="AD462">
        <v>7</v>
      </c>
      <c r="AE462">
        <v>50</v>
      </c>
      <c r="AF462">
        <v>14</v>
      </c>
      <c r="AG462">
        <v>4</v>
      </c>
      <c r="AH462">
        <v>2</v>
      </c>
      <c r="AI462">
        <v>8</v>
      </c>
    </row>
    <row r="463" spans="1:35" x14ac:dyDescent="0.2">
      <c r="A463" s="102">
        <v>666</v>
      </c>
      <c r="B463">
        <v>1963</v>
      </c>
      <c r="C463" t="s">
        <v>1508</v>
      </c>
      <c r="D463" t="s">
        <v>1268</v>
      </c>
      <c r="E463">
        <v>1577</v>
      </c>
      <c r="F463">
        <v>1551</v>
      </c>
      <c r="G463">
        <v>700</v>
      </c>
      <c r="H463" t="s">
        <v>1258</v>
      </c>
      <c r="I463">
        <v>8795</v>
      </c>
      <c r="J463" t="s">
        <v>1516</v>
      </c>
      <c r="K463" t="s">
        <v>1440</v>
      </c>
      <c r="L463">
        <v>1237</v>
      </c>
      <c r="M463">
        <v>1215</v>
      </c>
      <c r="N463">
        <v>900</v>
      </c>
      <c r="O463" t="s">
        <v>1261</v>
      </c>
      <c r="P463">
        <v>0.82456429905395701</v>
      </c>
      <c r="Q463">
        <v>0.87238751621162702</v>
      </c>
      <c r="R463">
        <v>0.279888286159168</v>
      </c>
      <c r="S463" s="15">
        <v>1.7460794700518499E-2</v>
      </c>
      <c r="T463">
        <v>0.138527916627044</v>
      </c>
      <c r="U463">
        <v>0.138527916627044</v>
      </c>
      <c r="V463">
        <v>0.31292391592429802</v>
      </c>
      <c r="W463">
        <v>0.42</v>
      </c>
      <c r="X463">
        <v>0.72</v>
      </c>
      <c r="Y463">
        <v>167225</v>
      </c>
      <c r="Z463">
        <v>8361</v>
      </c>
      <c r="AA463">
        <v>0.39</v>
      </c>
      <c r="AB463">
        <v>20</v>
      </c>
      <c r="AC463">
        <v>14</v>
      </c>
      <c r="AD463">
        <v>6</v>
      </c>
      <c r="AE463">
        <v>70</v>
      </c>
      <c r="AF463">
        <v>11</v>
      </c>
      <c r="AG463">
        <v>8</v>
      </c>
      <c r="AH463">
        <v>5</v>
      </c>
      <c r="AI463">
        <v>7</v>
      </c>
    </row>
    <row r="464" spans="1:35" x14ac:dyDescent="0.2">
      <c r="A464" s="102">
        <v>494</v>
      </c>
      <c r="B464">
        <v>2281</v>
      </c>
      <c r="C464" t="s">
        <v>1103</v>
      </c>
      <c r="D464" t="s">
        <v>1285</v>
      </c>
      <c r="E464">
        <v>2479</v>
      </c>
      <c r="F464">
        <v>2487</v>
      </c>
      <c r="G464">
        <v>300</v>
      </c>
      <c r="H464" t="s">
        <v>1261</v>
      </c>
      <c r="I464">
        <v>6645</v>
      </c>
      <c r="J464" t="s">
        <v>763</v>
      </c>
      <c r="K464" t="s">
        <v>1263</v>
      </c>
      <c r="L464">
        <v>6760</v>
      </c>
      <c r="M464">
        <v>6720</v>
      </c>
      <c r="N464">
        <v>100</v>
      </c>
      <c r="O464" t="s">
        <v>1258</v>
      </c>
      <c r="P464">
        <v>0.53764552111365604</v>
      </c>
      <c r="Q464">
        <v>0.89073421686608401</v>
      </c>
      <c r="R464">
        <v>0.189919467884099</v>
      </c>
      <c r="S464">
        <v>3.6763464672658001E-2</v>
      </c>
      <c r="T464">
        <v>-2.3399184023559898</v>
      </c>
      <c r="U464">
        <v>2.3399184023559898</v>
      </c>
      <c r="V464">
        <v>2.2011214476027301</v>
      </c>
      <c r="W464">
        <v>-5.76</v>
      </c>
      <c r="X464">
        <v>11.03</v>
      </c>
      <c r="Y464">
        <v>167002</v>
      </c>
      <c r="Z464">
        <v>13917</v>
      </c>
      <c r="AA464">
        <v>0.97</v>
      </c>
      <c r="AB464">
        <v>12</v>
      </c>
      <c r="AC464">
        <v>9</v>
      </c>
      <c r="AD464">
        <v>3</v>
      </c>
      <c r="AE464">
        <v>75</v>
      </c>
      <c r="AF464">
        <v>10</v>
      </c>
      <c r="AG464">
        <v>7</v>
      </c>
      <c r="AH464">
        <v>3</v>
      </c>
      <c r="AI464">
        <v>2</v>
      </c>
    </row>
    <row r="465" spans="1:35" x14ac:dyDescent="0.2">
      <c r="A465" s="102">
        <v>883</v>
      </c>
      <c r="B465">
        <v>1963</v>
      </c>
      <c r="C465" t="s">
        <v>1508</v>
      </c>
      <c r="D465" t="s">
        <v>1268</v>
      </c>
      <c r="E465">
        <v>1577</v>
      </c>
      <c r="F465">
        <v>1551</v>
      </c>
      <c r="G465">
        <v>600</v>
      </c>
      <c r="H465" t="s">
        <v>1258</v>
      </c>
      <c r="I465">
        <v>9072</v>
      </c>
      <c r="J465" t="s">
        <v>1379</v>
      </c>
      <c r="K465" t="s">
        <v>1380</v>
      </c>
      <c r="L465">
        <v>2428</v>
      </c>
      <c r="M465">
        <v>2404</v>
      </c>
      <c r="N465">
        <v>400</v>
      </c>
      <c r="O465" t="s">
        <v>1261</v>
      </c>
      <c r="P465">
        <v>0.74467799621206598</v>
      </c>
      <c r="Q465">
        <v>0.84724733615896297</v>
      </c>
      <c r="R465" s="15">
        <v>0.444042371844524</v>
      </c>
      <c r="S465">
        <v>1.04161615591468E-2</v>
      </c>
      <c r="T465">
        <v>1.2896841977858</v>
      </c>
      <c r="U465">
        <v>1.2896841977858</v>
      </c>
      <c r="V465">
        <v>1.48650236966771</v>
      </c>
      <c r="W465">
        <v>3.99</v>
      </c>
      <c r="X465">
        <v>3.22</v>
      </c>
      <c r="Y465">
        <v>167002</v>
      </c>
      <c r="Z465">
        <v>7952</v>
      </c>
      <c r="AA465">
        <v>0.41</v>
      </c>
      <c r="AB465">
        <v>21</v>
      </c>
      <c r="AC465">
        <v>12</v>
      </c>
      <c r="AD465">
        <v>9</v>
      </c>
      <c r="AE465">
        <v>57.14</v>
      </c>
      <c r="AF465">
        <v>13</v>
      </c>
      <c r="AG465">
        <v>8</v>
      </c>
      <c r="AH465">
        <v>6</v>
      </c>
      <c r="AI465">
        <v>7</v>
      </c>
    </row>
    <row r="466" spans="1:35" x14ac:dyDescent="0.2">
      <c r="A466" s="102">
        <v>1118</v>
      </c>
      <c r="B466">
        <v>4502</v>
      </c>
      <c r="C466" t="s">
        <v>1534</v>
      </c>
      <c r="D466" t="s">
        <v>1280</v>
      </c>
      <c r="E466">
        <v>4205</v>
      </c>
      <c r="F466">
        <v>4163</v>
      </c>
      <c r="G466">
        <v>200</v>
      </c>
      <c r="H466" t="s">
        <v>1258</v>
      </c>
      <c r="I466">
        <v>9076</v>
      </c>
      <c r="J466" t="s">
        <v>922</v>
      </c>
      <c r="K466" t="s">
        <v>1380</v>
      </c>
      <c r="L466">
        <v>1359</v>
      </c>
      <c r="M466">
        <v>1341</v>
      </c>
      <c r="N466">
        <v>600</v>
      </c>
      <c r="O466" t="s">
        <v>1261</v>
      </c>
      <c r="P466">
        <v>0.796829863699833</v>
      </c>
      <c r="Q466">
        <v>0.81793844869028098</v>
      </c>
      <c r="R466" s="15">
        <v>9.5974805888577805E-3</v>
      </c>
      <c r="S466" s="15">
        <v>3.8876005837131101E-3</v>
      </c>
      <c r="T466">
        <v>1.9162960772509401</v>
      </c>
      <c r="U466">
        <v>1.9162960772509401</v>
      </c>
      <c r="V466">
        <v>1.8587615354737399</v>
      </c>
      <c r="W466">
        <v>4.34</v>
      </c>
      <c r="X466">
        <v>3.36</v>
      </c>
      <c r="Y466">
        <v>166466</v>
      </c>
      <c r="Z466">
        <v>7927</v>
      </c>
      <c r="AA466">
        <v>0.42</v>
      </c>
      <c r="AB466">
        <v>21</v>
      </c>
      <c r="AC466">
        <v>13</v>
      </c>
      <c r="AD466">
        <v>8</v>
      </c>
      <c r="AE466">
        <v>61.9</v>
      </c>
      <c r="AF466">
        <v>10</v>
      </c>
      <c r="AG466">
        <v>10</v>
      </c>
      <c r="AH466">
        <v>7</v>
      </c>
      <c r="AI466">
        <v>4</v>
      </c>
    </row>
    <row r="467" spans="1:35" x14ac:dyDescent="0.2">
      <c r="A467" s="102">
        <v>1163</v>
      </c>
      <c r="B467">
        <v>6703</v>
      </c>
      <c r="C467" t="s">
        <v>1511</v>
      </c>
      <c r="D467" t="s">
        <v>1263</v>
      </c>
      <c r="E467">
        <v>1362</v>
      </c>
      <c r="F467">
        <v>1330</v>
      </c>
      <c r="G467">
        <v>800</v>
      </c>
      <c r="H467" t="s">
        <v>1258</v>
      </c>
      <c r="I467">
        <v>6728</v>
      </c>
      <c r="J467" t="s">
        <v>1725</v>
      </c>
      <c r="K467" t="s">
        <v>1263</v>
      </c>
      <c r="L467">
        <v>3750</v>
      </c>
      <c r="M467">
        <v>3615</v>
      </c>
      <c r="N467">
        <v>300</v>
      </c>
      <c r="O467" t="s">
        <v>1261</v>
      </c>
      <c r="P467">
        <v>0.75497542348257196</v>
      </c>
      <c r="Q467">
        <v>0.81155632535530198</v>
      </c>
      <c r="R467">
        <v>0.48760707668883602</v>
      </c>
      <c r="S467" s="15">
        <v>2.2537922280216598E-2</v>
      </c>
      <c r="T467">
        <v>1.4379707429694599</v>
      </c>
      <c r="U467">
        <v>1.4379707429694599</v>
      </c>
      <c r="V467">
        <v>1.33535186960195</v>
      </c>
      <c r="W467">
        <v>6.64</v>
      </c>
      <c r="X467">
        <v>1.89</v>
      </c>
      <c r="Y467">
        <v>166460</v>
      </c>
      <c r="Z467">
        <v>10404</v>
      </c>
      <c r="AA467">
        <v>0.68</v>
      </c>
      <c r="AB467">
        <v>16</v>
      </c>
      <c r="AC467">
        <v>11</v>
      </c>
      <c r="AD467">
        <v>5</v>
      </c>
      <c r="AE467">
        <v>68.75</v>
      </c>
      <c r="AF467">
        <v>11</v>
      </c>
      <c r="AG467">
        <v>9</v>
      </c>
      <c r="AH467">
        <v>4</v>
      </c>
      <c r="AI467">
        <v>3</v>
      </c>
    </row>
    <row r="468" spans="1:35" x14ac:dyDescent="0.2">
      <c r="A468" s="102">
        <v>363</v>
      </c>
      <c r="B468">
        <v>4516</v>
      </c>
      <c r="C468" t="s">
        <v>1711</v>
      </c>
      <c r="D468" t="s">
        <v>1280</v>
      </c>
      <c r="E468">
        <v>9210</v>
      </c>
      <c r="F468">
        <v>9220</v>
      </c>
      <c r="G468">
        <v>100</v>
      </c>
      <c r="H468" t="s">
        <v>1261</v>
      </c>
      <c r="I468">
        <v>8585</v>
      </c>
      <c r="J468" t="s">
        <v>1715</v>
      </c>
      <c r="K468" t="s">
        <v>1264</v>
      </c>
      <c r="L468">
        <v>160</v>
      </c>
      <c r="M468">
        <v>160</v>
      </c>
      <c r="N468">
        <v>5800</v>
      </c>
      <c r="O468" t="s">
        <v>1258</v>
      </c>
      <c r="P468">
        <v>0.572179494228229</v>
      </c>
      <c r="Q468">
        <v>0.90347904425468595</v>
      </c>
      <c r="R468">
        <v>6.7913660711090604E-2</v>
      </c>
      <c r="S468">
        <v>4.5883644693773998E-2</v>
      </c>
      <c r="T468">
        <v>-0.47684219035699998</v>
      </c>
      <c r="U468">
        <v>0.47684219035699998</v>
      </c>
      <c r="V468">
        <v>0.28858851602256802</v>
      </c>
      <c r="W468">
        <v>-1.73</v>
      </c>
      <c r="X468">
        <v>0.65</v>
      </c>
      <c r="Y468">
        <v>166227</v>
      </c>
      <c r="Z468">
        <v>7556</v>
      </c>
      <c r="AA468">
        <v>0.38</v>
      </c>
      <c r="AB468">
        <v>22</v>
      </c>
      <c r="AC468">
        <v>12</v>
      </c>
      <c r="AD468">
        <v>10</v>
      </c>
      <c r="AE468">
        <v>54.55</v>
      </c>
      <c r="AF468">
        <v>9</v>
      </c>
      <c r="AG468">
        <v>11</v>
      </c>
      <c r="AH468">
        <v>7</v>
      </c>
      <c r="AI468">
        <v>4</v>
      </c>
    </row>
    <row r="469" spans="1:35" x14ac:dyDescent="0.2">
      <c r="A469" s="102">
        <v>462</v>
      </c>
      <c r="B469">
        <v>5991</v>
      </c>
      <c r="C469" t="s">
        <v>1084</v>
      </c>
      <c r="D469" t="s">
        <v>1458</v>
      </c>
      <c r="E469">
        <v>908</v>
      </c>
      <c r="F469">
        <v>910</v>
      </c>
      <c r="G469">
        <v>1200</v>
      </c>
      <c r="H469" t="s">
        <v>1258</v>
      </c>
      <c r="I469">
        <v>7762</v>
      </c>
      <c r="J469" t="s">
        <v>1466</v>
      </c>
      <c r="K469" t="s">
        <v>1267</v>
      </c>
      <c r="L469">
        <v>497</v>
      </c>
      <c r="M469">
        <v>487</v>
      </c>
      <c r="N469">
        <v>2200</v>
      </c>
      <c r="O469" t="s">
        <v>1261</v>
      </c>
      <c r="P469">
        <v>0.84329250338727502</v>
      </c>
      <c r="Q469">
        <v>0.89485073183873798</v>
      </c>
      <c r="R469">
        <v>0.48704838376769799</v>
      </c>
      <c r="S469">
        <v>2.0340851002521899E-2</v>
      </c>
      <c r="T469">
        <v>2.6307950945482101</v>
      </c>
      <c r="U469">
        <v>2.6307950945482101</v>
      </c>
      <c r="V469">
        <v>2.3014146044381798</v>
      </c>
      <c r="W469">
        <v>10.9</v>
      </c>
      <c r="X469">
        <v>1.89</v>
      </c>
      <c r="Y469">
        <v>166070</v>
      </c>
      <c r="Z469">
        <v>7220</v>
      </c>
      <c r="AA469">
        <v>0.36</v>
      </c>
      <c r="AB469">
        <v>23</v>
      </c>
      <c r="AC469">
        <v>12</v>
      </c>
      <c r="AD469">
        <v>11</v>
      </c>
      <c r="AE469">
        <v>52.17</v>
      </c>
      <c r="AF469">
        <v>15</v>
      </c>
      <c r="AG469">
        <v>5</v>
      </c>
      <c r="AH469">
        <v>3</v>
      </c>
      <c r="AI469">
        <v>15</v>
      </c>
    </row>
    <row r="470" spans="1:35" x14ac:dyDescent="0.2">
      <c r="A470" s="102">
        <v>722</v>
      </c>
      <c r="B470">
        <v>3880</v>
      </c>
      <c r="C470" t="s">
        <v>1202</v>
      </c>
      <c r="D470" t="s">
        <v>1475</v>
      </c>
      <c r="E470">
        <v>1452</v>
      </c>
      <c r="F470">
        <v>1441</v>
      </c>
      <c r="G470">
        <v>400</v>
      </c>
      <c r="H470" t="s">
        <v>1261</v>
      </c>
      <c r="I470">
        <v>6201</v>
      </c>
      <c r="J470" t="s">
        <v>1633</v>
      </c>
      <c r="K470" t="s">
        <v>1275</v>
      </c>
      <c r="L470">
        <v>6300</v>
      </c>
      <c r="M470">
        <v>6340</v>
      </c>
      <c r="N470">
        <v>100</v>
      </c>
      <c r="O470" t="s">
        <v>1258</v>
      </c>
      <c r="P470">
        <v>0.53569492090714699</v>
      </c>
      <c r="Q470">
        <v>0.86498111708376002</v>
      </c>
      <c r="R470">
        <v>0.19611482836843899</v>
      </c>
      <c r="S470" s="15">
        <v>5.9485789890760098E-3</v>
      </c>
      <c r="T470">
        <v>-0.94829088316809196</v>
      </c>
      <c r="U470">
        <v>0.94829088316809196</v>
      </c>
      <c r="V470">
        <v>0.120554607529712</v>
      </c>
      <c r="W470">
        <v>-2.2200000000000002</v>
      </c>
      <c r="X470">
        <v>9.09</v>
      </c>
      <c r="Y470">
        <v>165660</v>
      </c>
      <c r="Z470">
        <v>10354</v>
      </c>
      <c r="AA470">
        <v>0.73</v>
      </c>
      <c r="AB470">
        <v>16</v>
      </c>
      <c r="AC470">
        <v>10</v>
      </c>
      <c r="AD470">
        <v>6</v>
      </c>
      <c r="AE470">
        <v>62.5</v>
      </c>
      <c r="AF470">
        <v>13</v>
      </c>
      <c r="AG470">
        <v>6</v>
      </c>
      <c r="AH470">
        <v>2</v>
      </c>
      <c r="AI470">
        <v>8</v>
      </c>
    </row>
    <row r="471" spans="1:35" x14ac:dyDescent="0.2">
      <c r="A471" s="102">
        <v>961</v>
      </c>
      <c r="B471">
        <v>2607</v>
      </c>
      <c r="C471" t="s">
        <v>1286</v>
      </c>
      <c r="D471" t="s">
        <v>1285</v>
      </c>
      <c r="E471">
        <v>2762</v>
      </c>
      <c r="F471">
        <v>2748</v>
      </c>
      <c r="G471">
        <v>400</v>
      </c>
      <c r="H471" t="s">
        <v>1261</v>
      </c>
      <c r="I471">
        <v>4004</v>
      </c>
      <c r="J471" t="s">
        <v>1453</v>
      </c>
      <c r="K471" t="s">
        <v>1282</v>
      </c>
      <c r="L471">
        <v>2682</v>
      </c>
      <c r="M471">
        <v>2655</v>
      </c>
      <c r="N471">
        <v>400</v>
      </c>
      <c r="O471" t="s">
        <v>1258</v>
      </c>
      <c r="P471">
        <v>0.80717198966404002</v>
      </c>
      <c r="Q471">
        <v>0.83893613289075597</v>
      </c>
      <c r="R471">
        <v>0.39411744894098399</v>
      </c>
      <c r="S471" s="15">
        <v>6.4376316808054196E-2</v>
      </c>
      <c r="T471">
        <v>-9.5982809241632605E-2</v>
      </c>
      <c r="U471">
        <v>9.5982809241632605E-2</v>
      </c>
      <c r="V471">
        <v>0.26469029611037898</v>
      </c>
      <c r="W471">
        <v>-0.28999999999999998</v>
      </c>
      <c r="X471">
        <v>3.38</v>
      </c>
      <c r="Y471">
        <v>165074</v>
      </c>
      <c r="Z471">
        <v>12698</v>
      </c>
      <c r="AA471">
        <v>0.54</v>
      </c>
      <c r="AB471">
        <v>13</v>
      </c>
      <c r="AC471">
        <v>7</v>
      </c>
      <c r="AD471">
        <v>6</v>
      </c>
      <c r="AE471">
        <v>53.85</v>
      </c>
      <c r="AF471">
        <v>10</v>
      </c>
      <c r="AG471">
        <v>6</v>
      </c>
      <c r="AH471">
        <v>5</v>
      </c>
      <c r="AI471">
        <v>2</v>
      </c>
    </row>
    <row r="472" spans="1:35" x14ac:dyDescent="0.2">
      <c r="A472" s="102">
        <v>514</v>
      </c>
      <c r="B472">
        <v>8002</v>
      </c>
      <c r="C472" t="s">
        <v>29</v>
      </c>
      <c r="D472" t="s">
        <v>1265</v>
      </c>
      <c r="E472">
        <v>793.2</v>
      </c>
      <c r="F472">
        <v>789.5</v>
      </c>
      <c r="G472">
        <v>1300</v>
      </c>
      <c r="H472" t="s">
        <v>1258</v>
      </c>
      <c r="I472">
        <v>8410</v>
      </c>
      <c r="J472" t="s">
        <v>1473</v>
      </c>
      <c r="K472" t="s">
        <v>1314</v>
      </c>
      <c r="L472">
        <v>320</v>
      </c>
      <c r="M472">
        <v>319</v>
      </c>
      <c r="N472">
        <v>3200</v>
      </c>
      <c r="O472" t="s">
        <v>1261</v>
      </c>
      <c r="P472">
        <v>0.73348850301800705</v>
      </c>
      <c r="Q472">
        <v>0.88892153870030299</v>
      </c>
      <c r="R472" s="15">
        <v>0.34494056580482102</v>
      </c>
      <c r="S472" s="15">
        <v>4.3122242450256601E-2</v>
      </c>
      <c r="T472">
        <v>1.13099980874527</v>
      </c>
      <c r="U472">
        <v>1.13099980874527</v>
      </c>
      <c r="V472">
        <v>1.6001052288464199</v>
      </c>
      <c r="W472">
        <v>3.19</v>
      </c>
      <c r="X472">
        <v>0.54</v>
      </c>
      <c r="Y472">
        <v>164920</v>
      </c>
      <c r="Z472">
        <v>9162</v>
      </c>
      <c r="AA472">
        <v>0.42</v>
      </c>
      <c r="AB472">
        <v>18</v>
      </c>
      <c r="AC472">
        <v>10</v>
      </c>
      <c r="AD472">
        <v>8</v>
      </c>
      <c r="AE472">
        <v>55.56</v>
      </c>
      <c r="AF472">
        <v>14</v>
      </c>
      <c r="AG472">
        <v>8</v>
      </c>
      <c r="AH472">
        <v>3</v>
      </c>
      <c r="AI472">
        <v>7</v>
      </c>
    </row>
    <row r="473" spans="1:35" x14ac:dyDescent="0.2">
      <c r="A473" s="102">
        <v>1099</v>
      </c>
      <c r="B473">
        <v>1605</v>
      </c>
      <c r="C473" t="s">
        <v>1489</v>
      </c>
      <c r="D473" t="s">
        <v>1471</v>
      </c>
      <c r="E473">
        <v>1071</v>
      </c>
      <c r="F473">
        <v>1072</v>
      </c>
      <c r="G473">
        <v>900</v>
      </c>
      <c r="H473" t="s">
        <v>1261</v>
      </c>
      <c r="I473">
        <v>8253</v>
      </c>
      <c r="J473" t="s">
        <v>531</v>
      </c>
      <c r="K473" t="s">
        <v>1264</v>
      </c>
      <c r="L473">
        <v>1839</v>
      </c>
      <c r="M473">
        <v>1834</v>
      </c>
      <c r="N473">
        <v>500</v>
      </c>
      <c r="O473" t="s">
        <v>1258</v>
      </c>
      <c r="P473">
        <v>0.73793315625158795</v>
      </c>
      <c r="Q473">
        <v>0.82109870956376496</v>
      </c>
      <c r="R473">
        <v>0.35280248248435903</v>
      </c>
      <c r="S473">
        <v>9.1243423480224101E-2</v>
      </c>
      <c r="T473">
        <v>-0.40388970418561099</v>
      </c>
      <c r="U473">
        <v>0.40388970418561099</v>
      </c>
      <c r="V473">
        <v>1.0187370291125799</v>
      </c>
      <c r="W473">
        <v>-1.61</v>
      </c>
      <c r="X473">
        <v>5.21</v>
      </c>
      <c r="Y473">
        <v>164265</v>
      </c>
      <c r="Z473">
        <v>7822</v>
      </c>
      <c r="AA473">
        <v>0.34</v>
      </c>
      <c r="AB473">
        <v>21</v>
      </c>
      <c r="AC473">
        <v>11</v>
      </c>
      <c r="AD473">
        <v>10</v>
      </c>
      <c r="AE473">
        <v>52.38</v>
      </c>
      <c r="AF473">
        <v>12</v>
      </c>
      <c r="AG473">
        <v>8</v>
      </c>
      <c r="AH473">
        <v>5</v>
      </c>
      <c r="AI473">
        <v>8</v>
      </c>
    </row>
    <row r="474" spans="1:35" x14ac:dyDescent="0.2">
      <c r="A474" s="102">
        <v>1105</v>
      </c>
      <c r="B474">
        <v>5332</v>
      </c>
      <c r="C474" t="s">
        <v>708</v>
      </c>
      <c r="D474" t="s">
        <v>1257</v>
      </c>
      <c r="E474">
        <v>4650</v>
      </c>
      <c r="F474">
        <v>4600</v>
      </c>
      <c r="G474">
        <v>200</v>
      </c>
      <c r="H474" t="s">
        <v>1258</v>
      </c>
      <c r="I474">
        <v>6361</v>
      </c>
      <c r="J474" t="s">
        <v>748</v>
      </c>
      <c r="K474" t="s">
        <v>1270</v>
      </c>
      <c r="L474">
        <v>2876</v>
      </c>
      <c r="M474">
        <v>2830</v>
      </c>
      <c r="N474">
        <v>300</v>
      </c>
      <c r="O474" t="s">
        <v>1261</v>
      </c>
      <c r="P474">
        <v>0.569027461459921</v>
      </c>
      <c r="Q474">
        <v>0.82000611869384199</v>
      </c>
      <c r="R474">
        <v>3.09085675114909E-2</v>
      </c>
      <c r="S474">
        <v>1.5635188124040801E-3</v>
      </c>
      <c r="T474">
        <v>2.93662345024992</v>
      </c>
      <c r="U474">
        <v>2.93662345024992</v>
      </c>
      <c r="V474">
        <v>3.2394850443301499</v>
      </c>
      <c r="W474">
        <v>11.67</v>
      </c>
      <c r="X474">
        <v>7.72</v>
      </c>
      <c r="Y474">
        <v>164193</v>
      </c>
      <c r="Z474">
        <v>20524</v>
      </c>
      <c r="AA474">
        <v>1.1299999999999999</v>
      </c>
      <c r="AB474">
        <v>8</v>
      </c>
      <c r="AC474">
        <v>5</v>
      </c>
      <c r="AD474">
        <v>3</v>
      </c>
      <c r="AE474">
        <v>62.5</v>
      </c>
      <c r="AF474">
        <v>11</v>
      </c>
      <c r="AG474">
        <v>5</v>
      </c>
      <c r="AH474">
        <v>2</v>
      </c>
      <c r="AI474">
        <v>1</v>
      </c>
    </row>
    <row r="475" spans="1:35" x14ac:dyDescent="0.2">
      <c r="A475" s="102">
        <v>269</v>
      </c>
      <c r="B475">
        <v>4182</v>
      </c>
      <c r="C475" t="s">
        <v>47</v>
      </c>
      <c r="D475" t="s">
        <v>1282</v>
      </c>
      <c r="E475">
        <v>1822</v>
      </c>
      <c r="F475">
        <v>1821</v>
      </c>
      <c r="G475">
        <v>600</v>
      </c>
      <c r="H475" t="s">
        <v>1261</v>
      </c>
      <c r="I475">
        <v>6752</v>
      </c>
      <c r="J475" t="s">
        <v>54</v>
      </c>
      <c r="K475" t="s">
        <v>1263</v>
      </c>
      <c r="L475">
        <v>1207</v>
      </c>
      <c r="M475">
        <v>1189</v>
      </c>
      <c r="N475">
        <v>900</v>
      </c>
      <c r="O475" t="s">
        <v>1258</v>
      </c>
      <c r="P475">
        <v>0.79130358777430099</v>
      </c>
      <c r="Q475">
        <v>0.91185637687491405</v>
      </c>
      <c r="R475">
        <v>0.141408373275481</v>
      </c>
      <c r="S475">
        <v>5.4399109770012902E-2</v>
      </c>
      <c r="T475">
        <v>-0.93392978027168705</v>
      </c>
      <c r="U475">
        <v>0.93392978027168705</v>
      </c>
      <c r="V475">
        <v>1.04952010626382</v>
      </c>
      <c r="W475">
        <v>-4.1500000000000004</v>
      </c>
      <c r="X475">
        <v>2.06</v>
      </c>
      <c r="Y475">
        <v>163576</v>
      </c>
      <c r="Z475">
        <v>8609</v>
      </c>
      <c r="AA475">
        <v>0.42</v>
      </c>
      <c r="AB475">
        <v>19</v>
      </c>
      <c r="AC475">
        <v>13</v>
      </c>
      <c r="AD475">
        <v>6</v>
      </c>
      <c r="AE475">
        <v>68.42</v>
      </c>
      <c r="AF475">
        <v>13</v>
      </c>
      <c r="AG475">
        <v>7</v>
      </c>
      <c r="AH475">
        <v>2</v>
      </c>
      <c r="AI475">
        <v>10</v>
      </c>
    </row>
    <row r="476" spans="1:35" x14ac:dyDescent="0.2">
      <c r="A476" s="102">
        <v>367</v>
      </c>
      <c r="B476">
        <v>6995</v>
      </c>
      <c r="C476" t="s">
        <v>50</v>
      </c>
      <c r="D476" t="s">
        <v>1275</v>
      </c>
      <c r="E476">
        <v>1835</v>
      </c>
      <c r="F476">
        <v>1818</v>
      </c>
      <c r="G476">
        <v>500</v>
      </c>
      <c r="H476" t="s">
        <v>1261</v>
      </c>
      <c r="I476">
        <v>7267</v>
      </c>
      <c r="J476" t="s">
        <v>60</v>
      </c>
      <c r="K476" t="s">
        <v>1275</v>
      </c>
      <c r="L476">
        <v>3019</v>
      </c>
      <c r="M476">
        <v>3041</v>
      </c>
      <c r="N476">
        <v>300</v>
      </c>
      <c r="O476" t="s">
        <v>1258</v>
      </c>
      <c r="P476">
        <v>0.85670976145238398</v>
      </c>
      <c r="Q476">
        <v>0.90296809105954301</v>
      </c>
      <c r="R476" s="106">
        <v>7.8392219888275393E-3</v>
      </c>
      <c r="S476">
        <v>4.1160819766143497E-2</v>
      </c>
      <c r="T476">
        <v>-3.2568402976855499</v>
      </c>
      <c r="U476">
        <v>3.2568402976855499</v>
      </c>
      <c r="V476">
        <v>3.1368263467744502</v>
      </c>
      <c r="W476">
        <v>-13.54</v>
      </c>
      <c r="X476">
        <v>0.36</v>
      </c>
      <c r="Y476">
        <v>162401</v>
      </c>
      <c r="Z476">
        <v>12492</v>
      </c>
      <c r="AA476">
        <v>0.56000000000000005</v>
      </c>
      <c r="AB476">
        <v>13</v>
      </c>
      <c r="AC476">
        <v>8</v>
      </c>
      <c r="AD476">
        <v>5</v>
      </c>
      <c r="AE476">
        <v>61.54</v>
      </c>
      <c r="AF476">
        <v>14</v>
      </c>
      <c r="AG476">
        <v>4</v>
      </c>
      <c r="AH476">
        <v>1</v>
      </c>
      <c r="AI476">
        <v>8</v>
      </c>
    </row>
    <row r="477" spans="1:35" x14ac:dyDescent="0.2">
      <c r="A477" s="102">
        <v>329</v>
      </c>
      <c r="B477">
        <v>9719</v>
      </c>
      <c r="C477" t="s">
        <v>1673</v>
      </c>
      <c r="D477" t="s">
        <v>1260</v>
      </c>
      <c r="E477">
        <v>6290</v>
      </c>
      <c r="F477">
        <v>6240</v>
      </c>
      <c r="G477">
        <v>100</v>
      </c>
      <c r="H477" t="s">
        <v>1258</v>
      </c>
      <c r="I477">
        <v>9746</v>
      </c>
      <c r="J477" t="s">
        <v>1464</v>
      </c>
      <c r="K477" t="s">
        <v>1260</v>
      </c>
      <c r="L477">
        <v>5390</v>
      </c>
      <c r="M477">
        <v>5300</v>
      </c>
      <c r="N477">
        <v>100</v>
      </c>
      <c r="O477" t="s">
        <v>1261</v>
      </c>
      <c r="P477">
        <v>0.53261754199595601</v>
      </c>
      <c r="Q477">
        <v>0.90601859670368201</v>
      </c>
      <c r="R477">
        <v>9.5829174226707406E-2</v>
      </c>
      <c r="S477">
        <v>4.8513931223506E-3</v>
      </c>
      <c r="T477">
        <v>1.31796745991887</v>
      </c>
      <c r="U477">
        <v>1.31796745991887</v>
      </c>
      <c r="V477">
        <v>0.63736770855913205</v>
      </c>
      <c r="W477">
        <v>4.51</v>
      </c>
      <c r="X477">
        <v>15.06</v>
      </c>
      <c r="Y477">
        <v>161796</v>
      </c>
      <c r="Z477">
        <v>16180</v>
      </c>
      <c r="AA477">
        <v>1.04</v>
      </c>
      <c r="AB477">
        <v>10</v>
      </c>
      <c r="AC477">
        <v>7</v>
      </c>
      <c r="AD477">
        <v>3</v>
      </c>
      <c r="AE477">
        <v>70</v>
      </c>
      <c r="AF477">
        <v>13</v>
      </c>
      <c r="AG477">
        <v>6</v>
      </c>
      <c r="AH477">
        <v>2</v>
      </c>
      <c r="AI477">
        <v>2</v>
      </c>
    </row>
    <row r="478" spans="1:35" x14ac:dyDescent="0.2">
      <c r="A478" s="102">
        <v>1010</v>
      </c>
      <c r="B478">
        <v>1963</v>
      </c>
      <c r="C478" t="s">
        <v>1508</v>
      </c>
      <c r="D478" t="s">
        <v>1268</v>
      </c>
      <c r="E478">
        <v>1577</v>
      </c>
      <c r="F478">
        <v>1551</v>
      </c>
      <c r="G478">
        <v>700</v>
      </c>
      <c r="H478" t="s">
        <v>1258</v>
      </c>
      <c r="I478">
        <v>8385</v>
      </c>
      <c r="J478" t="s">
        <v>891</v>
      </c>
      <c r="K478" t="s">
        <v>1314</v>
      </c>
      <c r="L478">
        <v>538</v>
      </c>
      <c r="M478">
        <v>535</v>
      </c>
      <c r="N478">
        <v>2000</v>
      </c>
      <c r="O478" t="s">
        <v>1261</v>
      </c>
      <c r="P478">
        <v>0.79198130816121903</v>
      </c>
      <c r="Q478">
        <v>0.83212978479170996</v>
      </c>
      <c r="R478">
        <v>0.30015115286355598</v>
      </c>
      <c r="S478" s="106">
        <v>9.4920687367034295E-2</v>
      </c>
      <c r="T478">
        <v>1.3613698879963201</v>
      </c>
      <c r="U478">
        <v>1.3613698879963201</v>
      </c>
      <c r="V478">
        <v>1.7743712459238401</v>
      </c>
      <c r="W478">
        <v>3.76</v>
      </c>
      <c r="X478">
        <v>1.45</v>
      </c>
      <c r="Y478">
        <v>161265</v>
      </c>
      <c r="Z478">
        <v>7012</v>
      </c>
      <c r="AA478">
        <v>0.3</v>
      </c>
      <c r="AB478">
        <v>23</v>
      </c>
      <c r="AC478">
        <v>14</v>
      </c>
      <c r="AD478">
        <v>9</v>
      </c>
      <c r="AE478">
        <v>60.87</v>
      </c>
      <c r="AF478">
        <v>12</v>
      </c>
      <c r="AG478">
        <v>8</v>
      </c>
      <c r="AH478">
        <v>5</v>
      </c>
      <c r="AI478">
        <v>10</v>
      </c>
    </row>
    <row r="479" spans="1:35" x14ac:dyDescent="0.2">
      <c r="A479" s="102">
        <v>738</v>
      </c>
      <c r="B479">
        <v>4114</v>
      </c>
      <c r="C479" t="s">
        <v>1413</v>
      </c>
      <c r="D479" t="s">
        <v>1282</v>
      </c>
      <c r="E479">
        <v>6080</v>
      </c>
      <c r="F479">
        <v>6050</v>
      </c>
      <c r="G479">
        <v>100</v>
      </c>
      <c r="H479" t="s">
        <v>1258</v>
      </c>
      <c r="I479">
        <v>5406</v>
      </c>
      <c r="J479" t="s">
        <v>1595</v>
      </c>
      <c r="K479" t="s">
        <v>1312</v>
      </c>
      <c r="L479">
        <v>464</v>
      </c>
      <c r="M479">
        <v>455</v>
      </c>
      <c r="N479">
        <v>1300</v>
      </c>
      <c r="O479" t="s">
        <v>1261</v>
      </c>
      <c r="P479">
        <v>0.87468236969519397</v>
      </c>
      <c r="Q479">
        <v>0.86287532105860199</v>
      </c>
      <c r="R479">
        <v>9.9620935103649194E-2</v>
      </c>
      <c r="S479">
        <v>4.0804396949695898E-2</v>
      </c>
      <c r="T479">
        <v>2.3554427346294098</v>
      </c>
      <c r="U479">
        <v>2.3554427346294098</v>
      </c>
      <c r="V479">
        <v>2.23277017990601</v>
      </c>
      <c r="W479">
        <v>10.8</v>
      </c>
      <c r="X479">
        <v>2.23</v>
      </c>
      <c r="Y479">
        <v>160959</v>
      </c>
      <c r="Z479">
        <v>10731</v>
      </c>
      <c r="AA479">
        <v>0.68</v>
      </c>
      <c r="AB479">
        <v>15</v>
      </c>
      <c r="AC479">
        <v>9</v>
      </c>
      <c r="AD479">
        <v>6</v>
      </c>
      <c r="AE479">
        <v>60</v>
      </c>
      <c r="AF479">
        <v>11</v>
      </c>
      <c r="AG479">
        <v>6</v>
      </c>
      <c r="AH479">
        <v>4</v>
      </c>
      <c r="AI479">
        <v>5</v>
      </c>
    </row>
    <row r="480" spans="1:35" x14ac:dyDescent="0.2">
      <c r="A480" s="102">
        <v>430</v>
      </c>
      <c r="B480">
        <v>6457</v>
      </c>
      <c r="C480" t="s">
        <v>1587</v>
      </c>
      <c r="D480" t="s">
        <v>1270</v>
      </c>
      <c r="E480">
        <v>3150</v>
      </c>
      <c r="F480">
        <v>3160</v>
      </c>
      <c r="G480">
        <v>300</v>
      </c>
      <c r="H480" t="s">
        <v>1258</v>
      </c>
      <c r="I480">
        <v>8919</v>
      </c>
      <c r="J480" t="s">
        <v>1689</v>
      </c>
      <c r="K480" t="s">
        <v>1279</v>
      </c>
      <c r="L480">
        <v>4230</v>
      </c>
      <c r="M480">
        <v>3975</v>
      </c>
      <c r="N480">
        <v>200</v>
      </c>
      <c r="O480" t="s">
        <v>1261</v>
      </c>
      <c r="P480">
        <v>0.65401509303943905</v>
      </c>
      <c r="Q480">
        <v>0.89771164753865196</v>
      </c>
      <c r="R480">
        <v>3.50599040836687E-2</v>
      </c>
      <c r="S480">
        <v>1.3396542642999699E-3</v>
      </c>
      <c r="T480">
        <v>3.19833764215864</v>
      </c>
      <c r="U480">
        <v>3.19833764215864</v>
      </c>
      <c r="V480">
        <v>2.1883307068959099</v>
      </c>
      <c r="W480">
        <v>12.04</v>
      </c>
      <c r="X480">
        <v>19.25</v>
      </c>
      <c r="Y480">
        <v>160653</v>
      </c>
      <c r="Z480">
        <v>14605</v>
      </c>
      <c r="AA480">
        <v>0.79</v>
      </c>
      <c r="AB480">
        <v>11</v>
      </c>
      <c r="AC480">
        <v>7</v>
      </c>
      <c r="AD480">
        <v>4</v>
      </c>
      <c r="AE480">
        <v>63.64</v>
      </c>
      <c r="AF480">
        <v>7</v>
      </c>
      <c r="AG480">
        <v>7</v>
      </c>
      <c r="AH480">
        <v>4</v>
      </c>
      <c r="AI480">
        <v>0</v>
      </c>
    </row>
    <row r="481" spans="1:35" x14ac:dyDescent="0.2">
      <c r="A481" s="102">
        <v>1004</v>
      </c>
      <c r="B481">
        <v>4114</v>
      </c>
      <c r="C481" t="s">
        <v>1413</v>
      </c>
      <c r="D481" t="s">
        <v>1282</v>
      </c>
      <c r="E481">
        <v>6080</v>
      </c>
      <c r="F481">
        <v>6050</v>
      </c>
      <c r="G481">
        <v>100</v>
      </c>
      <c r="H481" t="s">
        <v>1261</v>
      </c>
      <c r="I481">
        <v>7261</v>
      </c>
      <c r="J481" t="s">
        <v>1636</v>
      </c>
      <c r="K481" t="s">
        <v>1275</v>
      </c>
      <c r="L481">
        <v>909</v>
      </c>
      <c r="M481">
        <v>898</v>
      </c>
      <c r="N481">
        <v>700</v>
      </c>
      <c r="O481" t="s">
        <v>1258</v>
      </c>
      <c r="P481">
        <v>0.75060543855970097</v>
      </c>
      <c r="Q481">
        <v>0.83317295453479001</v>
      </c>
      <c r="R481">
        <v>8.2682199148571695E-2</v>
      </c>
      <c r="S481">
        <v>5.7165679460891003E-2</v>
      </c>
      <c r="T481">
        <v>-1.3149889633349701</v>
      </c>
      <c r="U481">
        <v>1.3149889633349701</v>
      </c>
      <c r="V481">
        <v>0.63050640929023605</v>
      </c>
      <c r="W481">
        <v>-3.34</v>
      </c>
      <c r="X481">
        <v>3.9</v>
      </c>
      <c r="Y481">
        <v>160631</v>
      </c>
      <c r="Z481">
        <v>10709</v>
      </c>
      <c r="AA481">
        <v>0.85</v>
      </c>
      <c r="AB481">
        <v>15</v>
      </c>
      <c r="AC481">
        <v>10</v>
      </c>
      <c r="AD481">
        <v>5</v>
      </c>
      <c r="AE481">
        <v>66.67</v>
      </c>
      <c r="AF481">
        <v>13</v>
      </c>
      <c r="AG481">
        <v>6</v>
      </c>
      <c r="AH481">
        <v>2</v>
      </c>
      <c r="AI481">
        <v>7</v>
      </c>
    </row>
    <row r="482" spans="1:35" x14ac:dyDescent="0.2">
      <c r="A482" s="102">
        <v>669</v>
      </c>
      <c r="B482">
        <v>1812</v>
      </c>
      <c r="C482" t="s">
        <v>1356</v>
      </c>
      <c r="D482" t="s">
        <v>1268</v>
      </c>
      <c r="E482">
        <v>1297</v>
      </c>
      <c r="F482">
        <v>1278</v>
      </c>
      <c r="G482">
        <v>800</v>
      </c>
      <c r="H482" t="s">
        <v>1261</v>
      </c>
      <c r="I482">
        <v>3865</v>
      </c>
      <c r="J482" t="s">
        <v>1207</v>
      </c>
      <c r="K482" t="s">
        <v>1475</v>
      </c>
      <c r="L482">
        <v>490</v>
      </c>
      <c r="M482">
        <v>491</v>
      </c>
      <c r="N482">
        <v>2100</v>
      </c>
      <c r="O482" t="s">
        <v>1258</v>
      </c>
      <c r="P482">
        <v>0.85372154296341995</v>
      </c>
      <c r="Q482">
        <v>0.87160993356108496</v>
      </c>
      <c r="R482">
        <v>9.9654443250046E-3</v>
      </c>
      <c r="S482">
        <v>1.4596353700083E-2</v>
      </c>
      <c r="T482">
        <v>-0.340709652674895</v>
      </c>
      <c r="U482">
        <v>0.340709652674895</v>
      </c>
      <c r="V482">
        <v>0.411496988722241</v>
      </c>
      <c r="W482">
        <v>-0.86</v>
      </c>
      <c r="X482">
        <v>0.85</v>
      </c>
      <c r="Y482">
        <v>160318</v>
      </c>
      <c r="Z482">
        <v>7634</v>
      </c>
      <c r="AA482">
        <v>0.3</v>
      </c>
      <c r="AB482">
        <v>21</v>
      </c>
      <c r="AC482">
        <v>11</v>
      </c>
      <c r="AD482">
        <v>10</v>
      </c>
      <c r="AE482">
        <v>52.38</v>
      </c>
      <c r="AF482">
        <v>13</v>
      </c>
      <c r="AG482">
        <v>6</v>
      </c>
      <c r="AH482">
        <v>5</v>
      </c>
      <c r="AI482">
        <v>10</v>
      </c>
    </row>
    <row r="483" spans="1:35" x14ac:dyDescent="0.2">
      <c r="A483" s="102">
        <v>794</v>
      </c>
      <c r="B483">
        <v>7649</v>
      </c>
      <c r="C483" t="s">
        <v>1488</v>
      </c>
      <c r="D483" t="s">
        <v>1283</v>
      </c>
      <c r="E483">
        <v>5540</v>
      </c>
      <c r="F483">
        <v>5430</v>
      </c>
      <c r="G483">
        <v>200</v>
      </c>
      <c r="H483" t="s">
        <v>1258</v>
      </c>
      <c r="I483">
        <v>9715</v>
      </c>
      <c r="J483" t="s">
        <v>1596</v>
      </c>
      <c r="K483" t="s">
        <v>1272</v>
      </c>
      <c r="L483">
        <v>2682</v>
      </c>
      <c r="M483">
        <v>2652</v>
      </c>
      <c r="N483">
        <v>400</v>
      </c>
      <c r="O483" t="s">
        <v>1261</v>
      </c>
      <c r="P483">
        <v>0.70201959658809698</v>
      </c>
      <c r="Q483">
        <v>0.85724542403001003</v>
      </c>
      <c r="R483">
        <v>0.466873155836381</v>
      </c>
      <c r="S483">
        <v>8.8110083271073503E-2</v>
      </c>
      <c r="T483">
        <v>1.44061139770319E-2</v>
      </c>
      <c r="U483">
        <v>1.44061139770319E-2</v>
      </c>
      <c r="V483">
        <v>0.180234201303408</v>
      </c>
      <c r="W483">
        <v>0.05</v>
      </c>
      <c r="X483">
        <v>2.3199999999999998</v>
      </c>
      <c r="Y483">
        <v>160096</v>
      </c>
      <c r="Z483">
        <v>16010</v>
      </c>
      <c r="AA483">
        <v>0.89</v>
      </c>
      <c r="AB483">
        <v>10</v>
      </c>
      <c r="AC483">
        <v>8</v>
      </c>
      <c r="AD483">
        <v>2</v>
      </c>
      <c r="AE483">
        <v>80</v>
      </c>
      <c r="AF483">
        <v>12</v>
      </c>
      <c r="AG483">
        <v>4</v>
      </c>
      <c r="AH483">
        <v>2</v>
      </c>
      <c r="AI483">
        <v>4</v>
      </c>
    </row>
    <row r="484" spans="1:35" x14ac:dyDescent="0.2">
      <c r="A484" s="102">
        <v>484</v>
      </c>
      <c r="B484">
        <v>2427</v>
      </c>
      <c r="C484" t="s">
        <v>1525</v>
      </c>
      <c r="D484" t="s">
        <v>1272</v>
      </c>
      <c r="E484">
        <v>983</v>
      </c>
      <c r="F484">
        <v>951</v>
      </c>
      <c r="G484">
        <v>1000</v>
      </c>
      <c r="H484" t="s">
        <v>1261</v>
      </c>
      <c r="I484">
        <v>7276</v>
      </c>
      <c r="J484" t="s">
        <v>1310</v>
      </c>
      <c r="K484" t="s">
        <v>1263</v>
      </c>
      <c r="L484">
        <v>4655</v>
      </c>
      <c r="M484">
        <v>4655</v>
      </c>
      <c r="N484">
        <v>200</v>
      </c>
      <c r="O484" t="s">
        <v>1258</v>
      </c>
      <c r="P484">
        <v>0.90604972361181901</v>
      </c>
      <c r="Q484">
        <v>0.89192595488870596</v>
      </c>
      <c r="R484">
        <v>0.15417075099371499</v>
      </c>
      <c r="S484">
        <v>6.1231483869672802E-2</v>
      </c>
      <c r="T484">
        <v>-1.04377178741702</v>
      </c>
      <c r="U484">
        <v>1.04377178741702</v>
      </c>
      <c r="V484">
        <v>0.65553293707126303</v>
      </c>
      <c r="W484">
        <v>-4.41</v>
      </c>
      <c r="X484">
        <v>2.15</v>
      </c>
      <c r="Y484">
        <v>159935</v>
      </c>
      <c r="Z484">
        <v>7270</v>
      </c>
      <c r="AA484">
        <v>0.28000000000000003</v>
      </c>
      <c r="AB484">
        <v>22</v>
      </c>
      <c r="AC484">
        <v>12</v>
      </c>
      <c r="AD484">
        <v>10</v>
      </c>
      <c r="AE484">
        <v>54.55</v>
      </c>
      <c r="AF484">
        <v>9</v>
      </c>
      <c r="AG484">
        <v>11</v>
      </c>
      <c r="AH484">
        <v>7</v>
      </c>
      <c r="AI484">
        <v>4</v>
      </c>
    </row>
    <row r="485" spans="1:35" x14ac:dyDescent="0.2">
      <c r="A485" s="102">
        <v>489</v>
      </c>
      <c r="B485">
        <v>4183</v>
      </c>
      <c r="C485" t="s">
        <v>1454</v>
      </c>
      <c r="D485" t="s">
        <v>1282</v>
      </c>
      <c r="E485">
        <v>2560</v>
      </c>
      <c r="F485">
        <v>2541</v>
      </c>
      <c r="G485">
        <v>300</v>
      </c>
      <c r="H485" t="s">
        <v>1261</v>
      </c>
      <c r="I485">
        <v>7259</v>
      </c>
      <c r="J485" t="s">
        <v>27</v>
      </c>
      <c r="K485" t="s">
        <v>1275</v>
      </c>
      <c r="L485">
        <v>3870</v>
      </c>
      <c r="M485">
        <v>3905</v>
      </c>
      <c r="N485">
        <v>200</v>
      </c>
      <c r="O485" t="s">
        <v>1258</v>
      </c>
      <c r="P485">
        <v>0.77879856941514602</v>
      </c>
      <c r="Q485">
        <v>0.89131218291103098</v>
      </c>
      <c r="R485">
        <v>0.10793270839493201</v>
      </c>
      <c r="S485">
        <v>4.9687331524095205E-4</v>
      </c>
      <c r="T485">
        <v>-9.9947904471659799E-2</v>
      </c>
      <c r="U485">
        <v>9.9947904471659799E-2</v>
      </c>
      <c r="V485">
        <v>0.44452904320939302</v>
      </c>
      <c r="W485">
        <v>-0.37</v>
      </c>
      <c r="X485">
        <v>2.39</v>
      </c>
      <c r="Y485">
        <v>158937</v>
      </c>
      <c r="Z485">
        <v>12226</v>
      </c>
      <c r="AA485">
        <v>0.84</v>
      </c>
      <c r="AB485">
        <v>13</v>
      </c>
      <c r="AC485">
        <v>7</v>
      </c>
      <c r="AD485">
        <v>6</v>
      </c>
      <c r="AE485">
        <v>53.85</v>
      </c>
      <c r="AF485">
        <v>13</v>
      </c>
      <c r="AG485">
        <v>7</v>
      </c>
      <c r="AH485">
        <v>2</v>
      </c>
      <c r="AI485">
        <v>4</v>
      </c>
    </row>
    <row r="486" spans="1:35" x14ac:dyDescent="0.2">
      <c r="A486" s="102">
        <v>355</v>
      </c>
      <c r="B486">
        <v>8242</v>
      </c>
      <c r="C486" t="s">
        <v>862</v>
      </c>
      <c r="D486" t="s">
        <v>1283</v>
      </c>
      <c r="E486">
        <v>958</v>
      </c>
      <c r="F486">
        <v>936</v>
      </c>
      <c r="G486">
        <v>1100</v>
      </c>
      <c r="H486" t="s">
        <v>1261</v>
      </c>
      <c r="I486">
        <v>9474</v>
      </c>
      <c r="J486" t="s">
        <v>1472</v>
      </c>
      <c r="K486" t="s">
        <v>1260</v>
      </c>
      <c r="L486">
        <v>1486</v>
      </c>
      <c r="M486">
        <v>1460</v>
      </c>
      <c r="N486">
        <v>700</v>
      </c>
      <c r="O486" t="s">
        <v>1258</v>
      </c>
      <c r="P486">
        <v>0.95705611985204797</v>
      </c>
      <c r="Q486">
        <v>0.90463651224851405</v>
      </c>
      <c r="R486">
        <v>0.48352016939905401</v>
      </c>
      <c r="S486">
        <v>5.1507191125208303E-2</v>
      </c>
      <c r="T486">
        <v>-0.80127532890087705</v>
      </c>
      <c r="U486">
        <v>0.80127532890087705</v>
      </c>
      <c r="V486">
        <v>0.67922114000202505</v>
      </c>
      <c r="W486">
        <v>-2.63</v>
      </c>
      <c r="X486">
        <v>0.74</v>
      </c>
      <c r="Y486">
        <v>158835</v>
      </c>
      <c r="Z486">
        <v>7564</v>
      </c>
      <c r="AA486">
        <v>0.36</v>
      </c>
      <c r="AB486">
        <v>21</v>
      </c>
      <c r="AC486">
        <v>12</v>
      </c>
      <c r="AD486">
        <v>9</v>
      </c>
      <c r="AE486">
        <v>57.14</v>
      </c>
      <c r="AF486">
        <v>10</v>
      </c>
      <c r="AG486">
        <v>9</v>
      </c>
      <c r="AH486">
        <v>6</v>
      </c>
      <c r="AI486">
        <v>6</v>
      </c>
    </row>
    <row r="487" spans="1:35" x14ac:dyDescent="0.2">
      <c r="A487" s="102">
        <v>900</v>
      </c>
      <c r="B487">
        <v>5706</v>
      </c>
      <c r="C487" t="s">
        <v>1597</v>
      </c>
      <c r="D487" t="s">
        <v>1273</v>
      </c>
      <c r="E487">
        <v>2932</v>
      </c>
      <c r="F487">
        <v>2921</v>
      </c>
      <c r="G487">
        <v>300</v>
      </c>
      <c r="H487" t="s">
        <v>1258</v>
      </c>
      <c r="I487">
        <v>6923</v>
      </c>
      <c r="J487" t="s">
        <v>57</v>
      </c>
      <c r="K487" t="s">
        <v>1263</v>
      </c>
      <c r="L487">
        <v>2943</v>
      </c>
      <c r="M487">
        <v>2920</v>
      </c>
      <c r="N487">
        <v>300</v>
      </c>
      <c r="O487" t="s">
        <v>1261</v>
      </c>
      <c r="P487">
        <v>0.58322765319360803</v>
      </c>
      <c r="Q487">
        <v>0.84523050255348697</v>
      </c>
      <c r="R487">
        <v>2.3561067441259201E-2</v>
      </c>
      <c r="S487" s="15">
        <v>1.31209982555176E-2</v>
      </c>
      <c r="T487">
        <v>1.6748710617721101</v>
      </c>
      <c r="U487">
        <v>1.6748710617721101</v>
      </c>
      <c r="V487">
        <v>1.0948685228066599</v>
      </c>
      <c r="W487">
        <v>7.7</v>
      </c>
      <c r="X487">
        <v>0.03</v>
      </c>
      <c r="Y487">
        <v>158544</v>
      </c>
      <c r="Z487">
        <v>19818</v>
      </c>
      <c r="AA487">
        <v>0.78</v>
      </c>
      <c r="AB487">
        <v>8</v>
      </c>
      <c r="AC487">
        <v>5</v>
      </c>
      <c r="AD487">
        <v>3</v>
      </c>
      <c r="AE487">
        <v>62.5</v>
      </c>
      <c r="AF487">
        <v>10</v>
      </c>
      <c r="AG487">
        <v>4</v>
      </c>
      <c r="AH487">
        <v>2</v>
      </c>
      <c r="AI487">
        <v>2</v>
      </c>
    </row>
    <row r="488" spans="1:35" x14ac:dyDescent="0.2">
      <c r="A488" s="102">
        <v>524</v>
      </c>
      <c r="B488">
        <v>1662</v>
      </c>
      <c r="C488" t="s">
        <v>568</v>
      </c>
      <c r="D488" t="s">
        <v>1471</v>
      </c>
      <c r="E488">
        <v>2782</v>
      </c>
      <c r="F488">
        <v>2798</v>
      </c>
      <c r="G488">
        <v>300</v>
      </c>
      <c r="H488" t="s">
        <v>1261</v>
      </c>
      <c r="I488">
        <v>8425</v>
      </c>
      <c r="J488" t="s">
        <v>1438</v>
      </c>
      <c r="K488" t="s">
        <v>1264</v>
      </c>
      <c r="L488">
        <v>3240</v>
      </c>
      <c r="M488">
        <v>3220</v>
      </c>
      <c r="N488">
        <v>300</v>
      </c>
      <c r="O488" t="s">
        <v>1258</v>
      </c>
      <c r="P488">
        <v>0.65038212646599103</v>
      </c>
      <c r="Q488">
        <v>0.88797344452720695</v>
      </c>
      <c r="R488">
        <v>0.489529484164269</v>
      </c>
      <c r="S488" s="106">
        <v>2.8372664983719799E-2</v>
      </c>
      <c r="T488">
        <v>-0.45893416376791002</v>
      </c>
      <c r="U488">
        <v>0.45893416376791002</v>
      </c>
      <c r="V488">
        <v>1.2094183027305301</v>
      </c>
      <c r="W488">
        <v>-1.66</v>
      </c>
      <c r="X488">
        <v>13.11</v>
      </c>
      <c r="Y488">
        <v>158493</v>
      </c>
      <c r="Z488">
        <v>8342</v>
      </c>
      <c r="AA488">
        <v>0.33</v>
      </c>
      <c r="AB488">
        <v>19</v>
      </c>
      <c r="AC488">
        <v>9</v>
      </c>
      <c r="AD488">
        <v>10</v>
      </c>
      <c r="AE488">
        <v>47.37</v>
      </c>
      <c r="AF488">
        <v>11</v>
      </c>
      <c r="AG488">
        <v>8</v>
      </c>
      <c r="AH488">
        <v>6</v>
      </c>
      <c r="AI488">
        <v>5</v>
      </c>
    </row>
    <row r="489" spans="1:35" x14ac:dyDescent="0.2">
      <c r="A489" s="102">
        <v>234</v>
      </c>
      <c r="B489">
        <v>2371</v>
      </c>
      <c r="C489" t="s">
        <v>595</v>
      </c>
      <c r="D489" t="s">
        <v>1272</v>
      </c>
      <c r="E489">
        <v>2919</v>
      </c>
      <c r="F489">
        <v>2858</v>
      </c>
      <c r="G489">
        <v>300</v>
      </c>
      <c r="H489" t="s">
        <v>1258</v>
      </c>
      <c r="I489">
        <v>6758</v>
      </c>
      <c r="J489" t="s">
        <v>1274</v>
      </c>
      <c r="K489" t="s">
        <v>1263</v>
      </c>
      <c r="L489">
        <v>7500</v>
      </c>
      <c r="M489">
        <v>7522</v>
      </c>
      <c r="N489">
        <v>100</v>
      </c>
      <c r="O489" t="s">
        <v>1261</v>
      </c>
      <c r="P489">
        <v>0.84192597436914896</v>
      </c>
      <c r="Q489">
        <v>0.916909660454166</v>
      </c>
      <c r="R489">
        <v>0.21829268191273901</v>
      </c>
      <c r="S489">
        <v>5.5004818520868998E-2</v>
      </c>
      <c r="T489">
        <v>7.5047670298128893E-2</v>
      </c>
      <c r="U489">
        <v>7.5047670298128893E-2</v>
      </c>
      <c r="V489">
        <v>1.81928765988293</v>
      </c>
      <c r="W489">
        <v>0.19</v>
      </c>
      <c r="X489">
        <v>13.99</v>
      </c>
      <c r="Y489">
        <v>158352</v>
      </c>
      <c r="Z489">
        <v>10557</v>
      </c>
      <c r="AA489">
        <v>0.67</v>
      </c>
      <c r="AB489">
        <v>15</v>
      </c>
      <c r="AC489">
        <v>10</v>
      </c>
      <c r="AD489">
        <v>5</v>
      </c>
      <c r="AE489">
        <v>66.67</v>
      </c>
      <c r="AF489">
        <v>11</v>
      </c>
      <c r="AG489">
        <v>7</v>
      </c>
      <c r="AH489">
        <v>4</v>
      </c>
      <c r="AI489">
        <v>4</v>
      </c>
    </row>
    <row r="490" spans="1:35" x14ac:dyDescent="0.2">
      <c r="A490" s="102">
        <v>675</v>
      </c>
      <c r="B490">
        <v>4183</v>
      </c>
      <c r="C490" t="s">
        <v>1454</v>
      </c>
      <c r="D490" t="s">
        <v>1282</v>
      </c>
      <c r="E490">
        <v>2560</v>
      </c>
      <c r="F490">
        <v>2541</v>
      </c>
      <c r="G490">
        <v>400</v>
      </c>
      <c r="H490" t="s">
        <v>1261</v>
      </c>
      <c r="I490">
        <v>7267</v>
      </c>
      <c r="J490" t="s">
        <v>60</v>
      </c>
      <c r="K490" t="s">
        <v>1275</v>
      </c>
      <c r="L490">
        <v>3019</v>
      </c>
      <c r="M490">
        <v>3041</v>
      </c>
      <c r="N490">
        <v>300</v>
      </c>
      <c r="O490" t="s">
        <v>1258</v>
      </c>
      <c r="P490">
        <v>0.86226985416839796</v>
      </c>
      <c r="Q490">
        <v>0.87094393098982303</v>
      </c>
      <c r="R490">
        <v>5.8007614600256399E-2</v>
      </c>
      <c r="S490">
        <v>5.4967328094352501E-2</v>
      </c>
      <c r="T490">
        <v>-1.5500670131691101</v>
      </c>
      <c r="U490">
        <v>1.5500670131691101</v>
      </c>
      <c r="V490">
        <v>0.56493219731448996</v>
      </c>
      <c r="W490">
        <v>-3.12</v>
      </c>
      <c r="X490">
        <v>11.41</v>
      </c>
      <c r="Y490">
        <v>158180</v>
      </c>
      <c r="Z490">
        <v>12168</v>
      </c>
      <c r="AA490">
        <v>0.66</v>
      </c>
      <c r="AB490">
        <v>13</v>
      </c>
      <c r="AC490">
        <v>9</v>
      </c>
      <c r="AD490">
        <v>4</v>
      </c>
      <c r="AE490">
        <v>69.23</v>
      </c>
      <c r="AF490">
        <v>15</v>
      </c>
      <c r="AG490">
        <v>5</v>
      </c>
      <c r="AH490">
        <v>1</v>
      </c>
      <c r="AI490">
        <v>7</v>
      </c>
    </row>
    <row r="491" spans="1:35" x14ac:dyDescent="0.2">
      <c r="A491" s="102">
        <v>775</v>
      </c>
      <c r="B491">
        <v>2201</v>
      </c>
      <c r="C491" t="s">
        <v>584</v>
      </c>
      <c r="D491" t="s">
        <v>1285</v>
      </c>
      <c r="E491">
        <v>4690</v>
      </c>
      <c r="F491">
        <v>4690</v>
      </c>
      <c r="G491">
        <v>200</v>
      </c>
      <c r="H491" t="s">
        <v>1258</v>
      </c>
      <c r="I491">
        <v>4849</v>
      </c>
      <c r="J491" t="s">
        <v>550</v>
      </c>
      <c r="K491" t="s">
        <v>1272</v>
      </c>
      <c r="L491">
        <v>3450</v>
      </c>
      <c r="M491">
        <v>3485</v>
      </c>
      <c r="N491">
        <v>300</v>
      </c>
      <c r="O491" t="s">
        <v>1261</v>
      </c>
      <c r="P491">
        <v>0.91223319384244905</v>
      </c>
      <c r="Q491">
        <v>0.85904908694509696</v>
      </c>
      <c r="R491">
        <v>5.2492220103585299E-2</v>
      </c>
      <c r="S491">
        <v>6.9275220875225103E-3</v>
      </c>
      <c r="T491">
        <v>3.0900763694720399</v>
      </c>
      <c r="U491">
        <v>3.0900763694720399</v>
      </c>
      <c r="V491">
        <v>3.7298804916636699</v>
      </c>
      <c r="W491">
        <v>16.36</v>
      </c>
      <c r="X491">
        <v>11.46</v>
      </c>
      <c r="Y491">
        <v>158053</v>
      </c>
      <c r="Z491">
        <v>17561</v>
      </c>
      <c r="AA491">
        <v>1.02</v>
      </c>
      <c r="AB491">
        <v>9</v>
      </c>
      <c r="AC491">
        <v>6</v>
      </c>
      <c r="AD491">
        <v>3</v>
      </c>
      <c r="AE491">
        <v>66.67</v>
      </c>
      <c r="AF491">
        <v>6</v>
      </c>
      <c r="AG491">
        <v>6</v>
      </c>
      <c r="AH491">
        <v>3</v>
      </c>
      <c r="AI491">
        <v>0</v>
      </c>
    </row>
    <row r="492" spans="1:35" x14ac:dyDescent="0.2">
      <c r="A492" s="102">
        <v>699</v>
      </c>
      <c r="B492">
        <v>3101</v>
      </c>
      <c r="C492" t="s">
        <v>1544</v>
      </c>
      <c r="D492" t="s">
        <v>1538</v>
      </c>
      <c r="E492">
        <v>1486</v>
      </c>
      <c r="F492">
        <v>1500</v>
      </c>
      <c r="G492">
        <v>600</v>
      </c>
      <c r="H492" t="s">
        <v>1258</v>
      </c>
      <c r="I492">
        <v>6770</v>
      </c>
      <c r="J492" t="s">
        <v>24</v>
      </c>
      <c r="K492" t="s">
        <v>1263</v>
      </c>
      <c r="L492">
        <v>1869</v>
      </c>
      <c r="M492">
        <v>1836</v>
      </c>
      <c r="N492">
        <v>500</v>
      </c>
      <c r="O492" t="s">
        <v>1261</v>
      </c>
      <c r="P492">
        <v>0.77827096485403602</v>
      </c>
      <c r="Q492">
        <v>0.868090045035386</v>
      </c>
      <c r="R492" s="106">
        <v>0.21751867978789</v>
      </c>
      <c r="S492">
        <v>3.34823918299747E-2</v>
      </c>
      <c r="T492">
        <v>2.3486057627568599</v>
      </c>
      <c r="U492">
        <v>2.3486057627568599</v>
      </c>
      <c r="V492">
        <v>2.1986087479725902</v>
      </c>
      <c r="W492">
        <v>17.239999999999998</v>
      </c>
      <c r="X492">
        <v>1.96</v>
      </c>
      <c r="Y492">
        <v>157722</v>
      </c>
      <c r="Z492">
        <v>9278</v>
      </c>
      <c r="AA492">
        <v>0.56000000000000005</v>
      </c>
      <c r="AB492">
        <v>17</v>
      </c>
      <c r="AC492">
        <v>11</v>
      </c>
      <c r="AD492">
        <v>6</v>
      </c>
      <c r="AE492">
        <v>64.709999999999994</v>
      </c>
      <c r="AF492">
        <v>12</v>
      </c>
      <c r="AG492">
        <v>6</v>
      </c>
      <c r="AH492">
        <v>4</v>
      </c>
      <c r="AI492">
        <v>7</v>
      </c>
    </row>
    <row r="493" spans="1:35" x14ac:dyDescent="0.2">
      <c r="A493" s="102">
        <v>839</v>
      </c>
      <c r="B493">
        <v>6113</v>
      </c>
      <c r="C493" t="s">
        <v>1585</v>
      </c>
      <c r="D493" t="s">
        <v>1270</v>
      </c>
      <c r="E493">
        <v>1089</v>
      </c>
      <c r="F493">
        <v>1086</v>
      </c>
      <c r="G493">
        <v>1000</v>
      </c>
      <c r="H493" t="s">
        <v>1261</v>
      </c>
      <c r="I493">
        <v>6141</v>
      </c>
      <c r="J493" t="s">
        <v>1498</v>
      </c>
      <c r="K493" t="s">
        <v>1270</v>
      </c>
      <c r="L493">
        <v>1542</v>
      </c>
      <c r="M493">
        <v>1528</v>
      </c>
      <c r="N493">
        <v>700</v>
      </c>
      <c r="O493" t="s">
        <v>1258</v>
      </c>
      <c r="P493">
        <v>0.86779035541443095</v>
      </c>
      <c r="Q493">
        <v>0.85289393242903799</v>
      </c>
      <c r="R493">
        <v>0.477286718858769</v>
      </c>
      <c r="S493">
        <v>4.9720826251461398E-3</v>
      </c>
      <c r="T493">
        <v>-0.824459683914463</v>
      </c>
      <c r="U493">
        <v>0.824459683914463</v>
      </c>
      <c r="V493">
        <v>0.78361480523885596</v>
      </c>
      <c r="W493">
        <v>-1.9</v>
      </c>
      <c r="X493">
        <v>1.53</v>
      </c>
      <c r="Y493">
        <v>157700</v>
      </c>
      <c r="Z493">
        <v>10513</v>
      </c>
      <c r="AA493">
        <v>0.57999999999999996</v>
      </c>
      <c r="AB493">
        <v>15</v>
      </c>
      <c r="AC493">
        <v>10</v>
      </c>
      <c r="AD493">
        <v>5</v>
      </c>
      <c r="AE493">
        <v>66.67</v>
      </c>
      <c r="AF493">
        <v>14</v>
      </c>
      <c r="AG493">
        <v>5</v>
      </c>
      <c r="AH493">
        <v>2</v>
      </c>
      <c r="AI493">
        <v>8</v>
      </c>
    </row>
    <row r="494" spans="1:35" x14ac:dyDescent="0.2">
      <c r="A494" s="102">
        <v>338</v>
      </c>
      <c r="B494">
        <v>2001</v>
      </c>
      <c r="C494" t="s">
        <v>1176</v>
      </c>
      <c r="D494" t="s">
        <v>1285</v>
      </c>
      <c r="E494">
        <v>1651</v>
      </c>
      <c r="F494">
        <v>1649</v>
      </c>
      <c r="G494">
        <v>700</v>
      </c>
      <c r="H494" t="s">
        <v>1258</v>
      </c>
      <c r="I494">
        <v>2784</v>
      </c>
      <c r="J494" t="s">
        <v>1025</v>
      </c>
      <c r="K494" t="s">
        <v>1265</v>
      </c>
      <c r="L494">
        <v>2177</v>
      </c>
      <c r="M494">
        <v>2180</v>
      </c>
      <c r="N494">
        <v>500</v>
      </c>
      <c r="O494" t="s">
        <v>1261</v>
      </c>
      <c r="P494">
        <v>0.65764719661721105</v>
      </c>
      <c r="Q494">
        <v>0.90565310726061798</v>
      </c>
      <c r="R494">
        <v>0.239174471497377</v>
      </c>
      <c r="S494">
        <v>7.2887777527802705E-2</v>
      </c>
      <c r="T494">
        <v>0.77942677272572303</v>
      </c>
      <c r="U494">
        <v>0.77942677272572303</v>
      </c>
      <c r="V494">
        <v>1.05224691685792</v>
      </c>
      <c r="W494">
        <v>2.4</v>
      </c>
      <c r="X494">
        <v>5.9</v>
      </c>
      <c r="Y494">
        <v>157364</v>
      </c>
      <c r="Z494">
        <v>9835</v>
      </c>
      <c r="AA494">
        <v>0.49</v>
      </c>
      <c r="AB494">
        <v>16</v>
      </c>
      <c r="AC494">
        <v>11</v>
      </c>
      <c r="AD494">
        <v>5</v>
      </c>
      <c r="AE494">
        <v>68.75</v>
      </c>
      <c r="AF494">
        <v>15</v>
      </c>
      <c r="AG494">
        <v>3</v>
      </c>
      <c r="AH494">
        <v>1</v>
      </c>
      <c r="AI494">
        <v>12</v>
      </c>
    </row>
    <row r="495" spans="1:35" x14ac:dyDescent="0.2">
      <c r="A495" s="102">
        <v>415</v>
      </c>
      <c r="B495">
        <v>1332</v>
      </c>
      <c r="C495" t="s">
        <v>1684</v>
      </c>
      <c r="D495" t="s">
        <v>1378</v>
      </c>
      <c r="E495">
        <v>617</v>
      </c>
      <c r="F495">
        <v>610</v>
      </c>
      <c r="G495">
        <v>1400</v>
      </c>
      <c r="H495" t="s">
        <v>1261</v>
      </c>
      <c r="I495">
        <v>4534</v>
      </c>
      <c r="J495" t="s">
        <v>1513</v>
      </c>
      <c r="K495" t="s">
        <v>1280</v>
      </c>
      <c r="L495">
        <v>4260</v>
      </c>
      <c r="M495">
        <v>4260</v>
      </c>
      <c r="N495">
        <v>200</v>
      </c>
      <c r="O495" t="s">
        <v>1258</v>
      </c>
      <c r="P495">
        <v>0.74612658471377802</v>
      </c>
      <c r="Q495">
        <v>0.89917208196378695</v>
      </c>
      <c r="R495">
        <v>2.2060212432872501E-2</v>
      </c>
      <c r="S495">
        <v>6.7257801576488002E-2</v>
      </c>
      <c r="T495">
        <v>-0.14082700368100401</v>
      </c>
      <c r="U495">
        <v>0.14082700368100401</v>
      </c>
      <c r="V495">
        <v>0.23221242673202599</v>
      </c>
      <c r="W495">
        <v>-0.34</v>
      </c>
      <c r="X495">
        <v>0.23</v>
      </c>
      <c r="Y495">
        <v>156969</v>
      </c>
      <c r="Z495">
        <v>9811</v>
      </c>
      <c r="AA495">
        <v>0.62</v>
      </c>
      <c r="AB495">
        <v>16</v>
      </c>
      <c r="AC495">
        <v>11</v>
      </c>
      <c r="AD495">
        <v>5</v>
      </c>
      <c r="AE495">
        <v>68.75</v>
      </c>
      <c r="AF495">
        <v>12</v>
      </c>
      <c r="AG495">
        <v>6</v>
      </c>
      <c r="AH495">
        <v>3</v>
      </c>
      <c r="AI495">
        <v>7</v>
      </c>
    </row>
    <row r="496" spans="1:35" x14ac:dyDescent="0.2">
      <c r="A496" s="102">
        <v>4</v>
      </c>
      <c r="B496">
        <v>5333</v>
      </c>
      <c r="C496" t="s">
        <v>236</v>
      </c>
      <c r="D496" t="s">
        <v>1257</v>
      </c>
      <c r="E496">
        <v>1884</v>
      </c>
      <c r="F496">
        <v>1882</v>
      </c>
      <c r="G496">
        <v>500</v>
      </c>
      <c r="H496" t="s">
        <v>1258</v>
      </c>
      <c r="I496">
        <v>5393</v>
      </c>
      <c r="J496" t="s">
        <v>235</v>
      </c>
      <c r="K496" t="s">
        <v>1257</v>
      </c>
      <c r="L496">
        <v>2548</v>
      </c>
      <c r="M496">
        <v>2546</v>
      </c>
      <c r="N496">
        <v>400</v>
      </c>
      <c r="O496" t="s">
        <v>1261</v>
      </c>
      <c r="P496">
        <v>0.72181932587035003</v>
      </c>
      <c r="Q496">
        <v>0.97203941024677398</v>
      </c>
      <c r="R496">
        <v>0.18729633078385299</v>
      </c>
      <c r="S496" s="15">
        <v>2.7973835535270101E-4</v>
      </c>
      <c r="T496">
        <v>1.2212029079225599</v>
      </c>
      <c r="U496">
        <v>1.2212029079225599</v>
      </c>
      <c r="V496">
        <v>0.91514297826489199</v>
      </c>
      <c r="W496">
        <v>3.58</v>
      </c>
      <c r="X496">
        <v>7.6</v>
      </c>
      <c r="Y496">
        <v>156237</v>
      </c>
      <c r="Z496">
        <v>8680</v>
      </c>
      <c r="AA496">
        <v>0.45</v>
      </c>
      <c r="AB496">
        <v>18</v>
      </c>
      <c r="AC496">
        <v>12</v>
      </c>
      <c r="AD496">
        <v>6</v>
      </c>
      <c r="AE496">
        <v>66.67</v>
      </c>
      <c r="AF496">
        <v>12</v>
      </c>
      <c r="AG496">
        <v>7</v>
      </c>
      <c r="AH496">
        <v>5</v>
      </c>
      <c r="AI496">
        <v>6</v>
      </c>
    </row>
    <row r="497" spans="1:35" x14ac:dyDescent="0.2">
      <c r="A497" s="102">
        <v>841</v>
      </c>
      <c r="B497">
        <v>2801</v>
      </c>
      <c r="C497" t="s">
        <v>609</v>
      </c>
      <c r="D497" t="s">
        <v>1285</v>
      </c>
      <c r="E497">
        <v>5880</v>
      </c>
      <c r="F497">
        <v>5880</v>
      </c>
      <c r="G497">
        <v>100</v>
      </c>
      <c r="H497" t="s">
        <v>1261</v>
      </c>
      <c r="I497">
        <v>4182</v>
      </c>
      <c r="J497" t="s">
        <v>47</v>
      </c>
      <c r="K497" t="s">
        <v>1282</v>
      </c>
      <c r="L497">
        <v>1822</v>
      </c>
      <c r="M497">
        <v>1821</v>
      </c>
      <c r="N497">
        <v>300</v>
      </c>
      <c r="O497" t="s">
        <v>1258</v>
      </c>
      <c r="P497">
        <v>0.71854437899400403</v>
      </c>
      <c r="Q497">
        <v>0.85266420385854802</v>
      </c>
      <c r="R497">
        <v>6.4254438939934197E-2</v>
      </c>
      <c r="S497">
        <v>8.6363664860365195E-3</v>
      </c>
      <c r="T497">
        <v>-7.0262919426933898E-2</v>
      </c>
      <c r="U497">
        <v>7.0262919426933898E-2</v>
      </c>
      <c r="V497">
        <v>0.14029537520496699</v>
      </c>
      <c r="W497">
        <v>-0.22</v>
      </c>
      <c r="X497">
        <v>7.09</v>
      </c>
      <c r="Y497">
        <v>156084</v>
      </c>
      <c r="Z497">
        <v>6786</v>
      </c>
      <c r="AA497">
        <v>0.3</v>
      </c>
      <c r="AB497">
        <v>23</v>
      </c>
      <c r="AC497">
        <v>14</v>
      </c>
      <c r="AD497">
        <v>9</v>
      </c>
      <c r="AE497">
        <v>60.87</v>
      </c>
      <c r="AF497">
        <v>10</v>
      </c>
      <c r="AG497">
        <v>10</v>
      </c>
      <c r="AH497">
        <v>9</v>
      </c>
      <c r="AI497">
        <v>4</v>
      </c>
    </row>
    <row r="498" spans="1:35" x14ac:dyDescent="0.2">
      <c r="A498" s="102">
        <v>1208</v>
      </c>
      <c r="B498">
        <v>4183</v>
      </c>
      <c r="C498" t="s">
        <v>1454</v>
      </c>
      <c r="D498" t="s">
        <v>1282</v>
      </c>
      <c r="E498">
        <v>2560</v>
      </c>
      <c r="F498">
        <v>2541</v>
      </c>
      <c r="G498">
        <v>400</v>
      </c>
      <c r="H498" t="s">
        <v>1258</v>
      </c>
      <c r="I498">
        <v>8086</v>
      </c>
      <c r="J498" t="s">
        <v>1545</v>
      </c>
      <c r="K498" t="s">
        <v>1267</v>
      </c>
      <c r="L498">
        <v>1258</v>
      </c>
      <c r="M498">
        <v>1240</v>
      </c>
      <c r="N498">
        <v>800</v>
      </c>
      <c r="O498" t="s">
        <v>1261</v>
      </c>
      <c r="P498">
        <v>0.81105712463686896</v>
      </c>
      <c r="Q498">
        <v>0.80456487679649602</v>
      </c>
      <c r="R498">
        <v>4.9563898337766102E-2</v>
      </c>
      <c r="S498">
        <v>1.97535812308899E-2</v>
      </c>
      <c r="T498">
        <v>5.50802031815101E-2</v>
      </c>
      <c r="U498">
        <v>5.50802031815101E-2</v>
      </c>
      <c r="V498">
        <v>0.34191777518412803</v>
      </c>
      <c r="W498">
        <v>0.16</v>
      </c>
      <c r="X498">
        <v>2.4</v>
      </c>
      <c r="Y498">
        <v>155576</v>
      </c>
      <c r="Z498">
        <v>9724</v>
      </c>
      <c r="AA498">
        <v>0.53</v>
      </c>
      <c r="AB498">
        <v>16</v>
      </c>
      <c r="AC498">
        <v>9</v>
      </c>
      <c r="AD498">
        <v>7</v>
      </c>
      <c r="AE498">
        <v>56.25</v>
      </c>
      <c r="AF498">
        <v>11</v>
      </c>
      <c r="AG498">
        <v>7</v>
      </c>
      <c r="AH498">
        <v>3</v>
      </c>
      <c r="AI498">
        <v>6</v>
      </c>
    </row>
    <row r="499" spans="1:35" x14ac:dyDescent="0.2">
      <c r="A499" s="102">
        <v>871</v>
      </c>
      <c r="B499">
        <v>7202</v>
      </c>
      <c r="C499" t="s">
        <v>788</v>
      </c>
      <c r="D499" t="s">
        <v>1275</v>
      </c>
      <c r="E499">
        <v>1143</v>
      </c>
      <c r="F499">
        <v>1137</v>
      </c>
      <c r="G499">
        <v>900</v>
      </c>
      <c r="H499" t="s">
        <v>1258</v>
      </c>
      <c r="I499">
        <v>9716</v>
      </c>
      <c r="J499" t="s">
        <v>1460</v>
      </c>
      <c r="K499" t="s">
        <v>1272</v>
      </c>
      <c r="L499">
        <v>1216</v>
      </c>
      <c r="M499">
        <v>1181</v>
      </c>
      <c r="N499">
        <v>900</v>
      </c>
      <c r="O499" t="s">
        <v>1261</v>
      </c>
      <c r="P499">
        <v>0.88786134231819303</v>
      </c>
      <c r="Q499">
        <v>0.848263370922136</v>
      </c>
      <c r="R499" s="15">
        <v>0.14914194061365599</v>
      </c>
      <c r="S499">
        <v>3.7968264816524398E-3</v>
      </c>
      <c r="T499">
        <v>1.8267685535692699</v>
      </c>
      <c r="U499">
        <v>1.8267685535692699</v>
      </c>
      <c r="V499">
        <v>0.84419321248742596</v>
      </c>
      <c r="W499">
        <v>5.7</v>
      </c>
      <c r="X499">
        <v>3.73</v>
      </c>
      <c r="Y499">
        <v>155400</v>
      </c>
      <c r="Z499">
        <v>10360</v>
      </c>
      <c r="AA499">
        <v>0.52</v>
      </c>
      <c r="AB499">
        <v>15</v>
      </c>
      <c r="AC499">
        <v>9</v>
      </c>
      <c r="AD499">
        <v>6</v>
      </c>
      <c r="AE499">
        <v>60</v>
      </c>
      <c r="AF499">
        <v>11</v>
      </c>
      <c r="AG499">
        <v>8</v>
      </c>
      <c r="AH499">
        <v>4</v>
      </c>
      <c r="AI499">
        <v>3</v>
      </c>
    </row>
    <row r="500" spans="1:35" x14ac:dyDescent="0.2">
      <c r="A500" s="102">
        <v>972</v>
      </c>
      <c r="B500">
        <v>8316</v>
      </c>
      <c r="C500" t="s">
        <v>1477</v>
      </c>
      <c r="D500" t="s">
        <v>1314</v>
      </c>
      <c r="E500">
        <v>3765</v>
      </c>
      <c r="F500">
        <v>3751</v>
      </c>
      <c r="G500">
        <v>200</v>
      </c>
      <c r="H500" t="s">
        <v>1261</v>
      </c>
      <c r="I500">
        <v>9069</v>
      </c>
      <c r="J500" t="s">
        <v>1370</v>
      </c>
      <c r="K500" t="s">
        <v>1380</v>
      </c>
      <c r="L500">
        <v>875</v>
      </c>
      <c r="M500">
        <v>867</v>
      </c>
      <c r="N500">
        <v>900</v>
      </c>
      <c r="O500" t="s">
        <v>1258</v>
      </c>
      <c r="P500">
        <v>0.90257275557059402</v>
      </c>
      <c r="Q500">
        <v>0.83650249544016297</v>
      </c>
      <c r="R500">
        <v>3.5068814385573403E-2</v>
      </c>
      <c r="S500">
        <v>3.4784960043268601E-2</v>
      </c>
      <c r="T500">
        <v>-0.82227370046850501</v>
      </c>
      <c r="U500">
        <v>0.82227370046850501</v>
      </c>
      <c r="V500">
        <v>0.66356296101174805</v>
      </c>
      <c r="W500">
        <v>-1.05</v>
      </c>
      <c r="X500">
        <v>4.01</v>
      </c>
      <c r="Y500">
        <v>154407</v>
      </c>
      <c r="Z500">
        <v>11029</v>
      </c>
      <c r="AA500">
        <v>0.63</v>
      </c>
      <c r="AB500">
        <v>14</v>
      </c>
      <c r="AC500">
        <v>10</v>
      </c>
      <c r="AD500">
        <v>4</v>
      </c>
      <c r="AE500">
        <v>71.430000000000007</v>
      </c>
      <c r="AF500">
        <v>14</v>
      </c>
      <c r="AG500">
        <v>4</v>
      </c>
      <c r="AH500">
        <v>2</v>
      </c>
      <c r="AI500">
        <v>8</v>
      </c>
    </row>
    <row r="501" spans="1:35" x14ac:dyDescent="0.2">
      <c r="A501" s="102">
        <v>656</v>
      </c>
      <c r="B501">
        <v>3865</v>
      </c>
      <c r="C501" t="s">
        <v>1207</v>
      </c>
      <c r="D501" t="s">
        <v>1475</v>
      </c>
      <c r="E501">
        <v>490</v>
      </c>
      <c r="F501">
        <v>491</v>
      </c>
      <c r="G501">
        <v>2200</v>
      </c>
      <c r="H501" t="s">
        <v>1261</v>
      </c>
      <c r="I501">
        <v>4005</v>
      </c>
      <c r="J501" t="s">
        <v>1501</v>
      </c>
      <c r="K501" t="s">
        <v>1282</v>
      </c>
      <c r="L501">
        <v>448</v>
      </c>
      <c r="M501">
        <v>442</v>
      </c>
      <c r="N501">
        <v>2400</v>
      </c>
      <c r="O501" t="s">
        <v>1258</v>
      </c>
      <c r="P501">
        <v>0.93404620229008795</v>
      </c>
      <c r="Q501">
        <v>0.87370572997295703</v>
      </c>
      <c r="R501" s="15">
        <v>7.2292197399506097E-3</v>
      </c>
      <c r="S501">
        <v>1.2025427717657299E-3</v>
      </c>
      <c r="T501">
        <v>-0.72872257262554796</v>
      </c>
      <c r="U501">
        <v>0.72872257262554796</v>
      </c>
      <c r="V501">
        <v>1.18605241549839</v>
      </c>
      <c r="W501">
        <v>-1.33</v>
      </c>
      <c r="X501">
        <v>1.8</v>
      </c>
      <c r="Y501">
        <v>152635</v>
      </c>
      <c r="Z501">
        <v>7632</v>
      </c>
      <c r="AA501">
        <v>0.34</v>
      </c>
      <c r="AB501">
        <v>20</v>
      </c>
      <c r="AC501">
        <v>11</v>
      </c>
      <c r="AD501">
        <v>9</v>
      </c>
      <c r="AE501">
        <v>55</v>
      </c>
      <c r="AF501">
        <v>13</v>
      </c>
      <c r="AG501">
        <v>7</v>
      </c>
      <c r="AH501">
        <v>4</v>
      </c>
      <c r="AI501">
        <v>9</v>
      </c>
    </row>
    <row r="502" spans="1:35" x14ac:dyDescent="0.2">
      <c r="A502" s="102">
        <v>1073</v>
      </c>
      <c r="B502">
        <v>1662</v>
      </c>
      <c r="C502" t="s">
        <v>568</v>
      </c>
      <c r="D502" t="s">
        <v>1471</v>
      </c>
      <c r="E502">
        <v>2782</v>
      </c>
      <c r="F502">
        <v>2798</v>
      </c>
      <c r="G502">
        <v>300</v>
      </c>
      <c r="H502" t="s">
        <v>1258</v>
      </c>
      <c r="I502">
        <v>2337</v>
      </c>
      <c r="J502" t="s">
        <v>1682</v>
      </c>
      <c r="K502" t="s">
        <v>1279</v>
      </c>
      <c r="L502">
        <v>404</v>
      </c>
      <c r="M502">
        <v>396</v>
      </c>
      <c r="N502">
        <v>2100</v>
      </c>
      <c r="O502" t="s">
        <v>1261</v>
      </c>
      <c r="P502">
        <v>0.81322465164503299</v>
      </c>
      <c r="Q502">
        <v>0.82416912688369903</v>
      </c>
      <c r="R502">
        <v>7.0903219439915302E-2</v>
      </c>
      <c r="S502" s="15">
        <v>9.7468488276945695E-2</v>
      </c>
      <c r="T502">
        <v>1.7168543201345901</v>
      </c>
      <c r="U502">
        <v>1.7168543201345901</v>
      </c>
      <c r="V502">
        <v>0.87103117089257498</v>
      </c>
      <c r="W502">
        <v>5.47</v>
      </c>
      <c r="X502">
        <v>0.93</v>
      </c>
      <c r="Y502">
        <v>152124</v>
      </c>
      <c r="Z502">
        <v>8007</v>
      </c>
      <c r="AA502">
        <v>0.44</v>
      </c>
      <c r="AB502">
        <v>19</v>
      </c>
      <c r="AC502">
        <v>11</v>
      </c>
      <c r="AD502">
        <v>8</v>
      </c>
      <c r="AE502">
        <v>57.89</v>
      </c>
      <c r="AF502">
        <v>11</v>
      </c>
      <c r="AG502">
        <v>8</v>
      </c>
      <c r="AH502">
        <v>5</v>
      </c>
      <c r="AI502">
        <v>6</v>
      </c>
    </row>
    <row r="503" spans="1:35" x14ac:dyDescent="0.2">
      <c r="A503" s="102">
        <v>189</v>
      </c>
      <c r="B503">
        <v>3086</v>
      </c>
      <c r="C503" t="s">
        <v>623</v>
      </c>
      <c r="D503" t="s">
        <v>1283</v>
      </c>
      <c r="E503">
        <v>1313</v>
      </c>
      <c r="F503">
        <v>1285</v>
      </c>
      <c r="G503">
        <v>700</v>
      </c>
      <c r="H503" t="s">
        <v>1261</v>
      </c>
      <c r="I503">
        <v>6134</v>
      </c>
      <c r="J503" t="s">
        <v>1483</v>
      </c>
      <c r="K503" t="s">
        <v>1270</v>
      </c>
      <c r="L503">
        <v>1917</v>
      </c>
      <c r="M503">
        <v>1909</v>
      </c>
      <c r="N503">
        <v>500</v>
      </c>
      <c r="O503" t="s">
        <v>1258</v>
      </c>
      <c r="P503">
        <v>0.79269314739821894</v>
      </c>
      <c r="Q503">
        <v>0.92287255319320205</v>
      </c>
      <c r="R503" s="15">
        <v>3.7382462424994198E-2</v>
      </c>
      <c r="S503" s="15">
        <v>1.4755962591390399E-3</v>
      </c>
      <c r="T503">
        <v>-2.7640619892518399</v>
      </c>
      <c r="U503">
        <v>2.7640619892518399</v>
      </c>
      <c r="V503">
        <v>2.47964127318162</v>
      </c>
      <c r="W503">
        <v>-10.61</v>
      </c>
      <c r="X503">
        <v>5.76</v>
      </c>
      <c r="Y503">
        <v>151761</v>
      </c>
      <c r="Z503">
        <v>7987</v>
      </c>
      <c r="AA503">
        <v>0.44</v>
      </c>
      <c r="AB503">
        <v>19</v>
      </c>
      <c r="AC503">
        <v>11</v>
      </c>
      <c r="AD503">
        <v>8</v>
      </c>
      <c r="AE503">
        <v>57.89</v>
      </c>
      <c r="AF503">
        <v>11</v>
      </c>
      <c r="AG503">
        <v>6</v>
      </c>
      <c r="AH503">
        <v>6</v>
      </c>
      <c r="AI503">
        <v>7</v>
      </c>
    </row>
    <row r="504" spans="1:35" x14ac:dyDescent="0.2">
      <c r="A504" s="102">
        <v>1194</v>
      </c>
      <c r="B504">
        <v>5401</v>
      </c>
      <c r="C504" t="s">
        <v>1600</v>
      </c>
      <c r="D504" t="s">
        <v>1312</v>
      </c>
      <c r="E504">
        <v>1412</v>
      </c>
      <c r="F504">
        <v>1358</v>
      </c>
      <c r="G504">
        <v>800</v>
      </c>
      <c r="H504" t="s">
        <v>1261</v>
      </c>
      <c r="I504">
        <v>9716</v>
      </c>
      <c r="J504" t="s">
        <v>1460</v>
      </c>
      <c r="K504" t="s">
        <v>1272</v>
      </c>
      <c r="L504">
        <v>1216</v>
      </c>
      <c r="M504">
        <v>1181</v>
      </c>
      <c r="N504">
        <v>900</v>
      </c>
      <c r="O504" t="s">
        <v>1258</v>
      </c>
      <c r="P504">
        <v>0.76851616384738897</v>
      </c>
      <c r="Q504">
        <v>0.80704036760056397</v>
      </c>
      <c r="R504">
        <v>5.6298531977059703E-2</v>
      </c>
      <c r="S504">
        <v>8.5087629848071805E-2</v>
      </c>
      <c r="T504">
        <v>-0.63739324638516703</v>
      </c>
      <c r="U504">
        <v>0.63739324638516703</v>
      </c>
      <c r="V504">
        <v>0.54948043074690101</v>
      </c>
      <c r="W504">
        <v>-2.52</v>
      </c>
      <c r="X504">
        <v>2.16</v>
      </c>
      <c r="Y504">
        <v>150704</v>
      </c>
      <c r="Z504">
        <v>8865</v>
      </c>
      <c r="AA504">
        <v>0.53</v>
      </c>
      <c r="AB504">
        <v>17</v>
      </c>
      <c r="AC504">
        <v>11</v>
      </c>
      <c r="AD504">
        <v>6</v>
      </c>
      <c r="AE504">
        <v>64.709999999999994</v>
      </c>
      <c r="AF504">
        <v>9</v>
      </c>
      <c r="AG504">
        <v>10</v>
      </c>
      <c r="AH504">
        <v>5</v>
      </c>
      <c r="AI504">
        <v>2</v>
      </c>
    </row>
    <row r="505" spans="1:35" x14ac:dyDescent="0.2">
      <c r="A505" s="102">
        <v>278</v>
      </c>
      <c r="B505">
        <v>3407</v>
      </c>
      <c r="C505" t="s">
        <v>1387</v>
      </c>
      <c r="D505" t="s">
        <v>1282</v>
      </c>
      <c r="E505">
        <v>1029</v>
      </c>
      <c r="F505">
        <v>1024</v>
      </c>
      <c r="G505">
        <v>1000</v>
      </c>
      <c r="H505" t="s">
        <v>1261</v>
      </c>
      <c r="I505">
        <v>5201</v>
      </c>
      <c r="J505" t="s">
        <v>1660</v>
      </c>
      <c r="K505" t="s">
        <v>1257</v>
      </c>
      <c r="L505">
        <v>3495</v>
      </c>
      <c r="M505">
        <v>3480</v>
      </c>
      <c r="N505">
        <v>300</v>
      </c>
      <c r="O505" t="s">
        <v>1258</v>
      </c>
      <c r="P505">
        <v>0.90243708832081404</v>
      </c>
      <c r="Q505">
        <v>0.91098153010993099</v>
      </c>
      <c r="R505" s="15">
        <v>0.188898226645386</v>
      </c>
      <c r="S505">
        <v>1.82476009226673E-3</v>
      </c>
      <c r="T505">
        <v>-1.5297470044789301</v>
      </c>
      <c r="U505">
        <v>1.5297470044789301</v>
      </c>
      <c r="V505">
        <v>1.6484143310922701</v>
      </c>
      <c r="W505">
        <v>-4.62</v>
      </c>
      <c r="X505">
        <v>1.92</v>
      </c>
      <c r="Y505">
        <v>149556</v>
      </c>
      <c r="Z505">
        <v>8309</v>
      </c>
      <c r="AA505">
        <v>0.44</v>
      </c>
      <c r="AB505">
        <v>18</v>
      </c>
      <c r="AC505">
        <v>10</v>
      </c>
      <c r="AD505">
        <v>8</v>
      </c>
      <c r="AE505">
        <v>55.56</v>
      </c>
      <c r="AF505">
        <v>14</v>
      </c>
      <c r="AG505">
        <v>6</v>
      </c>
      <c r="AH505">
        <v>4</v>
      </c>
      <c r="AI505">
        <v>8</v>
      </c>
    </row>
    <row r="506" spans="1:35" x14ac:dyDescent="0.2">
      <c r="A506" s="102">
        <v>679</v>
      </c>
      <c r="B506">
        <v>5110</v>
      </c>
      <c r="C506" t="s">
        <v>1111</v>
      </c>
      <c r="D506" t="s">
        <v>1388</v>
      </c>
      <c r="E506">
        <v>1248</v>
      </c>
      <c r="F506">
        <v>1246</v>
      </c>
      <c r="G506">
        <v>800</v>
      </c>
      <c r="H506" t="s">
        <v>1258</v>
      </c>
      <c r="I506">
        <v>5334</v>
      </c>
      <c r="J506" t="s">
        <v>1504</v>
      </c>
      <c r="K506" t="s">
        <v>1257</v>
      </c>
      <c r="L506">
        <v>1938</v>
      </c>
      <c r="M506">
        <v>1933</v>
      </c>
      <c r="N506">
        <v>500</v>
      </c>
      <c r="O506" t="s">
        <v>1261</v>
      </c>
      <c r="P506">
        <v>0.90862640321431698</v>
      </c>
      <c r="Q506">
        <v>0.870567556859835</v>
      </c>
      <c r="R506">
        <v>0.32783433705585202</v>
      </c>
      <c r="S506">
        <v>4.0757147729892598E-2</v>
      </c>
      <c r="T506">
        <v>0.75640622590439399</v>
      </c>
      <c r="U506">
        <v>0.75640622590439399</v>
      </c>
      <c r="V506">
        <v>1.0011235820162601</v>
      </c>
      <c r="W506">
        <v>1.82</v>
      </c>
      <c r="X506">
        <v>3.14</v>
      </c>
      <c r="Y506">
        <v>147043</v>
      </c>
      <c r="Z506">
        <v>8650</v>
      </c>
      <c r="AA506">
        <v>0.35</v>
      </c>
      <c r="AB506">
        <v>17</v>
      </c>
      <c r="AC506">
        <v>10</v>
      </c>
      <c r="AD506">
        <v>7</v>
      </c>
      <c r="AE506">
        <v>58.82</v>
      </c>
      <c r="AF506">
        <v>11</v>
      </c>
      <c r="AG506">
        <v>6</v>
      </c>
      <c r="AH506">
        <v>4</v>
      </c>
      <c r="AI506">
        <v>7</v>
      </c>
    </row>
    <row r="507" spans="1:35" x14ac:dyDescent="0.2">
      <c r="A507" s="102">
        <v>20</v>
      </c>
      <c r="B507">
        <v>5802</v>
      </c>
      <c r="C507" t="s">
        <v>1482</v>
      </c>
      <c r="D507" t="s">
        <v>1273</v>
      </c>
      <c r="E507">
        <v>1466.5</v>
      </c>
      <c r="F507">
        <v>1458.5</v>
      </c>
      <c r="G507">
        <v>600</v>
      </c>
      <c r="H507" t="s">
        <v>1258</v>
      </c>
      <c r="I507">
        <v>9810</v>
      </c>
      <c r="J507" t="s">
        <v>1225</v>
      </c>
      <c r="K507" t="s">
        <v>1265</v>
      </c>
      <c r="L507">
        <v>4620</v>
      </c>
      <c r="M507">
        <v>4575</v>
      </c>
      <c r="N507">
        <v>200</v>
      </c>
      <c r="O507" t="s">
        <v>1261</v>
      </c>
      <c r="P507">
        <v>0.89185452852270297</v>
      </c>
      <c r="Q507">
        <v>0.95745797372309005</v>
      </c>
      <c r="R507" s="106">
        <v>0.37767682548144099</v>
      </c>
      <c r="S507">
        <v>1.6682415763246299E-2</v>
      </c>
      <c r="T507">
        <v>0.36471528459813102</v>
      </c>
      <c r="U507">
        <v>0.36471528459813102</v>
      </c>
      <c r="V507">
        <v>9.2936019357362995E-2</v>
      </c>
      <c r="W507">
        <v>0.91</v>
      </c>
      <c r="X507">
        <v>4.3600000000000003</v>
      </c>
      <c r="Y507">
        <v>146873</v>
      </c>
      <c r="Z507">
        <v>9180</v>
      </c>
      <c r="AA507">
        <v>0.61</v>
      </c>
      <c r="AB507">
        <v>16</v>
      </c>
      <c r="AC507">
        <v>11</v>
      </c>
      <c r="AD507">
        <v>5</v>
      </c>
      <c r="AE507">
        <v>68.75</v>
      </c>
      <c r="AF507">
        <v>13</v>
      </c>
      <c r="AG507">
        <v>4</v>
      </c>
      <c r="AH507">
        <v>2</v>
      </c>
      <c r="AI507">
        <v>10</v>
      </c>
    </row>
    <row r="508" spans="1:35" x14ac:dyDescent="0.2">
      <c r="A508" s="102">
        <v>1125</v>
      </c>
      <c r="B508">
        <v>3048</v>
      </c>
      <c r="C508" t="s">
        <v>1576</v>
      </c>
      <c r="D508" t="s">
        <v>1283</v>
      </c>
      <c r="E508">
        <v>1116</v>
      </c>
      <c r="F508">
        <v>1080</v>
      </c>
      <c r="G508">
        <v>1000</v>
      </c>
      <c r="H508" t="s">
        <v>1261</v>
      </c>
      <c r="I508">
        <v>5991</v>
      </c>
      <c r="J508" t="s">
        <v>1084</v>
      </c>
      <c r="K508" t="s">
        <v>1458</v>
      </c>
      <c r="L508">
        <v>908</v>
      </c>
      <c r="M508">
        <v>910</v>
      </c>
      <c r="N508">
        <v>1200</v>
      </c>
      <c r="O508" t="s">
        <v>1258</v>
      </c>
      <c r="P508">
        <v>0.70564692712299304</v>
      </c>
      <c r="Q508">
        <v>0.81708058030869701</v>
      </c>
      <c r="R508" s="15">
        <v>0.21003396186020901</v>
      </c>
      <c r="S508" s="106">
        <v>2.8388384904418501E-2</v>
      </c>
      <c r="T508">
        <v>-2.1279993727137101</v>
      </c>
      <c r="U508">
        <v>2.1279993727137101</v>
      </c>
      <c r="V508">
        <v>1.1941134518324801</v>
      </c>
      <c r="W508">
        <v>-7.31</v>
      </c>
      <c r="X508">
        <v>1.1100000000000001</v>
      </c>
      <c r="Y508">
        <v>146441</v>
      </c>
      <c r="Z508">
        <v>7322</v>
      </c>
      <c r="AA508">
        <v>0.32</v>
      </c>
      <c r="AB508">
        <v>20</v>
      </c>
      <c r="AC508">
        <v>10</v>
      </c>
      <c r="AD508">
        <v>10</v>
      </c>
      <c r="AE508">
        <v>50</v>
      </c>
      <c r="AF508">
        <v>10</v>
      </c>
      <c r="AG508">
        <v>9</v>
      </c>
      <c r="AH508">
        <v>6</v>
      </c>
      <c r="AI508">
        <v>5</v>
      </c>
    </row>
    <row r="509" spans="1:35" x14ac:dyDescent="0.2">
      <c r="A509" s="102">
        <v>112</v>
      </c>
      <c r="B509">
        <v>3231</v>
      </c>
      <c r="C509" t="s">
        <v>444</v>
      </c>
      <c r="D509" t="s">
        <v>1279</v>
      </c>
      <c r="E509">
        <v>2750</v>
      </c>
      <c r="F509">
        <v>2751</v>
      </c>
      <c r="G509">
        <v>400</v>
      </c>
      <c r="H509" t="s">
        <v>1261</v>
      </c>
      <c r="I509">
        <v>6465</v>
      </c>
      <c r="J509" t="s">
        <v>438</v>
      </c>
      <c r="K509" t="s">
        <v>1270</v>
      </c>
      <c r="L509">
        <v>10430</v>
      </c>
      <c r="M509">
        <v>10480</v>
      </c>
      <c r="N509">
        <v>100</v>
      </c>
      <c r="O509" t="s">
        <v>1258</v>
      </c>
      <c r="P509">
        <v>0.68942944328897104</v>
      </c>
      <c r="Q509">
        <v>0.93341179502347704</v>
      </c>
      <c r="R509">
        <v>6.8233110601944397E-2</v>
      </c>
      <c r="S509" s="106">
        <v>1.3599122182070501E-3</v>
      </c>
      <c r="T509">
        <v>-1.2735149158833401</v>
      </c>
      <c r="U509">
        <v>1.2735149158833401</v>
      </c>
      <c r="V509">
        <v>1.19193500071944</v>
      </c>
      <c r="W509">
        <v>-2.82</v>
      </c>
      <c r="X509">
        <v>5</v>
      </c>
      <c r="Y509">
        <v>145744</v>
      </c>
      <c r="Z509">
        <v>11211</v>
      </c>
      <c r="AA509">
        <v>0.9</v>
      </c>
      <c r="AB509">
        <v>13</v>
      </c>
      <c r="AC509">
        <v>7</v>
      </c>
      <c r="AD509">
        <v>6</v>
      </c>
      <c r="AE509">
        <v>53.85</v>
      </c>
      <c r="AF509">
        <v>11</v>
      </c>
      <c r="AG509">
        <v>5</v>
      </c>
      <c r="AH509">
        <v>3</v>
      </c>
      <c r="AI509">
        <v>5</v>
      </c>
    </row>
    <row r="510" spans="1:35" x14ac:dyDescent="0.2">
      <c r="A510" s="102">
        <v>779</v>
      </c>
      <c r="B510">
        <v>5463</v>
      </c>
      <c r="C510" t="s">
        <v>66</v>
      </c>
      <c r="D510" t="s">
        <v>1312</v>
      </c>
      <c r="E510">
        <v>2890</v>
      </c>
      <c r="F510">
        <v>2859</v>
      </c>
      <c r="G510">
        <v>300</v>
      </c>
      <c r="H510" t="s">
        <v>1261</v>
      </c>
      <c r="I510">
        <v>7259</v>
      </c>
      <c r="J510" t="s">
        <v>27</v>
      </c>
      <c r="K510" t="s">
        <v>1275</v>
      </c>
      <c r="L510">
        <v>3870</v>
      </c>
      <c r="M510">
        <v>3905</v>
      </c>
      <c r="N510">
        <v>200</v>
      </c>
      <c r="O510" t="s">
        <v>1258</v>
      </c>
      <c r="P510">
        <v>0.62289481415857795</v>
      </c>
      <c r="Q510">
        <v>0.85894510951210101</v>
      </c>
      <c r="R510" s="106">
        <v>3.1994162359655E-2</v>
      </c>
      <c r="S510">
        <v>1.52325065969713E-2</v>
      </c>
      <c r="T510">
        <v>-0.93633008435728005</v>
      </c>
      <c r="U510">
        <v>0.93633008435728005</v>
      </c>
      <c r="V510">
        <v>0.426775657630801</v>
      </c>
      <c r="W510">
        <v>-4.8899999999999997</v>
      </c>
      <c r="X510">
        <v>9.82</v>
      </c>
      <c r="Y510">
        <v>145333</v>
      </c>
      <c r="Z510">
        <v>18167</v>
      </c>
      <c r="AA510">
        <v>0.99</v>
      </c>
      <c r="AB510">
        <v>8</v>
      </c>
      <c r="AC510">
        <v>6</v>
      </c>
      <c r="AD510">
        <v>2</v>
      </c>
      <c r="AE510">
        <v>75</v>
      </c>
      <c r="AF510">
        <v>15</v>
      </c>
      <c r="AG510">
        <v>4</v>
      </c>
      <c r="AH510">
        <v>0</v>
      </c>
      <c r="AI510">
        <v>4</v>
      </c>
    </row>
    <row r="511" spans="1:35" x14ac:dyDescent="0.2">
      <c r="A511" s="102">
        <v>407</v>
      </c>
      <c r="B511">
        <v>1803</v>
      </c>
      <c r="C511" t="s">
        <v>1269</v>
      </c>
      <c r="D511" t="s">
        <v>1268</v>
      </c>
      <c r="E511">
        <v>1086</v>
      </c>
      <c r="F511">
        <v>1082</v>
      </c>
      <c r="G511">
        <v>900</v>
      </c>
      <c r="H511" t="s">
        <v>1261</v>
      </c>
      <c r="I511">
        <v>5333</v>
      </c>
      <c r="J511" t="s">
        <v>236</v>
      </c>
      <c r="K511" t="s">
        <v>1257</v>
      </c>
      <c r="L511">
        <v>1884</v>
      </c>
      <c r="M511">
        <v>1882</v>
      </c>
      <c r="N511">
        <v>500</v>
      </c>
      <c r="O511" t="s">
        <v>1258</v>
      </c>
      <c r="P511">
        <v>0.68786824868322105</v>
      </c>
      <c r="Q511">
        <v>0.89953926429814202</v>
      </c>
      <c r="R511">
        <v>0.34396536675455902</v>
      </c>
      <c r="S511">
        <v>8.7183781133856705E-2</v>
      </c>
      <c r="T511">
        <v>-0.91121902719304404</v>
      </c>
      <c r="U511">
        <v>0.91121902719304404</v>
      </c>
      <c r="V511">
        <v>0.15204191563491401</v>
      </c>
      <c r="W511">
        <v>-2.17</v>
      </c>
      <c r="X511">
        <v>3.49</v>
      </c>
      <c r="Y511">
        <v>144458</v>
      </c>
      <c r="Z511">
        <v>8498</v>
      </c>
      <c r="AA511">
        <v>0.43</v>
      </c>
      <c r="AB511">
        <v>17</v>
      </c>
      <c r="AC511">
        <v>11</v>
      </c>
      <c r="AD511">
        <v>6</v>
      </c>
      <c r="AE511">
        <v>64.709999999999994</v>
      </c>
      <c r="AF511">
        <v>14</v>
      </c>
      <c r="AG511">
        <v>5</v>
      </c>
      <c r="AH511">
        <v>2</v>
      </c>
      <c r="AI511">
        <v>10</v>
      </c>
    </row>
    <row r="512" spans="1:35" x14ac:dyDescent="0.2">
      <c r="A512" s="102">
        <v>685</v>
      </c>
      <c r="B512">
        <v>1332</v>
      </c>
      <c r="C512" t="s">
        <v>1684</v>
      </c>
      <c r="D512" t="s">
        <v>1378</v>
      </c>
      <c r="E512">
        <v>617</v>
      </c>
      <c r="F512">
        <v>610</v>
      </c>
      <c r="G512">
        <v>1800</v>
      </c>
      <c r="H512" t="s">
        <v>1258</v>
      </c>
      <c r="I512">
        <v>3865</v>
      </c>
      <c r="J512" t="s">
        <v>1207</v>
      </c>
      <c r="K512" t="s">
        <v>1475</v>
      </c>
      <c r="L512">
        <v>490</v>
      </c>
      <c r="M512">
        <v>491</v>
      </c>
      <c r="N512">
        <v>2200</v>
      </c>
      <c r="O512" t="s">
        <v>1261</v>
      </c>
      <c r="P512">
        <v>0.73923834777283404</v>
      </c>
      <c r="Q512">
        <v>0.86990835566681901</v>
      </c>
      <c r="R512" s="15">
        <v>8.2411309231035498E-2</v>
      </c>
      <c r="S512">
        <v>2.34180600099466E-2</v>
      </c>
      <c r="T512">
        <v>2.4626510238460901</v>
      </c>
      <c r="U512">
        <v>2.4626510238460901</v>
      </c>
      <c r="V512">
        <v>3.1565981879345499</v>
      </c>
      <c r="W512">
        <v>7.98</v>
      </c>
      <c r="X512">
        <v>1.62</v>
      </c>
      <c r="Y512">
        <v>143954</v>
      </c>
      <c r="Z512">
        <v>7577</v>
      </c>
      <c r="AA512">
        <v>0.35</v>
      </c>
      <c r="AB512">
        <v>19</v>
      </c>
      <c r="AC512">
        <v>11</v>
      </c>
      <c r="AD512">
        <v>8</v>
      </c>
      <c r="AE512">
        <v>57.89</v>
      </c>
      <c r="AF512">
        <v>12</v>
      </c>
      <c r="AG512">
        <v>8</v>
      </c>
      <c r="AH512">
        <v>4</v>
      </c>
      <c r="AI512">
        <v>7</v>
      </c>
    </row>
    <row r="513" spans="1:35" x14ac:dyDescent="0.2">
      <c r="A513" s="102">
        <v>259</v>
      </c>
      <c r="B513">
        <v>2337</v>
      </c>
      <c r="C513" t="s">
        <v>1682</v>
      </c>
      <c r="D513" t="s">
        <v>1279</v>
      </c>
      <c r="E513">
        <v>404</v>
      </c>
      <c r="F513">
        <v>396</v>
      </c>
      <c r="G513">
        <v>1600</v>
      </c>
      <c r="H513" t="s">
        <v>1258</v>
      </c>
      <c r="I513">
        <v>7735</v>
      </c>
      <c r="J513" t="s">
        <v>1697</v>
      </c>
      <c r="K513" t="s">
        <v>1263</v>
      </c>
      <c r="L513">
        <v>6390</v>
      </c>
      <c r="M513">
        <v>6210</v>
      </c>
      <c r="N513">
        <v>100</v>
      </c>
      <c r="O513" t="s">
        <v>1261</v>
      </c>
      <c r="P513">
        <v>0.77855040875810799</v>
      </c>
      <c r="Q513">
        <v>0.91339664956657396</v>
      </c>
      <c r="R513">
        <v>9.2075750852087995E-2</v>
      </c>
      <c r="S513">
        <v>1.7678687325928699E-2</v>
      </c>
      <c r="T513">
        <v>1.1417759849482401</v>
      </c>
      <c r="U513">
        <v>1.1417759849482401</v>
      </c>
      <c r="V513">
        <v>1.26488788004423</v>
      </c>
      <c r="W513">
        <v>6.12</v>
      </c>
      <c r="X513">
        <v>2.0299999999999998</v>
      </c>
      <c r="Y513">
        <v>143545</v>
      </c>
      <c r="Z513">
        <v>6835</v>
      </c>
      <c r="AA513">
        <v>0.56000000000000005</v>
      </c>
      <c r="AB513">
        <v>21</v>
      </c>
      <c r="AC513">
        <v>13</v>
      </c>
      <c r="AD513">
        <v>8</v>
      </c>
      <c r="AE513">
        <v>61.9</v>
      </c>
      <c r="AF513">
        <v>9</v>
      </c>
      <c r="AG513">
        <v>11</v>
      </c>
      <c r="AH513">
        <v>6</v>
      </c>
      <c r="AI513">
        <v>4</v>
      </c>
    </row>
    <row r="514" spans="1:35" x14ac:dyDescent="0.2">
      <c r="A514" s="102">
        <v>384</v>
      </c>
      <c r="B514">
        <v>8316</v>
      </c>
      <c r="C514" t="s">
        <v>1477</v>
      </c>
      <c r="D514" t="s">
        <v>1314</v>
      </c>
      <c r="E514">
        <v>3765</v>
      </c>
      <c r="F514">
        <v>3751</v>
      </c>
      <c r="G514">
        <v>200</v>
      </c>
      <c r="H514" t="s">
        <v>1258</v>
      </c>
      <c r="I514">
        <v>8385</v>
      </c>
      <c r="J514" t="s">
        <v>891</v>
      </c>
      <c r="K514" t="s">
        <v>1314</v>
      </c>
      <c r="L514">
        <v>538</v>
      </c>
      <c r="M514">
        <v>535</v>
      </c>
      <c r="N514">
        <v>1400</v>
      </c>
      <c r="O514" t="s">
        <v>1261</v>
      </c>
      <c r="P514">
        <v>0.93356901261534697</v>
      </c>
      <c r="Q514">
        <v>0.90140647557096998</v>
      </c>
      <c r="R514" s="106">
        <v>1.9936002033129701E-3</v>
      </c>
      <c r="S514" s="106">
        <v>1.8467862285440902E-2</v>
      </c>
      <c r="T514">
        <v>2.2406937693392002</v>
      </c>
      <c r="U514">
        <v>2.2406937693392002</v>
      </c>
      <c r="V514">
        <v>2.6455699022495001</v>
      </c>
      <c r="W514">
        <v>4.45</v>
      </c>
      <c r="X514">
        <v>0.16</v>
      </c>
      <c r="Y514">
        <v>143183</v>
      </c>
      <c r="Z514">
        <v>8949</v>
      </c>
      <c r="AA514">
        <v>0.45</v>
      </c>
      <c r="AB514">
        <v>16</v>
      </c>
      <c r="AC514">
        <v>9</v>
      </c>
      <c r="AD514">
        <v>7</v>
      </c>
      <c r="AE514">
        <v>56.25</v>
      </c>
      <c r="AF514">
        <v>16</v>
      </c>
      <c r="AG514">
        <v>5</v>
      </c>
      <c r="AH514">
        <v>2</v>
      </c>
      <c r="AI514">
        <v>9</v>
      </c>
    </row>
    <row r="515" spans="1:35" x14ac:dyDescent="0.2">
      <c r="A515" s="102">
        <v>1083</v>
      </c>
      <c r="B515">
        <v>6481</v>
      </c>
      <c r="C515" t="s">
        <v>1685</v>
      </c>
      <c r="D515" t="s">
        <v>1270</v>
      </c>
      <c r="E515">
        <v>2766</v>
      </c>
      <c r="F515">
        <v>2762</v>
      </c>
      <c r="G515">
        <v>300</v>
      </c>
      <c r="H515" t="s">
        <v>1258</v>
      </c>
      <c r="I515">
        <v>9101</v>
      </c>
      <c r="J515" t="s">
        <v>924</v>
      </c>
      <c r="K515" t="s">
        <v>1500</v>
      </c>
      <c r="L515">
        <v>1768</v>
      </c>
      <c r="M515">
        <v>1746</v>
      </c>
      <c r="N515">
        <v>500</v>
      </c>
      <c r="O515" t="s">
        <v>1261</v>
      </c>
      <c r="P515">
        <v>0.65057983152131404</v>
      </c>
      <c r="Q515">
        <v>0.82322298292636598</v>
      </c>
      <c r="R515">
        <v>9.8885106226011599E-2</v>
      </c>
      <c r="S515">
        <v>9.7783408200248806E-2</v>
      </c>
      <c r="T515">
        <v>6.9459688647649301E-2</v>
      </c>
      <c r="U515">
        <v>6.9459688647649301E-2</v>
      </c>
      <c r="V515">
        <v>0.21987266755653601</v>
      </c>
      <c r="W515">
        <v>0.23</v>
      </c>
      <c r="X515">
        <v>5.36</v>
      </c>
      <c r="Y515">
        <v>142846</v>
      </c>
      <c r="Z515">
        <v>7518</v>
      </c>
      <c r="AA515">
        <v>0.44</v>
      </c>
      <c r="AB515">
        <v>19</v>
      </c>
      <c r="AC515">
        <v>13</v>
      </c>
      <c r="AD515">
        <v>6</v>
      </c>
      <c r="AE515">
        <v>68.42</v>
      </c>
      <c r="AF515">
        <v>12</v>
      </c>
      <c r="AG515">
        <v>9</v>
      </c>
      <c r="AH515">
        <v>6</v>
      </c>
      <c r="AI515">
        <v>4</v>
      </c>
    </row>
    <row r="516" spans="1:35" x14ac:dyDescent="0.2">
      <c r="A516" s="102">
        <v>916</v>
      </c>
      <c r="B516">
        <v>7180</v>
      </c>
      <c r="C516" t="s">
        <v>1081</v>
      </c>
      <c r="D516" t="s">
        <v>1314</v>
      </c>
      <c r="E516">
        <v>416</v>
      </c>
      <c r="F516">
        <v>410</v>
      </c>
      <c r="G516">
        <v>2500</v>
      </c>
      <c r="H516" t="s">
        <v>1261</v>
      </c>
      <c r="I516">
        <v>9069</v>
      </c>
      <c r="J516" t="s">
        <v>1370</v>
      </c>
      <c r="K516" t="s">
        <v>1380</v>
      </c>
      <c r="L516">
        <v>875</v>
      </c>
      <c r="M516">
        <v>867</v>
      </c>
      <c r="N516">
        <v>1200</v>
      </c>
      <c r="O516" t="s">
        <v>1258</v>
      </c>
      <c r="P516">
        <v>0.72328267421372106</v>
      </c>
      <c r="Q516">
        <v>0.84411856801476803</v>
      </c>
      <c r="R516">
        <v>0.32607782663045498</v>
      </c>
      <c r="S516">
        <v>5.7413321629270705E-4</v>
      </c>
      <c r="T516">
        <v>-2.8783057015493898</v>
      </c>
      <c r="U516">
        <v>2.8783057015493898</v>
      </c>
      <c r="V516">
        <v>2.5237474095804302</v>
      </c>
      <c r="W516">
        <v>-9.19</v>
      </c>
      <c r="X516">
        <v>1.48</v>
      </c>
      <c r="Y516">
        <v>142834</v>
      </c>
      <c r="Z516">
        <v>8402</v>
      </c>
      <c r="AA516">
        <v>0.39</v>
      </c>
      <c r="AB516">
        <v>17</v>
      </c>
      <c r="AC516">
        <v>9</v>
      </c>
      <c r="AD516">
        <v>8</v>
      </c>
      <c r="AE516">
        <v>52.94</v>
      </c>
      <c r="AF516">
        <v>10</v>
      </c>
      <c r="AG516">
        <v>7</v>
      </c>
      <c r="AH516">
        <v>6</v>
      </c>
      <c r="AI516">
        <v>4</v>
      </c>
    </row>
    <row r="517" spans="1:35" x14ac:dyDescent="0.2">
      <c r="A517" s="102">
        <v>412</v>
      </c>
      <c r="B517">
        <v>5714</v>
      </c>
      <c r="C517" t="s">
        <v>716</v>
      </c>
      <c r="D517" t="s">
        <v>1273</v>
      </c>
      <c r="E517">
        <v>3960</v>
      </c>
      <c r="F517">
        <v>3940</v>
      </c>
      <c r="G517">
        <v>200</v>
      </c>
      <c r="H517" t="s">
        <v>1261</v>
      </c>
      <c r="I517">
        <v>8031</v>
      </c>
      <c r="J517" t="s">
        <v>837</v>
      </c>
      <c r="K517" t="s">
        <v>1265</v>
      </c>
      <c r="L517">
        <v>1941</v>
      </c>
      <c r="M517">
        <v>1929.5</v>
      </c>
      <c r="N517">
        <v>400</v>
      </c>
      <c r="O517" t="s">
        <v>1258</v>
      </c>
      <c r="P517">
        <v>0.811958096000719</v>
      </c>
      <c r="Q517">
        <v>0.89920864837145098</v>
      </c>
      <c r="R517">
        <v>0.136730288178909</v>
      </c>
      <c r="S517">
        <v>8.2555936184670997E-2</v>
      </c>
      <c r="T517">
        <v>-0.411892665771045</v>
      </c>
      <c r="U517">
        <v>0.411892665771045</v>
      </c>
      <c r="V517">
        <v>1.0901170853754301</v>
      </c>
      <c r="W517">
        <v>-0.85</v>
      </c>
      <c r="X517">
        <v>2.06</v>
      </c>
      <c r="Y517">
        <v>142820</v>
      </c>
      <c r="Z517">
        <v>10201</v>
      </c>
      <c r="AA517">
        <v>0.57999999999999996</v>
      </c>
      <c r="AB517">
        <v>14</v>
      </c>
      <c r="AC517">
        <v>8</v>
      </c>
      <c r="AD517">
        <v>6</v>
      </c>
      <c r="AE517">
        <v>57.14</v>
      </c>
      <c r="AF517">
        <v>16</v>
      </c>
      <c r="AG517">
        <v>4</v>
      </c>
      <c r="AH517">
        <v>2</v>
      </c>
      <c r="AI517">
        <v>8</v>
      </c>
    </row>
    <row r="518" spans="1:35" x14ac:dyDescent="0.2">
      <c r="A518" s="102">
        <v>1059</v>
      </c>
      <c r="B518">
        <v>4634</v>
      </c>
      <c r="C518" t="s">
        <v>65</v>
      </c>
      <c r="D518" t="s">
        <v>1282</v>
      </c>
      <c r="E518">
        <v>2393</v>
      </c>
      <c r="F518">
        <v>2392</v>
      </c>
      <c r="G518">
        <v>500</v>
      </c>
      <c r="H518" t="s">
        <v>1261</v>
      </c>
      <c r="I518">
        <v>9142</v>
      </c>
      <c r="J518" t="s">
        <v>927</v>
      </c>
      <c r="K518" t="s">
        <v>1380</v>
      </c>
      <c r="L518">
        <v>3680</v>
      </c>
      <c r="M518">
        <v>3620</v>
      </c>
      <c r="N518">
        <v>300</v>
      </c>
      <c r="O518" t="s">
        <v>1258</v>
      </c>
      <c r="P518">
        <v>0.676289757683877</v>
      </c>
      <c r="Q518">
        <v>0.82603415309343897</v>
      </c>
      <c r="R518" s="106">
        <v>0.216605630688437</v>
      </c>
      <c r="S518">
        <v>2.6559390420618199E-2</v>
      </c>
      <c r="T518">
        <v>-2.63999474683895</v>
      </c>
      <c r="U518">
        <v>2.63999474683895</v>
      </c>
      <c r="V518">
        <v>3.1453490960464698</v>
      </c>
      <c r="W518">
        <v>-8.0299999999999994</v>
      </c>
      <c r="X518">
        <v>10.130000000000001</v>
      </c>
      <c r="Y518">
        <v>142770</v>
      </c>
      <c r="Z518">
        <v>7932</v>
      </c>
      <c r="AA518">
        <v>0.32</v>
      </c>
      <c r="AB518">
        <v>18</v>
      </c>
      <c r="AC518">
        <v>9</v>
      </c>
      <c r="AD518">
        <v>9</v>
      </c>
      <c r="AE518">
        <v>50</v>
      </c>
      <c r="AF518">
        <v>13</v>
      </c>
      <c r="AG518">
        <v>7</v>
      </c>
      <c r="AH518">
        <v>3</v>
      </c>
      <c r="AI518">
        <v>8</v>
      </c>
    </row>
    <row r="519" spans="1:35" x14ac:dyDescent="0.2">
      <c r="A519" s="102">
        <v>137</v>
      </c>
      <c r="B519">
        <v>4812</v>
      </c>
      <c r="C519" t="s">
        <v>690</v>
      </c>
      <c r="D519" t="s">
        <v>1260</v>
      </c>
      <c r="E519">
        <v>4975</v>
      </c>
      <c r="F519">
        <v>4955</v>
      </c>
      <c r="G519">
        <v>200</v>
      </c>
      <c r="H519" t="s">
        <v>1258</v>
      </c>
      <c r="I519">
        <v>5486</v>
      </c>
      <c r="J519" t="s">
        <v>714</v>
      </c>
      <c r="K519" t="s">
        <v>1312</v>
      </c>
      <c r="L519">
        <v>1691</v>
      </c>
      <c r="M519">
        <v>1695</v>
      </c>
      <c r="N519">
        <v>600</v>
      </c>
      <c r="O519" t="s">
        <v>1261</v>
      </c>
      <c r="P519">
        <v>0.88323936719958995</v>
      </c>
      <c r="Q519">
        <v>0.92943858034361704</v>
      </c>
      <c r="R519" s="106">
        <v>2.76231803563343E-3</v>
      </c>
      <c r="S519">
        <v>2.77193686382857E-2</v>
      </c>
      <c r="T519">
        <v>2.1575681629949801</v>
      </c>
      <c r="U519">
        <v>2.1575681629949801</v>
      </c>
      <c r="V519">
        <v>2.12252143944312</v>
      </c>
      <c r="W519">
        <v>6.63</v>
      </c>
      <c r="X519">
        <v>2.62</v>
      </c>
      <c r="Y519">
        <v>141649</v>
      </c>
      <c r="Z519">
        <v>7082</v>
      </c>
      <c r="AA519">
        <v>0.5</v>
      </c>
      <c r="AB519">
        <v>20</v>
      </c>
      <c r="AC519">
        <v>11</v>
      </c>
      <c r="AD519">
        <v>9</v>
      </c>
      <c r="AE519">
        <v>55</v>
      </c>
      <c r="AF519">
        <v>8</v>
      </c>
      <c r="AG519">
        <v>11</v>
      </c>
      <c r="AH519">
        <v>7</v>
      </c>
      <c r="AI519">
        <v>2</v>
      </c>
    </row>
    <row r="520" spans="1:35" x14ac:dyDescent="0.2">
      <c r="A520" s="102">
        <v>1166</v>
      </c>
      <c r="B520">
        <v>4206</v>
      </c>
      <c r="C520" t="s">
        <v>1707</v>
      </c>
      <c r="D520" t="s">
        <v>1282</v>
      </c>
      <c r="E520">
        <v>3495</v>
      </c>
      <c r="F520">
        <v>3475</v>
      </c>
      <c r="G520">
        <v>300</v>
      </c>
      <c r="H520" t="s">
        <v>1258</v>
      </c>
      <c r="I520">
        <v>4676</v>
      </c>
      <c r="J520" t="s">
        <v>1723</v>
      </c>
      <c r="K520" t="s">
        <v>1260</v>
      </c>
      <c r="L520">
        <v>1429</v>
      </c>
      <c r="M520">
        <v>1421</v>
      </c>
      <c r="N520">
        <v>700</v>
      </c>
      <c r="O520" t="s">
        <v>1261</v>
      </c>
      <c r="P520">
        <v>0.64570888424015205</v>
      </c>
      <c r="Q520">
        <v>0.81124657349394202</v>
      </c>
      <c r="R520">
        <v>1.7256776913826901E-2</v>
      </c>
      <c r="S520">
        <v>4.3686007131871298E-2</v>
      </c>
      <c r="T520">
        <v>2.2751600625488599</v>
      </c>
      <c r="U520">
        <v>2.2751600625488599</v>
      </c>
      <c r="V520">
        <v>2.3306106637888901</v>
      </c>
      <c r="W520">
        <v>4.6900000000000004</v>
      </c>
      <c r="X520">
        <v>4.59</v>
      </c>
      <c r="Y520">
        <v>141509</v>
      </c>
      <c r="Z520">
        <v>8324</v>
      </c>
      <c r="AA520">
        <v>0.68</v>
      </c>
      <c r="AB520">
        <v>17</v>
      </c>
      <c r="AC520">
        <v>10</v>
      </c>
      <c r="AD520">
        <v>7</v>
      </c>
      <c r="AE520">
        <v>58.82</v>
      </c>
      <c r="AF520">
        <v>10</v>
      </c>
      <c r="AG520">
        <v>9</v>
      </c>
      <c r="AH520">
        <v>4</v>
      </c>
      <c r="AI520">
        <v>4</v>
      </c>
    </row>
    <row r="521" spans="1:35" x14ac:dyDescent="0.2">
      <c r="A521" s="102">
        <v>454</v>
      </c>
      <c r="B521">
        <v>4540</v>
      </c>
      <c r="C521" t="s">
        <v>1696</v>
      </c>
      <c r="D521" t="s">
        <v>1280</v>
      </c>
      <c r="E521">
        <v>2798</v>
      </c>
      <c r="F521">
        <v>2803</v>
      </c>
      <c r="G521">
        <v>300</v>
      </c>
      <c r="H521" t="s">
        <v>1261</v>
      </c>
      <c r="I521">
        <v>8086</v>
      </c>
      <c r="J521" t="s">
        <v>1545</v>
      </c>
      <c r="K521" t="s">
        <v>1267</v>
      </c>
      <c r="L521">
        <v>1258</v>
      </c>
      <c r="M521">
        <v>1240</v>
      </c>
      <c r="N521">
        <v>700</v>
      </c>
      <c r="O521" t="s">
        <v>1258</v>
      </c>
      <c r="P521">
        <v>0.83302605153507303</v>
      </c>
      <c r="Q521">
        <v>0.89576800414756397</v>
      </c>
      <c r="R521">
        <v>4.8880586436295399E-2</v>
      </c>
      <c r="S521" s="15">
        <v>7.2132275653464796E-5</v>
      </c>
      <c r="T521">
        <v>-2.6828062759531499</v>
      </c>
      <c r="U521">
        <v>2.6828062759531499</v>
      </c>
      <c r="V521">
        <v>3.0469030813070499</v>
      </c>
      <c r="W521">
        <v>-7.84</v>
      </c>
      <c r="X521">
        <v>3.22</v>
      </c>
      <c r="Y521">
        <v>141401</v>
      </c>
      <c r="Z521">
        <v>7856</v>
      </c>
      <c r="AA521">
        <v>0.33</v>
      </c>
      <c r="AB521">
        <v>18</v>
      </c>
      <c r="AC521">
        <v>13</v>
      </c>
      <c r="AD521">
        <v>5</v>
      </c>
      <c r="AE521">
        <v>72.22</v>
      </c>
      <c r="AF521">
        <v>14</v>
      </c>
      <c r="AG521">
        <v>5</v>
      </c>
      <c r="AH521">
        <v>3</v>
      </c>
      <c r="AI521">
        <v>10</v>
      </c>
    </row>
    <row r="522" spans="1:35" x14ac:dyDescent="0.2">
      <c r="A522" s="102">
        <v>294</v>
      </c>
      <c r="B522">
        <v>5802</v>
      </c>
      <c r="C522" t="s">
        <v>1482</v>
      </c>
      <c r="D522" t="s">
        <v>1273</v>
      </c>
      <c r="E522">
        <v>1466.5</v>
      </c>
      <c r="F522">
        <v>1458.5</v>
      </c>
      <c r="G522">
        <v>700</v>
      </c>
      <c r="H522" t="s">
        <v>1261</v>
      </c>
      <c r="I522">
        <v>8410</v>
      </c>
      <c r="J522" t="s">
        <v>1473</v>
      </c>
      <c r="K522" t="s">
        <v>1314</v>
      </c>
      <c r="L522">
        <v>320</v>
      </c>
      <c r="M522">
        <v>319</v>
      </c>
      <c r="N522">
        <v>3200</v>
      </c>
      <c r="O522" t="s">
        <v>1258</v>
      </c>
      <c r="P522">
        <v>0.88929763477453205</v>
      </c>
      <c r="Q522">
        <v>0.91000386842095604</v>
      </c>
      <c r="R522">
        <v>5.11999370674497E-2</v>
      </c>
      <c r="S522">
        <v>3.07431397182421E-2</v>
      </c>
      <c r="T522">
        <v>-1.1312057352290401</v>
      </c>
      <c r="U522">
        <v>1.1312057352290401</v>
      </c>
      <c r="V522">
        <v>0.91180887585220605</v>
      </c>
      <c r="W522">
        <v>-2.68</v>
      </c>
      <c r="X522">
        <v>0.01</v>
      </c>
      <c r="Y522">
        <v>140821</v>
      </c>
      <c r="Z522">
        <v>10059</v>
      </c>
      <c r="AA522">
        <v>0.5</v>
      </c>
      <c r="AB522">
        <v>14</v>
      </c>
      <c r="AC522">
        <v>8</v>
      </c>
      <c r="AD522">
        <v>6</v>
      </c>
      <c r="AE522">
        <v>57.14</v>
      </c>
      <c r="AF522">
        <v>13</v>
      </c>
      <c r="AG522">
        <v>6</v>
      </c>
      <c r="AH522">
        <v>3</v>
      </c>
      <c r="AI522">
        <v>5</v>
      </c>
    </row>
    <row r="523" spans="1:35" x14ac:dyDescent="0.2">
      <c r="A523" s="102">
        <v>1095</v>
      </c>
      <c r="B523">
        <v>2579</v>
      </c>
      <c r="C523" t="s">
        <v>1971</v>
      </c>
      <c r="D523" t="s">
        <v>1285</v>
      </c>
      <c r="E523">
        <v>2952</v>
      </c>
      <c r="F523">
        <v>2937</v>
      </c>
      <c r="G523">
        <v>300</v>
      </c>
      <c r="H523" t="s">
        <v>1261</v>
      </c>
      <c r="I523">
        <v>6586</v>
      </c>
      <c r="J523" t="s">
        <v>760</v>
      </c>
      <c r="K523" t="s">
        <v>1270</v>
      </c>
      <c r="L523">
        <v>4155</v>
      </c>
      <c r="M523">
        <v>4130</v>
      </c>
      <c r="N523">
        <v>200</v>
      </c>
      <c r="O523" t="s">
        <v>1258</v>
      </c>
      <c r="P523">
        <v>0.87239593089718404</v>
      </c>
      <c r="Q523">
        <v>0.82150661860089802</v>
      </c>
      <c r="R523">
        <v>0.23719050053083099</v>
      </c>
      <c r="S523">
        <v>3.31706215474852E-2</v>
      </c>
      <c r="T523">
        <v>-0.36460087001602698</v>
      </c>
      <c r="U523">
        <v>0.36460087001602698</v>
      </c>
      <c r="V523">
        <v>0.36443401936474701</v>
      </c>
      <c r="W523">
        <v>-1.24</v>
      </c>
      <c r="X523">
        <v>6.67</v>
      </c>
      <c r="Y523">
        <v>140311</v>
      </c>
      <c r="Z523">
        <v>10793</v>
      </c>
      <c r="AA523">
        <v>0.55000000000000004</v>
      </c>
      <c r="AB523">
        <v>13</v>
      </c>
      <c r="AC523">
        <v>7</v>
      </c>
      <c r="AD523">
        <v>6</v>
      </c>
      <c r="AE523">
        <v>53.85</v>
      </c>
      <c r="AF523">
        <v>11</v>
      </c>
      <c r="AG523">
        <v>6</v>
      </c>
      <c r="AH523">
        <v>4</v>
      </c>
      <c r="AI523">
        <v>3</v>
      </c>
    </row>
    <row r="524" spans="1:35" x14ac:dyDescent="0.2">
      <c r="A524" s="102">
        <v>705</v>
      </c>
      <c r="B524">
        <v>8309</v>
      </c>
      <c r="C524" t="s">
        <v>871</v>
      </c>
      <c r="D524" t="s">
        <v>1314</v>
      </c>
      <c r="E524">
        <v>4007</v>
      </c>
      <c r="F524">
        <v>4001</v>
      </c>
      <c r="G524">
        <v>200</v>
      </c>
      <c r="H524" t="s">
        <v>1258</v>
      </c>
      <c r="I524">
        <v>9072</v>
      </c>
      <c r="J524" t="s">
        <v>1379</v>
      </c>
      <c r="K524" t="s">
        <v>1380</v>
      </c>
      <c r="L524">
        <v>2428</v>
      </c>
      <c r="M524">
        <v>2404</v>
      </c>
      <c r="N524">
        <v>300</v>
      </c>
      <c r="O524" t="s">
        <v>1261</v>
      </c>
      <c r="P524">
        <v>0.88118928022991905</v>
      </c>
      <c r="Q524">
        <v>0.86711218947004298</v>
      </c>
      <c r="R524">
        <v>0.16286647634610901</v>
      </c>
      <c r="S524">
        <v>1.31663569760608E-2</v>
      </c>
      <c r="T524">
        <v>2.79498778062599</v>
      </c>
      <c r="U524">
        <v>2.79498778062599</v>
      </c>
      <c r="V524">
        <v>2.63294795815378</v>
      </c>
      <c r="W524">
        <v>6</v>
      </c>
      <c r="X524">
        <v>9.8699999999999992</v>
      </c>
      <c r="Y524">
        <v>139767</v>
      </c>
      <c r="Z524">
        <v>9318</v>
      </c>
      <c r="AA524">
        <v>0.56000000000000005</v>
      </c>
      <c r="AB524">
        <v>15</v>
      </c>
      <c r="AC524">
        <v>9</v>
      </c>
      <c r="AD524">
        <v>6</v>
      </c>
      <c r="AE524">
        <v>60</v>
      </c>
      <c r="AF524">
        <v>15</v>
      </c>
      <c r="AG524">
        <v>3</v>
      </c>
      <c r="AH524">
        <v>0</v>
      </c>
      <c r="AI524">
        <v>12</v>
      </c>
    </row>
    <row r="525" spans="1:35" x14ac:dyDescent="0.2">
      <c r="A525" s="102">
        <v>92</v>
      </c>
      <c r="B525">
        <v>3110</v>
      </c>
      <c r="C525" t="s">
        <v>544</v>
      </c>
      <c r="D525" t="s">
        <v>1257</v>
      </c>
      <c r="E525">
        <v>4930</v>
      </c>
      <c r="F525">
        <v>5050</v>
      </c>
      <c r="G525">
        <v>100</v>
      </c>
      <c r="H525" t="s">
        <v>1258</v>
      </c>
      <c r="I525">
        <v>6857</v>
      </c>
      <c r="J525" t="s">
        <v>1451</v>
      </c>
      <c r="K525" t="s">
        <v>1263</v>
      </c>
      <c r="L525">
        <v>5750</v>
      </c>
      <c r="M525">
        <v>5610</v>
      </c>
      <c r="N525">
        <v>100</v>
      </c>
      <c r="O525" t="s">
        <v>1261</v>
      </c>
      <c r="P525">
        <v>0.67926753536250195</v>
      </c>
      <c r="Q525">
        <v>0.93769832715136203</v>
      </c>
      <c r="R525">
        <v>0.43974992689707998</v>
      </c>
      <c r="S525">
        <v>9.4416298447790203E-2</v>
      </c>
      <c r="T525">
        <v>1.97093970644229</v>
      </c>
      <c r="U525">
        <v>1.97093970644229</v>
      </c>
      <c r="V525">
        <v>1.50511011458484</v>
      </c>
      <c r="W525">
        <v>15.25</v>
      </c>
      <c r="X525">
        <v>9.98</v>
      </c>
      <c r="Y525">
        <v>139690</v>
      </c>
      <c r="Z525">
        <v>10745</v>
      </c>
      <c r="AA525">
        <v>0.54</v>
      </c>
      <c r="AB525">
        <v>13</v>
      </c>
      <c r="AC525">
        <v>7</v>
      </c>
      <c r="AD525">
        <v>6</v>
      </c>
      <c r="AE525">
        <v>53.85</v>
      </c>
      <c r="AF525">
        <v>11</v>
      </c>
      <c r="AG525">
        <v>6</v>
      </c>
      <c r="AH525">
        <v>4</v>
      </c>
      <c r="AI525">
        <v>3</v>
      </c>
    </row>
    <row r="526" spans="1:35" x14ac:dyDescent="0.2">
      <c r="A526" s="102">
        <v>127</v>
      </c>
      <c r="B526">
        <v>7205</v>
      </c>
      <c r="C526" t="s">
        <v>59</v>
      </c>
      <c r="D526" t="s">
        <v>1275</v>
      </c>
      <c r="E526">
        <v>1011</v>
      </c>
      <c r="F526">
        <v>1010</v>
      </c>
      <c r="G526">
        <v>900</v>
      </c>
      <c r="H526" t="s">
        <v>1258</v>
      </c>
      <c r="I526">
        <v>9810</v>
      </c>
      <c r="J526" t="s">
        <v>1225</v>
      </c>
      <c r="K526" t="s">
        <v>1265</v>
      </c>
      <c r="L526">
        <v>4620</v>
      </c>
      <c r="M526">
        <v>4575</v>
      </c>
      <c r="N526">
        <v>200</v>
      </c>
      <c r="O526" t="s">
        <v>1261</v>
      </c>
      <c r="P526">
        <v>0.91724970476332102</v>
      </c>
      <c r="Q526">
        <v>0.93116864509403097</v>
      </c>
      <c r="R526" s="15">
        <v>0.34614622132947798</v>
      </c>
      <c r="S526" s="15">
        <v>3.7113188479631097E-2</v>
      </c>
      <c r="T526">
        <v>0.50940796946606903</v>
      </c>
      <c r="U526">
        <v>0.50940796946606903</v>
      </c>
      <c r="V526">
        <v>0.12813348522013901</v>
      </c>
      <c r="W526">
        <v>1.22</v>
      </c>
      <c r="X526">
        <v>0.66</v>
      </c>
      <c r="Y526">
        <v>139371</v>
      </c>
      <c r="Z526">
        <v>8711</v>
      </c>
      <c r="AA526">
        <v>0.41</v>
      </c>
      <c r="AB526">
        <v>16</v>
      </c>
      <c r="AC526">
        <v>8</v>
      </c>
      <c r="AD526">
        <v>8</v>
      </c>
      <c r="AE526">
        <v>50</v>
      </c>
      <c r="AF526">
        <v>15</v>
      </c>
      <c r="AG526">
        <v>3</v>
      </c>
      <c r="AH526">
        <v>2</v>
      </c>
      <c r="AI526">
        <v>11</v>
      </c>
    </row>
    <row r="527" spans="1:35" x14ac:dyDescent="0.2">
      <c r="A527" s="102">
        <v>688</v>
      </c>
      <c r="B527">
        <v>4543</v>
      </c>
      <c r="C527" t="s">
        <v>682</v>
      </c>
      <c r="D527" t="s">
        <v>1267</v>
      </c>
      <c r="E527">
        <v>3862</v>
      </c>
      <c r="F527">
        <v>3844</v>
      </c>
      <c r="G527">
        <v>200</v>
      </c>
      <c r="H527" t="s">
        <v>1258</v>
      </c>
      <c r="I527">
        <v>6479</v>
      </c>
      <c r="J527" t="s">
        <v>552</v>
      </c>
      <c r="K527" t="s">
        <v>1263</v>
      </c>
      <c r="L527">
        <v>2175</v>
      </c>
      <c r="M527">
        <v>2172</v>
      </c>
      <c r="N527">
        <v>400</v>
      </c>
      <c r="O527" t="s">
        <v>1261</v>
      </c>
      <c r="P527">
        <v>0.55330851759530297</v>
      </c>
      <c r="Q527">
        <v>0.86978181494858298</v>
      </c>
      <c r="R527">
        <v>0.225674593373621</v>
      </c>
      <c r="S527">
        <v>4.6402626596387497E-2</v>
      </c>
      <c r="T527">
        <v>0.59364300809980797</v>
      </c>
      <c r="U527">
        <v>0.59364300809980797</v>
      </c>
      <c r="V527">
        <v>0.65233250040194002</v>
      </c>
      <c r="W527">
        <v>1.97</v>
      </c>
      <c r="X527">
        <v>13.01</v>
      </c>
      <c r="Y527">
        <v>138825</v>
      </c>
      <c r="Z527">
        <v>7712</v>
      </c>
      <c r="AA527">
        <v>0.35</v>
      </c>
      <c r="AB527">
        <v>18</v>
      </c>
      <c r="AC527">
        <v>12</v>
      </c>
      <c r="AD527">
        <v>6</v>
      </c>
      <c r="AE527">
        <v>66.67</v>
      </c>
      <c r="AF527">
        <v>10</v>
      </c>
      <c r="AG527">
        <v>8</v>
      </c>
      <c r="AH527">
        <v>5</v>
      </c>
      <c r="AI527">
        <v>5</v>
      </c>
    </row>
    <row r="528" spans="1:35" x14ac:dyDescent="0.2">
      <c r="A528" s="102">
        <v>129</v>
      </c>
      <c r="B528">
        <v>2001</v>
      </c>
      <c r="C528" t="s">
        <v>1176</v>
      </c>
      <c r="D528" t="s">
        <v>1285</v>
      </c>
      <c r="E528">
        <v>1651</v>
      </c>
      <c r="F528">
        <v>1649</v>
      </c>
      <c r="G528">
        <v>600</v>
      </c>
      <c r="H528" t="s">
        <v>1258</v>
      </c>
      <c r="I528">
        <v>7261</v>
      </c>
      <c r="J528" t="s">
        <v>1636</v>
      </c>
      <c r="K528" t="s">
        <v>1275</v>
      </c>
      <c r="L528">
        <v>909</v>
      </c>
      <c r="M528">
        <v>898</v>
      </c>
      <c r="N528">
        <v>1100</v>
      </c>
      <c r="O528" t="s">
        <v>1261</v>
      </c>
      <c r="P528">
        <v>0.61802129141290796</v>
      </c>
      <c r="Q528">
        <v>0.93100526761019597</v>
      </c>
      <c r="R528">
        <v>0.29387307118148898</v>
      </c>
      <c r="S528">
        <v>4.9053545617299601E-3</v>
      </c>
      <c r="T528">
        <v>1.12095665843712</v>
      </c>
      <c r="U528">
        <v>1.12095665843712</v>
      </c>
      <c r="V528">
        <v>1.92074021997702</v>
      </c>
      <c r="W528">
        <v>2.6</v>
      </c>
      <c r="X528">
        <v>0.16</v>
      </c>
      <c r="Y528">
        <v>137628</v>
      </c>
      <c r="Z528">
        <v>6554</v>
      </c>
      <c r="AA528">
        <v>0.35</v>
      </c>
      <c r="AB528">
        <v>21</v>
      </c>
      <c r="AC528">
        <v>14</v>
      </c>
      <c r="AD528">
        <v>7</v>
      </c>
      <c r="AE528">
        <v>66.67</v>
      </c>
      <c r="AF528">
        <v>15</v>
      </c>
      <c r="AG528">
        <v>5</v>
      </c>
      <c r="AH528">
        <v>2</v>
      </c>
      <c r="AI528">
        <v>14</v>
      </c>
    </row>
    <row r="529" spans="1:35" x14ac:dyDescent="0.2">
      <c r="A529" s="102">
        <v>819</v>
      </c>
      <c r="B529">
        <v>1942</v>
      </c>
      <c r="C529" t="s">
        <v>1701</v>
      </c>
      <c r="D529" t="s">
        <v>1268</v>
      </c>
      <c r="E529">
        <v>1012</v>
      </c>
      <c r="F529">
        <v>1003</v>
      </c>
      <c r="G529">
        <v>1000</v>
      </c>
      <c r="H529" t="s">
        <v>1258</v>
      </c>
      <c r="I529">
        <v>3076</v>
      </c>
      <c r="J529" t="s">
        <v>1577</v>
      </c>
      <c r="K529" t="s">
        <v>1265</v>
      </c>
      <c r="L529">
        <v>1714</v>
      </c>
      <c r="M529">
        <v>1731</v>
      </c>
      <c r="N529">
        <v>600</v>
      </c>
      <c r="O529" t="s">
        <v>1261</v>
      </c>
      <c r="P529">
        <v>0.67387084701117395</v>
      </c>
      <c r="Q529">
        <v>0.85470604966215302</v>
      </c>
      <c r="R529" s="15">
        <v>0.33025525614303702</v>
      </c>
      <c r="S529" s="15">
        <v>4.3041958675393802E-2</v>
      </c>
      <c r="T529">
        <v>2.6059534817474699</v>
      </c>
      <c r="U529">
        <v>2.6059534817474699</v>
      </c>
      <c r="V529">
        <v>2.8269584281381701</v>
      </c>
      <c r="W529">
        <v>7.18</v>
      </c>
      <c r="X529">
        <v>3.43</v>
      </c>
      <c r="Y529">
        <v>137094</v>
      </c>
      <c r="Z529">
        <v>8064</v>
      </c>
      <c r="AA529">
        <v>0.46</v>
      </c>
      <c r="AB529">
        <v>17</v>
      </c>
      <c r="AC529">
        <v>10</v>
      </c>
      <c r="AD529">
        <v>7</v>
      </c>
      <c r="AE529">
        <v>58.82</v>
      </c>
      <c r="AF529">
        <v>14</v>
      </c>
      <c r="AG529">
        <v>6</v>
      </c>
      <c r="AH529">
        <v>3</v>
      </c>
      <c r="AI529">
        <v>8</v>
      </c>
    </row>
    <row r="530" spans="1:35" x14ac:dyDescent="0.2">
      <c r="A530" s="102">
        <v>561</v>
      </c>
      <c r="B530">
        <v>3197</v>
      </c>
      <c r="C530" t="s">
        <v>633</v>
      </c>
      <c r="D530" t="s">
        <v>1283</v>
      </c>
      <c r="E530">
        <v>1887</v>
      </c>
      <c r="F530">
        <v>1853</v>
      </c>
      <c r="G530">
        <v>500</v>
      </c>
      <c r="H530" t="s">
        <v>1261</v>
      </c>
      <c r="I530">
        <v>4681</v>
      </c>
      <c r="J530" t="s">
        <v>1063</v>
      </c>
      <c r="K530" t="s">
        <v>1272</v>
      </c>
      <c r="L530">
        <v>1650</v>
      </c>
      <c r="M530">
        <v>1613</v>
      </c>
      <c r="N530">
        <v>600</v>
      </c>
      <c r="O530" t="s">
        <v>1258</v>
      </c>
      <c r="P530">
        <v>0.89478427533405502</v>
      </c>
      <c r="Q530">
        <v>0.88375833659907299</v>
      </c>
      <c r="R530">
        <v>3.53362267520541E-3</v>
      </c>
      <c r="S530">
        <v>9.5615645589225001E-2</v>
      </c>
      <c r="T530">
        <v>-0.65601380497236295</v>
      </c>
      <c r="U530">
        <v>0.65601380497236295</v>
      </c>
      <c r="V530">
        <v>0.77911620736527198</v>
      </c>
      <c r="W530">
        <v>-1.73</v>
      </c>
      <c r="X530">
        <v>4.46</v>
      </c>
      <c r="Y530">
        <v>136897</v>
      </c>
      <c r="Z530">
        <v>6845</v>
      </c>
      <c r="AA530">
        <v>0.28999999999999998</v>
      </c>
      <c r="AB530">
        <v>20</v>
      </c>
      <c r="AC530">
        <v>12</v>
      </c>
      <c r="AD530">
        <v>8</v>
      </c>
      <c r="AE530">
        <v>60</v>
      </c>
      <c r="AF530">
        <v>11</v>
      </c>
      <c r="AG530">
        <v>10</v>
      </c>
      <c r="AH530">
        <v>5</v>
      </c>
      <c r="AI530">
        <v>5</v>
      </c>
    </row>
    <row r="531" spans="1:35" x14ac:dyDescent="0.2">
      <c r="A531" s="102">
        <v>984</v>
      </c>
      <c r="B531">
        <v>6113</v>
      </c>
      <c r="C531" t="s">
        <v>1585</v>
      </c>
      <c r="D531" t="s">
        <v>1270</v>
      </c>
      <c r="E531">
        <v>1089</v>
      </c>
      <c r="F531">
        <v>1086</v>
      </c>
      <c r="G531">
        <v>800</v>
      </c>
      <c r="H531" t="s">
        <v>1261</v>
      </c>
      <c r="I531">
        <v>6902</v>
      </c>
      <c r="J531" t="s">
        <v>774</v>
      </c>
      <c r="K531" t="s">
        <v>1275</v>
      </c>
      <c r="L531">
        <v>4458</v>
      </c>
      <c r="M531">
        <v>4467</v>
      </c>
      <c r="N531">
        <v>200</v>
      </c>
      <c r="O531" t="s">
        <v>1258</v>
      </c>
      <c r="P531">
        <v>0.92547282984593504</v>
      </c>
      <c r="Q531">
        <v>0.83519367637166797</v>
      </c>
      <c r="R531">
        <v>0.36401771887677897</v>
      </c>
      <c r="S531">
        <v>4.2538822926432199E-2</v>
      </c>
      <c r="T531">
        <v>-2.0542930447368701</v>
      </c>
      <c r="U531">
        <v>2.0542930447368701</v>
      </c>
      <c r="V531">
        <v>1.7937335802815</v>
      </c>
      <c r="W531">
        <v>-3.73</v>
      </c>
      <c r="X531">
        <v>2.75</v>
      </c>
      <c r="Y531">
        <v>135941</v>
      </c>
      <c r="Z531">
        <v>9063</v>
      </c>
      <c r="AA531">
        <v>0.42</v>
      </c>
      <c r="AB531">
        <v>15</v>
      </c>
      <c r="AC531">
        <v>10</v>
      </c>
      <c r="AD531">
        <v>5</v>
      </c>
      <c r="AE531">
        <v>66.67</v>
      </c>
      <c r="AF531">
        <v>15</v>
      </c>
      <c r="AG531">
        <v>3</v>
      </c>
      <c r="AH531">
        <v>2</v>
      </c>
      <c r="AI531">
        <v>10</v>
      </c>
    </row>
    <row r="532" spans="1:35" x14ac:dyDescent="0.2">
      <c r="A532" s="102">
        <v>320</v>
      </c>
      <c r="B532">
        <v>2127</v>
      </c>
      <c r="C532" t="s">
        <v>1441</v>
      </c>
      <c r="D532" t="s">
        <v>1272</v>
      </c>
      <c r="E532">
        <v>3800</v>
      </c>
      <c r="F532">
        <v>3680</v>
      </c>
      <c r="G532">
        <v>200</v>
      </c>
      <c r="H532" t="s">
        <v>1261</v>
      </c>
      <c r="I532">
        <v>8604</v>
      </c>
      <c r="J532" t="s">
        <v>442</v>
      </c>
      <c r="K532" t="s">
        <v>1450</v>
      </c>
      <c r="L532">
        <v>566.6</v>
      </c>
      <c r="M532">
        <v>564.4</v>
      </c>
      <c r="N532">
        <v>1300</v>
      </c>
      <c r="O532" t="s">
        <v>1258</v>
      </c>
      <c r="P532">
        <v>0.52029315339521798</v>
      </c>
      <c r="Q532">
        <v>0.90735603199590098</v>
      </c>
      <c r="R532">
        <v>3.35574341262097E-3</v>
      </c>
      <c r="S532" s="106">
        <v>3.3113331127887398E-2</v>
      </c>
      <c r="T532">
        <v>-0.61619721442796305</v>
      </c>
      <c r="U532">
        <v>0.61619721442796305</v>
      </c>
      <c r="V532">
        <v>5.8176318636421698E-2</v>
      </c>
      <c r="W532">
        <v>-2.4</v>
      </c>
      <c r="X532">
        <v>0.31</v>
      </c>
      <c r="Y532">
        <v>135114</v>
      </c>
      <c r="Z532">
        <v>5630</v>
      </c>
      <c r="AA532">
        <v>0.32</v>
      </c>
      <c r="AB532">
        <v>24</v>
      </c>
      <c r="AC532">
        <v>12</v>
      </c>
      <c r="AD532">
        <v>12</v>
      </c>
      <c r="AE532">
        <v>50</v>
      </c>
      <c r="AF532">
        <v>9</v>
      </c>
      <c r="AG532">
        <v>11</v>
      </c>
      <c r="AH532">
        <v>10</v>
      </c>
      <c r="AI532">
        <v>3</v>
      </c>
    </row>
    <row r="533" spans="1:35" x14ac:dyDescent="0.2">
      <c r="A533" s="102">
        <v>1044</v>
      </c>
      <c r="B533">
        <v>4917</v>
      </c>
      <c r="C533" t="s">
        <v>1598</v>
      </c>
      <c r="D533" t="s">
        <v>1282</v>
      </c>
      <c r="E533">
        <v>2543</v>
      </c>
      <c r="F533">
        <v>2551</v>
      </c>
      <c r="G533">
        <v>300</v>
      </c>
      <c r="H533" t="s">
        <v>1261</v>
      </c>
      <c r="I533">
        <v>7701</v>
      </c>
      <c r="J533" t="s">
        <v>1716</v>
      </c>
      <c r="K533" t="s">
        <v>1267</v>
      </c>
      <c r="L533">
        <v>2967</v>
      </c>
      <c r="M533">
        <v>2877</v>
      </c>
      <c r="N533">
        <v>300</v>
      </c>
      <c r="O533" t="s">
        <v>1258</v>
      </c>
      <c r="P533">
        <v>0.88165419531289502</v>
      </c>
      <c r="Q533">
        <v>0.82848199452061899</v>
      </c>
      <c r="R533">
        <v>0.200036297823906</v>
      </c>
      <c r="S533">
        <v>3.37125162734045E-3</v>
      </c>
      <c r="T533">
        <v>-0.26755468960597401</v>
      </c>
      <c r="U533">
        <v>0.26755468960597401</v>
      </c>
      <c r="V533">
        <v>0.74079648755883898</v>
      </c>
      <c r="W533">
        <v>-1.3</v>
      </c>
      <c r="X533">
        <v>11.33</v>
      </c>
      <c r="Y533">
        <v>135099</v>
      </c>
      <c r="Z533">
        <v>7947</v>
      </c>
      <c r="AA533">
        <v>0.41</v>
      </c>
      <c r="AB533">
        <v>17</v>
      </c>
      <c r="AC533">
        <v>9</v>
      </c>
      <c r="AD533">
        <v>8</v>
      </c>
      <c r="AE533">
        <v>52.94</v>
      </c>
      <c r="AF533">
        <v>11</v>
      </c>
      <c r="AG533">
        <v>8</v>
      </c>
      <c r="AH533">
        <v>6</v>
      </c>
      <c r="AI533">
        <v>3</v>
      </c>
    </row>
    <row r="534" spans="1:35" x14ac:dyDescent="0.2">
      <c r="A534" s="102">
        <v>94</v>
      </c>
      <c r="B534">
        <v>4634</v>
      </c>
      <c r="C534" t="s">
        <v>65</v>
      </c>
      <c r="D534" t="s">
        <v>1282</v>
      </c>
      <c r="E534">
        <v>2393</v>
      </c>
      <c r="F534">
        <v>2392</v>
      </c>
      <c r="G534">
        <v>400</v>
      </c>
      <c r="H534" t="s">
        <v>1258</v>
      </c>
      <c r="I534">
        <v>7272</v>
      </c>
      <c r="J534" t="s">
        <v>1465</v>
      </c>
      <c r="K534" t="s">
        <v>1275</v>
      </c>
      <c r="L534">
        <v>1955</v>
      </c>
      <c r="M534">
        <v>1946</v>
      </c>
      <c r="N534">
        <v>500</v>
      </c>
      <c r="O534" t="s">
        <v>1261</v>
      </c>
      <c r="P534">
        <v>0.94709465056235598</v>
      </c>
      <c r="Q534">
        <v>0.93722558452550597</v>
      </c>
      <c r="R534">
        <v>3.3566624884039303E-2</v>
      </c>
      <c r="S534">
        <v>1.76244500544138E-2</v>
      </c>
      <c r="T534">
        <v>0.79513123582560397</v>
      </c>
      <c r="U534">
        <v>0.79513123582560397</v>
      </c>
      <c r="V534">
        <v>1.4091078364309999</v>
      </c>
      <c r="W534">
        <v>2.0699999999999998</v>
      </c>
      <c r="X534">
        <v>1.69</v>
      </c>
      <c r="Y534">
        <v>134865</v>
      </c>
      <c r="Z534">
        <v>7492</v>
      </c>
      <c r="AA534">
        <v>0.45</v>
      </c>
      <c r="AB534">
        <v>18</v>
      </c>
      <c r="AC534">
        <v>9</v>
      </c>
      <c r="AD534">
        <v>9</v>
      </c>
      <c r="AE534">
        <v>50</v>
      </c>
      <c r="AF534">
        <v>13</v>
      </c>
      <c r="AG534">
        <v>7</v>
      </c>
      <c r="AH534">
        <v>1</v>
      </c>
      <c r="AI534">
        <v>10</v>
      </c>
    </row>
    <row r="535" spans="1:35" x14ac:dyDescent="0.2">
      <c r="A535" s="102">
        <v>506</v>
      </c>
      <c r="B535">
        <v>5802</v>
      </c>
      <c r="C535" t="s">
        <v>1482</v>
      </c>
      <c r="D535" t="s">
        <v>1273</v>
      </c>
      <c r="E535">
        <v>1466.5</v>
      </c>
      <c r="F535">
        <v>1458.5</v>
      </c>
      <c r="G535">
        <v>700</v>
      </c>
      <c r="H535" t="s">
        <v>1261</v>
      </c>
      <c r="I535">
        <v>7984</v>
      </c>
      <c r="J535" t="s">
        <v>830</v>
      </c>
      <c r="K535" t="s">
        <v>1281</v>
      </c>
      <c r="L535">
        <v>1588</v>
      </c>
      <c r="M535">
        <v>1589</v>
      </c>
      <c r="N535">
        <v>600</v>
      </c>
      <c r="O535" t="s">
        <v>1258</v>
      </c>
      <c r="P535">
        <v>0.77265978381008005</v>
      </c>
      <c r="Q535">
        <v>0.88949246629940304</v>
      </c>
      <c r="R535" s="106">
        <v>0.32895244073129798</v>
      </c>
      <c r="S535" s="15">
        <v>3.6438718419178097E-2</v>
      </c>
      <c r="T535">
        <v>-1.48650113277019</v>
      </c>
      <c r="U535">
        <v>1.48650113277019</v>
      </c>
      <c r="V535">
        <v>1.59590200723922</v>
      </c>
      <c r="W535">
        <v>-4.9000000000000004</v>
      </c>
      <c r="X535">
        <v>7.09</v>
      </c>
      <c r="Y535">
        <v>134534</v>
      </c>
      <c r="Z535">
        <v>7474</v>
      </c>
      <c r="AA535">
        <v>0.41</v>
      </c>
      <c r="AB535">
        <v>18</v>
      </c>
      <c r="AC535">
        <v>10</v>
      </c>
      <c r="AD535">
        <v>8</v>
      </c>
      <c r="AE535">
        <v>55.56</v>
      </c>
      <c r="AF535">
        <v>12</v>
      </c>
      <c r="AG535">
        <v>7</v>
      </c>
      <c r="AH535">
        <v>3</v>
      </c>
      <c r="AI535">
        <v>8</v>
      </c>
    </row>
    <row r="536" spans="1:35" x14ac:dyDescent="0.2">
      <c r="A536" s="102">
        <v>1126</v>
      </c>
      <c r="B536">
        <v>2587</v>
      </c>
      <c r="C536" t="s">
        <v>1896</v>
      </c>
      <c r="D536" t="s">
        <v>1285</v>
      </c>
      <c r="E536">
        <v>4645</v>
      </c>
      <c r="F536">
        <v>4655</v>
      </c>
      <c r="G536">
        <v>200</v>
      </c>
      <c r="H536" t="s">
        <v>1258</v>
      </c>
      <c r="I536">
        <v>4324</v>
      </c>
      <c r="J536" t="s">
        <v>1493</v>
      </c>
      <c r="K536" t="s">
        <v>1272</v>
      </c>
      <c r="L536">
        <v>3420</v>
      </c>
      <c r="M536">
        <v>3380</v>
      </c>
      <c r="N536">
        <v>300</v>
      </c>
      <c r="O536" t="s">
        <v>1261</v>
      </c>
      <c r="P536">
        <v>0.57418254546603797</v>
      </c>
      <c r="Q536">
        <v>0.81700720499296797</v>
      </c>
      <c r="R536">
        <v>0.16914835311083601</v>
      </c>
      <c r="S536" s="15">
        <v>3.5908845937517302E-4</v>
      </c>
      <c r="T536">
        <v>3.1813585230172001</v>
      </c>
      <c r="U536">
        <v>3.1813585230172001</v>
      </c>
      <c r="V536">
        <v>3.3693059454419299</v>
      </c>
      <c r="W536">
        <v>11.56</v>
      </c>
      <c r="X536">
        <v>8.92</v>
      </c>
      <c r="Y536">
        <v>134338</v>
      </c>
      <c r="Z536">
        <v>16792</v>
      </c>
      <c r="AA536">
        <v>0.68</v>
      </c>
      <c r="AB536">
        <v>8</v>
      </c>
      <c r="AC536">
        <v>4</v>
      </c>
      <c r="AD536">
        <v>4</v>
      </c>
      <c r="AE536">
        <v>50</v>
      </c>
      <c r="AF536">
        <v>16</v>
      </c>
      <c r="AG536">
        <v>3</v>
      </c>
      <c r="AH536">
        <v>1</v>
      </c>
      <c r="AI536">
        <v>4</v>
      </c>
    </row>
    <row r="537" spans="1:35" x14ac:dyDescent="0.2">
      <c r="A537" s="102">
        <v>668</v>
      </c>
      <c r="B537">
        <v>4917</v>
      </c>
      <c r="C537" t="s">
        <v>1598</v>
      </c>
      <c r="D537" t="s">
        <v>1282</v>
      </c>
      <c r="E537">
        <v>2543</v>
      </c>
      <c r="F537">
        <v>2551</v>
      </c>
      <c r="G537">
        <v>400</v>
      </c>
      <c r="H537" t="s">
        <v>1258</v>
      </c>
      <c r="I537">
        <v>6995</v>
      </c>
      <c r="J537" t="s">
        <v>50</v>
      </c>
      <c r="K537" t="s">
        <v>1275</v>
      </c>
      <c r="L537">
        <v>1835</v>
      </c>
      <c r="M537">
        <v>1818</v>
      </c>
      <c r="N537">
        <v>600</v>
      </c>
      <c r="O537" t="s">
        <v>1261</v>
      </c>
      <c r="P537">
        <v>0.88528996260825799</v>
      </c>
      <c r="Q537">
        <v>0.87184750790373899</v>
      </c>
      <c r="R537">
        <v>0.173368505763765</v>
      </c>
      <c r="S537">
        <v>6.9071192523110399E-3</v>
      </c>
      <c r="T537">
        <v>8.4113331467879596E-2</v>
      </c>
      <c r="U537">
        <v>8.4113331467879596E-2</v>
      </c>
      <c r="V537">
        <v>0.25226568239457697</v>
      </c>
      <c r="W537">
        <v>0.24</v>
      </c>
      <c r="X537">
        <v>6.9</v>
      </c>
      <c r="Y537">
        <v>134203</v>
      </c>
      <c r="Z537">
        <v>9586</v>
      </c>
      <c r="AA537">
        <v>0.51</v>
      </c>
      <c r="AB537">
        <v>14</v>
      </c>
      <c r="AC537">
        <v>9</v>
      </c>
      <c r="AD537">
        <v>5</v>
      </c>
      <c r="AE537">
        <v>64.290000000000006</v>
      </c>
      <c r="AF537">
        <v>13</v>
      </c>
      <c r="AG537">
        <v>5</v>
      </c>
      <c r="AH537">
        <v>2</v>
      </c>
      <c r="AI537">
        <v>7</v>
      </c>
    </row>
    <row r="538" spans="1:35" x14ac:dyDescent="0.2">
      <c r="A538" s="102">
        <v>296</v>
      </c>
      <c r="B538">
        <v>4188</v>
      </c>
      <c r="C538" t="s">
        <v>1474</v>
      </c>
      <c r="D538" t="s">
        <v>1282</v>
      </c>
      <c r="E538">
        <v>790.8</v>
      </c>
      <c r="F538">
        <v>787.3</v>
      </c>
      <c r="G538">
        <v>1100</v>
      </c>
      <c r="H538" t="s">
        <v>1258</v>
      </c>
      <c r="I538">
        <v>5471</v>
      </c>
      <c r="J538" t="s">
        <v>1478</v>
      </c>
      <c r="K538" t="s">
        <v>1312</v>
      </c>
      <c r="L538">
        <v>4305</v>
      </c>
      <c r="M538">
        <v>4255</v>
      </c>
      <c r="N538">
        <v>200</v>
      </c>
      <c r="O538" t="s">
        <v>1261</v>
      </c>
      <c r="P538">
        <v>0.87168429957527904</v>
      </c>
      <c r="Q538">
        <v>0.90993937057362495</v>
      </c>
      <c r="R538">
        <v>2.20854311097754E-2</v>
      </c>
      <c r="S538">
        <v>6.98590576788964E-2</v>
      </c>
      <c r="T538">
        <v>1.6077523470218</v>
      </c>
      <c r="U538">
        <v>1.6077523470218</v>
      </c>
      <c r="V538">
        <v>1.72282466042879</v>
      </c>
      <c r="W538">
        <v>6.38</v>
      </c>
      <c r="X538">
        <v>1.77</v>
      </c>
      <c r="Y538">
        <v>132810</v>
      </c>
      <c r="Z538">
        <v>6037</v>
      </c>
      <c r="AA538">
        <v>0.28999999999999998</v>
      </c>
      <c r="AB538">
        <v>22</v>
      </c>
      <c r="AC538">
        <v>12</v>
      </c>
      <c r="AD538">
        <v>10</v>
      </c>
      <c r="AE538">
        <v>54.55</v>
      </c>
      <c r="AF538">
        <v>12</v>
      </c>
      <c r="AG538">
        <v>8</v>
      </c>
      <c r="AH538">
        <v>3</v>
      </c>
      <c r="AI538">
        <v>11</v>
      </c>
    </row>
    <row r="539" spans="1:35" x14ac:dyDescent="0.2">
      <c r="A539" s="102">
        <v>85</v>
      </c>
      <c r="B539">
        <v>6770</v>
      </c>
      <c r="C539" t="s">
        <v>24</v>
      </c>
      <c r="D539" t="s">
        <v>1263</v>
      </c>
      <c r="E539">
        <v>1869</v>
      </c>
      <c r="F539">
        <v>1836</v>
      </c>
      <c r="G539">
        <v>500</v>
      </c>
      <c r="H539" t="s">
        <v>1261</v>
      </c>
      <c r="I539">
        <v>6995</v>
      </c>
      <c r="J539" t="s">
        <v>50</v>
      </c>
      <c r="K539" t="s">
        <v>1275</v>
      </c>
      <c r="L539">
        <v>1835</v>
      </c>
      <c r="M539">
        <v>1818</v>
      </c>
      <c r="N539">
        <v>500</v>
      </c>
      <c r="O539" t="s">
        <v>1258</v>
      </c>
      <c r="P539">
        <v>0.92264780391478796</v>
      </c>
      <c r="Q539">
        <v>0.93879067596674304</v>
      </c>
      <c r="R539">
        <v>0.14885632971356999</v>
      </c>
      <c r="S539" s="15">
        <v>3.0022283092363201E-2</v>
      </c>
      <c r="T539">
        <v>-2.0817179113068098</v>
      </c>
      <c r="U539">
        <v>2.0817179113068098</v>
      </c>
      <c r="V539">
        <v>2.0580240386621398</v>
      </c>
      <c r="W539">
        <v>-12.63</v>
      </c>
      <c r="X539">
        <v>0.98</v>
      </c>
      <c r="Y539">
        <v>132283</v>
      </c>
      <c r="Z539">
        <v>6614</v>
      </c>
      <c r="AA539">
        <v>0.28000000000000003</v>
      </c>
      <c r="AB539">
        <v>20</v>
      </c>
      <c r="AC539">
        <v>11</v>
      </c>
      <c r="AD539">
        <v>9</v>
      </c>
      <c r="AE539">
        <v>55</v>
      </c>
      <c r="AF539">
        <v>12</v>
      </c>
      <c r="AG539">
        <v>7</v>
      </c>
      <c r="AH539">
        <v>5</v>
      </c>
      <c r="AI539">
        <v>8</v>
      </c>
    </row>
    <row r="540" spans="1:35" x14ac:dyDescent="0.2">
      <c r="A540" s="102">
        <v>1122</v>
      </c>
      <c r="B540">
        <v>4507</v>
      </c>
      <c r="C540" t="s">
        <v>1722</v>
      </c>
      <c r="D540" t="s">
        <v>1280</v>
      </c>
      <c r="E540">
        <v>6518</v>
      </c>
      <c r="F540">
        <v>6459</v>
      </c>
      <c r="G540">
        <v>100</v>
      </c>
      <c r="H540" t="s">
        <v>1258</v>
      </c>
      <c r="I540">
        <v>4676</v>
      </c>
      <c r="J540" t="s">
        <v>1723</v>
      </c>
      <c r="K540" t="s">
        <v>1260</v>
      </c>
      <c r="L540">
        <v>1429</v>
      </c>
      <c r="M540">
        <v>1421</v>
      </c>
      <c r="N540">
        <v>500</v>
      </c>
      <c r="O540" t="s">
        <v>1261</v>
      </c>
      <c r="P540">
        <v>0.56281752311517996</v>
      </c>
      <c r="Q540">
        <v>0.81750334445378803</v>
      </c>
      <c r="R540">
        <v>0.202794594216121</v>
      </c>
      <c r="S540">
        <v>1.7949799139841201E-3</v>
      </c>
      <c r="T540">
        <v>1.78283838315203</v>
      </c>
      <c r="U540">
        <v>1.78283838315203</v>
      </c>
      <c r="V540">
        <v>2.3890221706662</v>
      </c>
      <c r="W540">
        <v>4.57</v>
      </c>
      <c r="X540">
        <v>10</v>
      </c>
      <c r="Y540">
        <v>131551</v>
      </c>
      <c r="Z540">
        <v>7738</v>
      </c>
      <c r="AA540">
        <v>0.5</v>
      </c>
      <c r="AB540">
        <v>17</v>
      </c>
      <c r="AC540">
        <v>11</v>
      </c>
      <c r="AD540">
        <v>6</v>
      </c>
      <c r="AE540">
        <v>64.709999999999994</v>
      </c>
      <c r="AF540">
        <v>12</v>
      </c>
      <c r="AG540">
        <v>8</v>
      </c>
      <c r="AH540">
        <v>4</v>
      </c>
      <c r="AI540">
        <v>5</v>
      </c>
    </row>
    <row r="541" spans="1:35" x14ac:dyDescent="0.2">
      <c r="A541" s="102">
        <v>942</v>
      </c>
      <c r="B541">
        <v>3865</v>
      </c>
      <c r="C541" t="s">
        <v>1207</v>
      </c>
      <c r="D541" t="s">
        <v>1475</v>
      </c>
      <c r="E541">
        <v>490</v>
      </c>
      <c r="F541">
        <v>491</v>
      </c>
      <c r="G541">
        <v>2100</v>
      </c>
      <c r="H541" t="s">
        <v>1258</v>
      </c>
      <c r="I541">
        <v>9474</v>
      </c>
      <c r="J541" t="s">
        <v>1472</v>
      </c>
      <c r="K541" t="s">
        <v>1260</v>
      </c>
      <c r="L541">
        <v>1486</v>
      </c>
      <c r="M541">
        <v>1460</v>
      </c>
      <c r="N541">
        <v>700</v>
      </c>
      <c r="O541" t="s">
        <v>1261</v>
      </c>
      <c r="P541">
        <v>0.95263419747609701</v>
      </c>
      <c r="Q541">
        <v>0.84067334254956205</v>
      </c>
      <c r="R541">
        <v>1.5757268321498399E-2</v>
      </c>
      <c r="S541">
        <v>2.00335145251203E-2</v>
      </c>
      <c r="T541">
        <v>1.5733718146824001</v>
      </c>
      <c r="U541">
        <v>1.5733718146824001</v>
      </c>
      <c r="V541">
        <v>1.23663766718816</v>
      </c>
      <c r="W541">
        <v>8.01</v>
      </c>
      <c r="X541">
        <v>0.89</v>
      </c>
      <c r="Y541">
        <v>130964</v>
      </c>
      <c r="Z541">
        <v>5953</v>
      </c>
      <c r="AA541">
        <v>0.33</v>
      </c>
      <c r="AB541">
        <v>22</v>
      </c>
      <c r="AC541">
        <v>12</v>
      </c>
      <c r="AD541">
        <v>10</v>
      </c>
      <c r="AE541">
        <v>54.55</v>
      </c>
      <c r="AF541">
        <v>9</v>
      </c>
      <c r="AG541">
        <v>10</v>
      </c>
      <c r="AH541">
        <v>8</v>
      </c>
      <c r="AI541">
        <v>4</v>
      </c>
    </row>
    <row r="542" spans="1:35" x14ac:dyDescent="0.2">
      <c r="A542" s="102">
        <v>976</v>
      </c>
      <c r="B542">
        <v>7459</v>
      </c>
      <c r="C542" t="s">
        <v>800</v>
      </c>
      <c r="D542" t="s">
        <v>1265</v>
      </c>
      <c r="E542">
        <v>2209</v>
      </c>
      <c r="F542">
        <v>2205</v>
      </c>
      <c r="G542">
        <v>400</v>
      </c>
      <c r="H542" t="s">
        <v>1258</v>
      </c>
      <c r="I542">
        <v>8276</v>
      </c>
      <c r="J542" t="s">
        <v>866</v>
      </c>
      <c r="K542" t="s">
        <v>1283</v>
      </c>
      <c r="L542">
        <v>1916</v>
      </c>
      <c r="M542">
        <v>1859</v>
      </c>
      <c r="N542">
        <v>500</v>
      </c>
      <c r="O542" t="s">
        <v>1261</v>
      </c>
      <c r="P542">
        <v>0.66134929127895603</v>
      </c>
      <c r="Q542">
        <v>0.83622188973364997</v>
      </c>
      <c r="R542">
        <v>3.7547000780659499E-2</v>
      </c>
      <c r="S542" s="106">
        <v>9.6342567038016306E-3</v>
      </c>
      <c r="T542">
        <v>0.22702180282318099</v>
      </c>
      <c r="U542">
        <v>0.22702180282318099</v>
      </c>
      <c r="V542">
        <v>0.91241124661622897</v>
      </c>
      <c r="W542">
        <v>0.59</v>
      </c>
      <c r="X542">
        <v>5.39</v>
      </c>
      <c r="Y542">
        <v>130568</v>
      </c>
      <c r="Z542">
        <v>6528</v>
      </c>
      <c r="AA542">
        <v>0.32</v>
      </c>
      <c r="AB542">
        <v>20</v>
      </c>
      <c r="AC542">
        <v>11</v>
      </c>
      <c r="AD542">
        <v>9</v>
      </c>
      <c r="AE542">
        <v>55</v>
      </c>
      <c r="AF542">
        <v>13</v>
      </c>
      <c r="AG542">
        <v>7</v>
      </c>
      <c r="AH542">
        <v>4</v>
      </c>
      <c r="AI542">
        <v>9</v>
      </c>
    </row>
    <row r="543" spans="1:35" x14ac:dyDescent="0.2">
      <c r="A543" s="102">
        <v>633</v>
      </c>
      <c r="B543">
        <v>4183</v>
      </c>
      <c r="C543" t="s">
        <v>1454</v>
      </c>
      <c r="D543" t="s">
        <v>1282</v>
      </c>
      <c r="E543">
        <v>2560</v>
      </c>
      <c r="F543">
        <v>2541</v>
      </c>
      <c r="G543">
        <v>400</v>
      </c>
      <c r="H543" t="s">
        <v>1258</v>
      </c>
      <c r="I543">
        <v>6371</v>
      </c>
      <c r="J543" t="s">
        <v>1421</v>
      </c>
      <c r="K543" t="s">
        <v>1270</v>
      </c>
      <c r="L543">
        <v>3240</v>
      </c>
      <c r="M543">
        <v>3220</v>
      </c>
      <c r="N543">
        <v>300</v>
      </c>
      <c r="O543" t="s">
        <v>1261</v>
      </c>
      <c r="P543">
        <v>0.69970951332023901</v>
      </c>
      <c r="Q543">
        <v>0.87575643071909104</v>
      </c>
      <c r="R543">
        <v>0.27206076098264598</v>
      </c>
      <c r="S543">
        <v>7.4234189076427997E-3</v>
      </c>
      <c r="T543">
        <v>2.6786251474520899</v>
      </c>
      <c r="U543">
        <v>2.6786251474520899</v>
      </c>
      <c r="V543">
        <v>2.7760804498431999</v>
      </c>
      <c r="W543">
        <v>10.61</v>
      </c>
      <c r="X543">
        <v>5.22</v>
      </c>
      <c r="Y543">
        <v>130090</v>
      </c>
      <c r="Z543">
        <v>7227</v>
      </c>
      <c r="AA543">
        <v>0.45</v>
      </c>
      <c r="AB543">
        <v>18</v>
      </c>
      <c r="AC543">
        <v>10</v>
      </c>
      <c r="AD543">
        <v>8</v>
      </c>
      <c r="AE543">
        <v>55.56</v>
      </c>
      <c r="AF543">
        <v>13</v>
      </c>
      <c r="AG543">
        <v>8</v>
      </c>
      <c r="AH543">
        <v>5</v>
      </c>
      <c r="AI543">
        <v>5</v>
      </c>
    </row>
    <row r="544" spans="1:35" x14ac:dyDescent="0.2">
      <c r="A544" s="102">
        <v>150</v>
      </c>
      <c r="B544">
        <v>6301</v>
      </c>
      <c r="C544" t="s">
        <v>55</v>
      </c>
      <c r="D544" t="s">
        <v>1270</v>
      </c>
      <c r="E544">
        <v>2320</v>
      </c>
      <c r="F544">
        <v>2300</v>
      </c>
      <c r="G544">
        <v>400</v>
      </c>
      <c r="H544" t="s">
        <v>1258</v>
      </c>
      <c r="I544">
        <v>6472</v>
      </c>
      <c r="J544" t="s">
        <v>62</v>
      </c>
      <c r="K544" t="s">
        <v>1270</v>
      </c>
      <c r="L544">
        <v>298</v>
      </c>
      <c r="M544">
        <v>294</v>
      </c>
      <c r="N544">
        <v>3100</v>
      </c>
      <c r="O544" t="s">
        <v>1261</v>
      </c>
      <c r="P544">
        <v>0.94853861505919201</v>
      </c>
      <c r="Q544">
        <v>0.92748652422831102</v>
      </c>
      <c r="R544">
        <v>0.281335751036971</v>
      </c>
      <c r="S544">
        <v>2.0942473699577701E-2</v>
      </c>
      <c r="T544">
        <v>0.39016703282742199</v>
      </c>
      <c r="U544">
        <v>0.39016703282742199</v>
      </c>
      <c r="V544">
        <v>0.47647791246964599</v>
      </c>
      <c r="W544">
        <v>1.1200000000000001</v>
      </c>
      <c r="X544">
        <v>0.93</v>
      </c>
      <c r="Y544">
        <v>129736</v>
      </c>
      <c r="Z544">
        <v>6178</v>
      </c>
      <c r="AA544">
        <v>0.22</v>
      </c>
      <c r="AB544">
        <v>21</v>
      </c>
      <c r="AC544">
        <v>11</v>
      </c>
      <c r="AD544">
        <v>10</v>
      </c>
      <c r="AE544">
        <v>52.38</v>
      </c>
      <c r="AF544">
        <v>11</v>
      </c>
      <c r="AG544">
        <v>8</v>
      </c>
      <c r="AH544">
        <v>7</v>
      </c>
      <c r="AI544">
        <v>6</v>
      </c>
    </row>
    <row r="545" spans="1:35" x14ac:dyDescent="0.2">
      <c r="A545" s="102">
        <v>558</v>
      </c>
      <c r="B545">
        <v>1414</v>
      </c>
      <c r="C545" t="s">
        <v>1439</v>
      </c>
      <c r="D545" t="s">
        <v>1268</v>
      </c>
      <c r="E545">
        <v>4310</v>
      </c>
      <c r="F545">
        <v>4235</v>
      </c>
      <c r="G545">
        <v>200</v>
      </c>
      <c r="H545" t="s">
        <v>1261</v>
      </c>
      <c r="I545">
        <v>5714</v>
      </c>
      <c r="J545" t="s">
        <v>716</v>
      </c>
      <c r="K545" t="s">
        <v>1273</v>
      </c>
      <c r="L545">
        <v>3960</v>
      </c>
      <c r="M545">
        <v>3940</v>
      </c>
      <c r="N545">
        <v>200</v>
      </c>
      <c r="O545" t="s">
        <v>1258</v>
      </c>
      <c r="P545">
        <v>0.73077805095751103</v>
      </c>
      <c r="Q545">
        <v>0.88450480649971097</v>
      </c>
      <c r="R545">
        <v>0.19396253142212899</v>
      </c>
      <c r="S545">
        <v>5.2337252540238598E-2</v>
      </c>
      <c r="T545">
        <v>-1.44847231522901</v>
      </c>
      <c r="U545">
        <v>1.44847231522901</v>
      </c>
      <c r="V545">
        <v>0.331532250278462</v>
      </c>
      <c r="W545">
        <v>-3.64</v>
      </c>
      <c r="X545">
        <v>6.97</v>
      </c>
      <c r="Y545">
        <v>129730</v>
      </c>
      <c r="Z545">
        <v>12973</v>
      </c>
      <c r="AA545">
        <v>0.82</v>
      </c>
      <c r="AB545">
        <v>10</v>
      </c>
      <c r="AC545">
        <v>6</v>
      </c>
      <c r="AD545">
        <v>4</v>
      </c>
      <c r="AE545">
        <v>60</v>
      </c>
      <c r="AF545">
        <v>13</v>
      </c>
      <c r="AG545">
        <v>4</v>
      </c>
      <c r="AH545">
        <v>2</v>
      </c>
      <c r="AI545">
        <v>4</v>
      </c>
    </row>
    <row r="546" spans="1:35" x14ac:dyDescent="0.2">
      <c r="A546" s="102">
        <v>723</v>
      </c>
      <c r="B546">
        <v>1881</v>
      </c>
      <c r="C546" t="s">
        <v>574</v>
      </c>
      <c r="D546" t="s">
        <v>1268</v>
      </c>
      <c r="E546">
        <v>2700</v>
      </c>
      <c r="F546">
        <v>2680</v>
      </c>
      <c r="G546">
        <v>300</v>
      </c>
      <c r="H546" t="s">
        <v>1258</v>
      </c>
      <c r="I546">
        <v>7451</v>
      </c>
      <c r="J546" t="s">
        <v>799</v>
      </c>
      <c r="K546" t="s">
        <v>1265</v>
      </c>
      <c r="L546">
        <v>2960</v>
      </c>
      <c r="M546">
        <v>2932</v>
      </c>
      <c r="N546">
        <v>300</v>
      </c>
      <c r="O546" t="s">
        <v>1261</v>
      </c>
      <c r="P546">
        <v>0.51998217192240603</v>
      </c>
      <c r="Q546">
        <v>0.86487237959221397</v>
      </c>
      <c r="R546" s="15">
        <v>0.35195220944012001</v>
      </c>
      <c r="S546">
        <v>2.8584715797057101E-3</v>
      </c>
      <c r="T546">
        <v>2.2758881494891501</v>
      </c>
      <c r="U546">
        <v>2.2758881494891501</v>
      </c>
      <c r="V546">
        <v>2.3950388458546099</v>
      </c>
      <c r="W546">
        <v>12.08</v>
      </c>
      <c r="X546">
        <v>8.59</v>
      </c>
      <c r="Y546">
        <v>128883</v>
      </c>
      <c r="Z546">
        <v>7160</v>
      </c>
      <c r="AA546">
        <v>0.34</v>
      </c>
      <c r="AB546">
        <v>18</v>
      </c>
      <c r="AC546">
        <v>9</v>
      </c>
      <c r="AD546">
        <v>9</v>
      </c>
      <c r="AE546">
        <v>50</v>
      </c>
      <c r="AF546">
        <v>14</v>
      </c>
      <c r="AG546">
        <v>4</v>
      </c>
      <c r="AH546">
        <v>2</v>
      </c>
      <c r="AI546">
        <v>12</v>
      </c>
    </row>
    <row r="547" spans="1:35" x14ac:dyDescent="0.2">
      <c r="A547" s="102">
        <v>1103</v>
      </c>
      <c r="B547">
        <v>3076</v>
      </c>
      <c r="C547" t="s">
        <v>1577</v>
      </c>
      <c r="D547" t="s">
        <v>1265</v>
      </c>
      <c r="E547">
        <v>1714</v>
      </c>
      <c r="F547">
        <v>1731</v>
      </c>
      <c r="G547">
        <v>500</v>
      </c>
      <c r="H547" t="s">
        <v>1261</v>
      </c>
      <c r="I547">
        <v>6592</v>
      </c>
      <c r="J547" t="s">
        <v>1486</v>
      </c>
      <c r="K547" t="s">
        <v>1263</v>
      </c>
      <c r="L547">
        <v>4240</v>
      </c>
      <c r="M547">
        <v>4160</v>
      </c>
      <c r="N547">
        <v>200</v>
      </c>
      <c r="O547" t="s">
        <v>1258</v>
      </c>
      <c r="P547">
        <v>0.62893175274636204</v>
      </c>
      <c r="Q547">
        <v>0.82049556723096295</v>
      </c>
      <c r="R547">
        <v>1.8183057600022302E-2</v>
      </c>
      <c r="S547">
        <v>2.77964423279017E-2</v>
      </c>
      <c r="T547">
        <v>-2.5209875447058998</v>
      </c>
      <c r="U547">
        <v>2.5209875447058998</v>
      </c>
      <c r="V547">
        <v>2.78149303541917</v>
      </c>
      <c r="W547">
        <v>-10.4</v>
      </c>
      <c r="X547">
        <v>4.03</v>
      </c>
      <c r="Y547">
        <v>128393</v>
      </c>
      <c r="Z547">
        <v>9876</v>
      </c>
      <c r="AA547">
        <v>0.41</v>
      </c>
      <c r="AB547">
        <v>13</v>
      </c>
      <c r="AC547">
        <v>5</v>
      </c>
      <c r="AD547">
        <v>8</v>
      </c>
      <c r="AE547">
        <v>38.46</v>
      </c>
      <c r="AF547">
        <v>12</v>
      </c>
      <c r="AG547">
        <v>5</v>
      </c>
      <c r="AH547">
        <v>3</v>
      </c>
      <c r="AI547">
        <v>5</v>
      </c>
    </row>
    <row r="548" spans="1:35" x14ac:dyDescent="0.2">
      <c r="A548" s="102">
        <v>78</v>
      </c>
      <c r="B548">
        <v>5406</v>
      </c>
      <c r="C548" t="s">
        <v>1595</v>
      </c>
      <c r="D548" t="s">
        <v>1312</v>
      </c>
      <c r="E548">
        <v>464</v>
      </c>
      <c r="F548">
        <v>455</v>
      </c>
      <c r="G548">
        <v>2000</v>
      </c>
      <c r="H548" t="s">
        <v>1261</v>
      </c>
      <c r="I548">
        <v>9201</v>
      </c>
      <c r="J548" t="s">
        <v>1519</v>
      </c>
      <c r="K548" t="s">
        <v>1520</v>
      </c>
      <c r="L548">
        <v>3020</v>
      </c>
      <c r="M548">
        <v>2998.5</v>
      </c>
      <c r="N548">
        <v>300</v>
      </c>
      <c r="O548" t="s">
        <v>1258</v>
      </c>
      <c r="P548">
        <v>0.89820099845697399</v>
      </c>
      <c r="Q548">
        <v>0.94094718909410002</v>
      </c>
      <c r="R548">
        <v>0.36882021141332599</v>
      </c>
      <c r="S548" s="106">
        <v>1.74245593617296E-2</v>
      </c>
      <c r="T548">
        <v>-2.2565788865291698</v>
      </c>
      <c r="U548">
        <v>2.2565788865291698</v>
      </c>
      <c r="V548">
        <v>2.2304663979203698</v>
      </c>
      <c r="W548">
        <v>-11.82</v>
      </c>
      <c r="X548">
        <v>1.1599999999999999</v>
      </c>
      <c r="Y548">
        <v>128268</v>
      </c>
      <c r="Z548">
        <v>7126</v>
      </c>
      <c r="AA548">
        <v>0.53</v>
      </c>
      <c r="AB548">
        <v>18</v>
      </c>
      <c r="AC548">
        <v>10</v>
      </c>
      <c r="AD548">
        <v>8</v>
      </c>
      <c r="AE548">
        <v>55.56</v>
      </c>
      <c r="AF548">
        <v>12</v>
      </c>
      <c r="AG548">
        <v>8</v>
      </c>
      <c r="AH548">
        <v>5</v>
      </c>
      <c r="AI548">
        <v>5</v>
      </c>
    </row>
    <row r="549" spans="1:35" x14ac:dyDescent="0.2">
      <c r="A549" s="102">
        <v>986</v>
      </c>
      <c r="B549">
        <v>7321</v>
      </c>
      <c r="C549" t="s">
        <v>1463</v>
      </c>
      <c r="D549" t="s">
        <v>1314</v>
      </c>
      <c r="E549">
        <v>574</v>
      </c>
      <c r="F549">
        <v>566</v>
      </c>
      <c r="G549">
        <v>1600</v>
      </c>
      <c r="H549" t="s">
        <v>1261</v>
      </c>
      <c r="I549">
        <v>8129</v>
      </c>
      <c r="J549" t="s">
        <v>2139</v>
      </c>
      <c r="K549" t="s">
        <v>1265</v>
      </c>
      <c r="L549">
        <v>2240</v>
      </c>
      <c r="M549">
        <v>2242</v>
      </c>
      <c r="N549">
        <v>400</v>
      </c>
      <c r="O549" t="s">
        <v>1258</v>
      </c>
      <c r="P549">
        <v>0.83299026158165201</v>
      </c>
      <c r="Q549">
        <v>0.83511030531041497</v>
      </c>
      <c r="R549">
        <v>0.20663392996886401</v>
      </c>
      <c r="S549" s="106">
        <v>5.64499786249588E-3</v>
      </c>
      <c r="T549">
        <v>-2.2220526950849502</v>
      </c>
      <c r="U549">
        <v>2.2220526950849502</v>
      </c>
      <c r="V549">
        <v>1.9687914773767701</v>
      </c>
      <c r="W549">
        <v>-9.65</v>
      </c>
      <c r="X549">
        <v>0.98</v>
      </c>
      <c r="Y549">
        <v>128215</v>
      </c>
      <c r="Z549">
        <v>18316</v>
      </c>
      <c r="AA549">
        <v>1.1100000000000001</v>
      </c>
      <c r="AB549">
        <v>7</v>
      </c>
      <c r="AC549">
        <v>5</v>
      </c>
      <c r="AD549">
        <v>2</v>
      </c>
      <c r="AE549">
        <v>71.430000000000007</v>
      </c>
      <c r="AF549">
        <v>11</v>
      </c>
      <c r="AG549">
        <v>4</v>
      </c>
      <c r="AH549">
        <v>2</v>
      </c>
      <c r="AI549">
        <v>1</v>
      </c>
    </row>
    <row r="550" spans="1:35" x14ac:dyDescent="0.2">
      <c r="A550" s="102">
        <v>614</v>
      </c>
      <c r="B550">
        <v>4521</v>
      </c>
      <c r="C550" t="s">
        <v>680</v>
      </c>
      <c r="D550" t="s">
        <v>1280</v>
      </c>
      <c r="E550">
        <v>5840</v>
      </c>
      <c r="F550">
        <v>5820</v>
      </c>
      <c r="G550">
        <v>100</v>
      </c>
      <c r="H550" t="s">
        <v>1261</v>
      </c>
      <c r="I550">
        <v>8031</v>
      </c>
      <c r="J550" t="s">
        <v>837</v>
      </c>
      <c r="K550" t="s">
        <v>1265</v>
      </c>
      <c r="L550">
        <v>1941</v>
      </c>
      <c r="M550">
        <v>1929.5</v>
      </c>
      <c r="N550">
        <v>300</v>
      </c>
      <c r="O550" t="s">
        <v>1258</v>
      </c>
      <c r="P550">
        <v>0.71485509929247304</v>
      </c>
      <c r="Q550">
        <v>0.87798893887875196</v>
      </c>
      <c r="R550" s="15">
        <v>1.47338549866318E-2</v>
      </c>
      <c r="S550">
        <v>3.9401154572422901E-2</v>
      </c>
      <c r="T550">
        <v>-0.31835080009867101</v>
      </c>
      <c r="U550">
        <v>0.31835080009867101</v>
      </c>
      <c r="V550">
        <v>3.47364688867038E-2</v>
      </c>
      <c r="W550">
        <v>-0.55000000000000004</v>
      </c>
      <c r="X550">
        <v>0.54</v>
      </c>
      <c r="Y550">
        <v>128189</v>
      </c>
      <c r="Z550">
        <v>9861</v>
      </c>
      <c r="AA550">
        <v>0.72</v>
      </c>
      <c r="AB550">
        <v>13</v>
      </c>
      <c r="AC550">
        <v>9</v>
      </c>
      <c r="AD550">
        <v>4</v>
      </c>
      <c r="AE550">
        <v>69.23</v>
      </c>
      <c r="AF550">
        <v>14</v>
      </c>
      <c r="AG550">
        <v>5</v>
      </c>
      <c r="AH550">
        <v>3</v>
      </c>
      <c r="AI550">
        <v>5</v>
      </c>
    </row>
    <row r="551" spans="1:35" x14ac:dyDescent="0.2">
      <c r="A551" s="102">
        <v>1053</v>
      </c>
      <c r="B551">
        <v>7211</v>
      </c>
      <c r="C551" t="s">
        <v>28</v>
      </c>
      <c r="D551" t="s">
        <v>1275</v>
      </c>
      <c r="E551">
        <v>411</v>
      </c>
      <c r="F551">
        <v>405</v>
      </c>
      <c r="G551">
        <v>2600</v>
      </c>
      <c r="H551" t="s">
        <v>1258</v>
      </c>
      <c r="I551">
        <v>9716</v>
      </c>
      <c r="J551" t="s">
        <v>1460</v>
      </c>
      <c r="K551" t="s">
        <v>1272</v>
      </c>
      <c r="L551">
        <v>1216</v>
      </c>
      <c r="M551">
        <v>1181</v>
      </c>
      <c r="N551">
        <v>900</v>
      </c>
      <c r="O551" t="s">
        <v>1261</v>
      </c>
      <c r="P551">
        <v>0.85923850690761505</v>
      </c>
      <c r="Q551">
        <v>0.82693721532267395</v>
      </c>
      <c r="R551">
        <v>0.46231902901320299</v>
      </c>
      <c r="S551" s="15">
        <v>1.5681129957448098E-2</v>
      </c>
      <c r="T551">
        <v>0.37007132238055501</v>
      </c>
      <c r="U551">
        <v>0.37007132238055501</v>
      </c>
      <c r="V551">
        <v>0.14385200587314301</v>
      </c>
      <c r="W551">
        <v>1.85</v>
      </c>
      <c r="X551">
        <v>0.93</v>
      </c>
      <c r="Y551">
        <v>127281</v>
      </c>
      <c r="Z551">
        <v>10607</v>
      </c>
      <c r="AA551">
        <v>0.5</v>
      </c>
      <c r="AB551">
        <v>12</v>
      </c>
      <c r="AC551">
        <v>8</v>
      </c>
      <c r="AD551">
        <v>4</v>
      </c>
      <c r="AE551">
        <v>66.67</v>
      </c>
      <c r="AF551">
        <v>10</v>
      </c>
      <c r="AG551">
        <v>6</v>
      </c>
      <c r="AH551">
        <v>3</v>
      </c>
      <c r="AI551">
        <v>3</v>
      </c>
    </row>
    <row r="552" spans="1:35" x14ac:dyDescent="0.2">
      <c r="A552" s="102">
        <v>302</v>
      </c>
      <c r="B552">
        <v>1803</v>
      </c>
      <c r="C552" t="s">
        <v>1269</v>
      </c>
      <c r="D552" t="s">
        <v>1268</v>
      </c>
      <c r="E552">
        <v>1086</v>
      </c>
      <c r="F552">
        <v>1082</v>
      </c>
      <c r="G552">
        <v>1000</v>
      </c>
      <c r="H552" t="s">
        <v>1261</v>
      </c>
      <c r="I552">
        <v>6976</v>
      </c>
      <c r="J552" t="s">
        <v>781</v>
      </c>
      <c r="K552" t="s">
        <v>1263</v>
      </c>
      <c r="L552">
        <v>3495</v>
      </c>
      <c r="M552">
        <v>3485</v>
      </c>
      <c r="N552">
        <v>300</v>
      </c>
      <c r="O552" t="s">
        <v>1258</v>
      </c>
      <c r="P552">
        <v>0.69455688674847904</v>
      </c>
      <c r="Q552">
        <v>0.90962093804125999</v>
      </c>
      <c r="R552">
        <v>3.6935352659971402E-2</v>
      </c>
      <c r="S552">
        <v>1.4132522250071699E-2</v>
      </c>
      <c r="T552">
        <v>-1.7977202451049901</v>
      </c>
      <c r="U552">
        <v>1.7977202451049901</v>
      </c>
      <c r="V552">
        <v>1.5217992154991</v>
      </c>
      <c r="W552">
        <v>-11.42</v>
      </c>
      <c r="X552">
        <v>3.49</v>
      </c>
      <c r="Y552">
        <v>127275</v>
      </c>
      <c r="Z552">
        <v>7487</v>
      </c>
      <c r="AA552">
        <v>0.32</v>
      </c>
      <c r="AB552">
        <v>17</v>
      </c>
      <c r="AC552">
        <v>9</v>
      </c>
      <c r="AD552">
        <v>8</v>
      </c>
      <c r="AE552">
        <v>52.94</v>
      </c>
      <c r="AF552">
        <v>12</v>
      </c>
      <c r="AG552">
        <v>4</v>
      </c>
      <c r="AH552">
        <v>5</v>
      </c>
      <c r="AI552">
        <v>8</v>
      </c>
    </row>
    <row r="553" spans="1:35" x14ac:dyDescent="0.2">
      <c r="A553" s="102">
        <v>328</v>
      </c>
      <c r="B553">
        <v>7240</v>
      </c>
      <c r="C553" t="s">
        <v>792</v>
      </c>
      <c r="D553" t="s">
        <v>1275</v>
      </c>
      <c r="E553">
        <v>1561</v>
      </c>
      <c r="F553">
        <v>1564</v>
      </c>
      <c r="G553">
        <v>700</v>
      </c>
      <c r="H553" t="s">
        <v>1261</v>
      </c>
      <c r="I553">
        <v>8411</v>
      </c>
      <c r="J553" t="s">
        <v>1383</v>
      </c>
      <c r="K553" t="s">
        <v>1314</v>
      </c>
      <c r="L553">
        <v>158.69999999999999</v>
      </c>
      <c r="M553">
        <v>158.69999999999999</v>
      </c>
      <c r="N553">
        <v>6900</v>
      </c>
      <c r="O553" t="s">
        <v>1258</v>
      </c>
      <c r="P553">
        <v>0.90191082154787106</v>
      </c>
      <c r="Q553">
        <v>0.90628109158233705</v>
      </c>
      <c r="R553" s="15">
        <v>6.0312422677175799E-2</v>
      </c>
      <c r="S553" s="106">
        <v>6.5547707276476699E-2</v>
      </c>
      <c r="T553">
        <v>-3.4598735390001703E-2</v>
      </c>
      <c r="U553">
        <v>3.4598735390001703E-2</v>
      </c>
      <c r="V553">
        <v>0.50535955617769501</v>
      </c>
      <c r="W553">
        <v>-0.11</v>
      </c>
      <c r="X553">
        <v>0.02</v>
      </c>
      <c r="Y553">
        <v>125948</v>
      </c>
      <c r="Z553">
        <v>6297</v>
      </c>
      <c r="AA553">
        <v>0.28999999999999998</v>
      </c>
      <c r="AB553">
        <v>20</v>
      </c>
      <c r="AC553">
        <v>11</v>
      </c>
      <c r="AD553">
        <v>9</v>
      </c>
      <c r="AE553">
        <v>55</v>
      </c>
      <c r="AF553">
        <v>13</v>
      </c>
      <c r="AG553">
        <v>8</v>
      </c>
      <c r="AH553">
        <v>3</v>
      </c>
      <c r="AI553">
        <v>9</v>
      </c>
    </row>
    <row r="554" spans="1:35" x14ac:dyDescent="0.2">
      <c r="A554" s="102">
        <v>443</v>
      </c>
      <c r="B554">
        <v>4543</v>
      </c>
      <c r="C554" t="s">
        <v>682</v>
      </c>
      <c r="D554" t="s">
        <v>1267</v>
      </c>
      <c r="E554">
        <v>3862</v>
      </c>
      <c r="F554">
        <v>3844</v>
      </c>
      <c r="G554">
        <v>200</v>
      </c>
      <c r="H554" t="s">
        <v>1261</v>
      </c>
      <c r="I554">
        <v>6370</v>
      </c>
      <c r="J554" t="s">
        <v>1502</v>
      </c>
      <c r="K554" t="s">
        <v>1270</v>
      </c>
      <c r="L554">
        <v>3240</v>
      </c>
      <c r="M554">
        <v>3235</v>
      </c>
      <c r="N554">
        <v>200</v>
      </c>
      <c r="O554" t="s">
        <v>1258</v>
      </c>
      <c r="P554">
        <v>0.56801214491893703</v>
      </c>
      <c r="Q554">
        <v>0.89670734047596501</v>
      </c>
      <c r="R554">
        <v>8.0440143414131193E-2</v>
      </c>
      <c r="S554" s="106">
        <v>1.43666407676837E-2</v>
      </c>
      <c r="T554">
        <v>-0.50641912164061997</v>
      </c>
      <c r="U554">
        <v>0.50641912164061997</v>
      </c>
      <c r="V554">
        <v>0.47526939434843801</v>
      </c>
      <c r="W554">
        <v>-1.46</v>
      </c>
      <c r="X554">
        <v>15.84</v>
      </c>
      <c r="Y554">
        <v>125227</v>
      </c>
      <c r="Z554">
        <v>10436</v>
      </c>
      <c r="AA554">
        <v>0.52</v>
      </c>
      <c r="AB554">
        <v>12</v>
      </c>
      <c r="AC554">
        <v>7</v>
      </c>
      <c r="AD554">
        <v>5</v>
      </c>
      <c r="AE554">
        <v>58.33</v>
      </c>
      <c r="AF554">
        <v>12</v>
      </c>
      <c r="AG554">
        <v>6</v>
      </c>
      <c r="AH554">
        <v>4</v>
      </c>
      <c r="AI554">
        <v>2</v>
      </c>
    </row>
    <row r="555" spans="1:35" x14ac:dyDescent="0.2">
      <c r="A555" s="102">
        <v>864</v>
      </c>
      <c r="B555">
        <v>2815</v>
      </c>
      <c r="C555" t="s">
        <v>1931</v>
      </c>
      <c r="D555" t="s">
        <v>1285</v>
      </c>
      <c r="E555">
        <v>7530</v>
      </c>
      <c r="F555">
        <v>7500</v>
      </c>
      <c r="G555">
        <v>100</v>
      </c>
      <c r="H555" t="s">
        <v>1258</v>
      </c>
      <c r="I555">
        <v>6436</v>
      </c>
      <c r="J555" t="s">
        <v>1680</v>
      </c>
      <c r="K555" t="s">
        <v>1270</v>
      </c>
      <c r="L555">
        <v>2914</v>
      </c>
      <c r="M555">
        <v>2881</v>
      </c>
      <c r="N555">
        <v>300</v>
      </c>
      <c r="O555" t="s">
        <v>1261</v>
      </c>
      <c r="P555">
        <v>0.63415255281355298</v>
      </c>
      <c r="Q555">
        <v>0.84973002514439799</v>
      </c>
      <c r="R555" s="15">
        <v>0.154530569426341</v>
      </c>
      <c r="S555">
        <v>5.1100827889679297E-2</v>
      </c>
      <c r="T555">
        <v>1.33684413218889</v>
      </c>
      <c r="U555">
        <v>1.33684413218889</v>
      </c>
      <c r="V555">
        <v>1.1671988455607101</v>
      </c>
      <c r="W555">
        <v>6.34</v>
      </c>
      <c r="X555">
        <v>15.24</v>
      </c>
      <c r="Y555">
        <v>124472</v>
      </c>
      <c r="Z555">
        <v>11316</v>
      </c>
      <c r="AA555">
        <v>0.76</v>
      </c>
      <c r="AB555">
        <v>11</v>
      </c>
      <c r="AC555">
        <v>6</v>
      </c>
      <c r="AD555">
        <v>5</v>
      </c>
      <c r="AE555">
        <v>54.55</v>
      </c>
      <c r="AF555">
        <v>9</v>
      </c>
      <c r="AG555">
        <v>4</v>
      </c>
      <c r="AH555">
        <v>4</v>
      </c>
      <c r="AI555">
        <v>3</v>
      </c>
    </row>
    <row r="556" spans="1:35" x14ac:dyDescent="0.2">
      <c r="A556" s="102">
        <v>194</v>
      </c>
      <c r="B556">
        <v>1942</v>
      </c>
      <c r="C556" t="s">
        <v>1701</v>
      </c>
      <c r="D556" t="s">
        <v>1268</v>
      </c>
      <c r="E556">
        <v>1012</v>
      </c>
      <c r="F556">
        <v>1003</v>
      </c>
      <c r="G556">
        <v>700</v>
      </c>
      <c r="H556" t="s">
        <v>1261</v>
      </c>
      <c r="I556">
        <v>2602</v>
      </c>
      <c r="J556" t="s">
        <v>554</v>
      </c>
      <c r="K556" t="s">
        <v>1285</v>
      </c>
      <c r="L556">
        <v>3745</v>
      </c>
      <c r="M556">
        <v>3710</v>
      </c>
      <c r="N556">
        <v>200</v>
      </c>
      <c r="O556" t="s">
        <v>1258</v>
      </c>
      <c r="P556">
        <v>0.69297757231887103</v>
      </c>
      <c r="Q556">
        <v>0.92256909106995599</v>
      </c>
      <c r="R556">
        <v>4.2345590307885699E-2</v>
      </c>
      <c r="S556">
        <v>4.4456882622834301E-2</v>
      </c>
      <c r="T556">
        <v>-0.40964800096926401</v>
      </c>
      <c r="U556">
        <v>0.40964800096926401</v>
      </c>
      <c r="V556">
        <v>0.24649178176144401</v>
      </c>
      <c r="W556">
        <v>-1.06</v>
      </c>
      <c r="X556">
        <v>5.38</v>
      </c>
      <c r="Y556">
        <v>123548</v>
      </c>
      <c r="Z556">
        <v>8237</v>
      </c>
      <c r="AA556">
        <v>0.43</v>
      </c>
      <c r="AB556">
        <v>15</v>
      </c>
      <c r="AC556">
        <v>8</v>
      </c>
      <c r="AD556">
        <v>7</v>
      </c>
      <c r="AE556">
        <v>53.33</v>
      </c>
      <c r="AF556">
        <v>13</v>
      </c>
      <c r="AG556">
        <v>3</v>
      </c>
      <c r="AH556">
        <v>4</v>
      </c>
      <c r="AI556">
        <v>8</v>
      </c>
    </row>
    <row r="557" spans="1:35" x14ac:dyDescent="0.2">
      <c r="A557" s="102">
        <v>230</v>
      </c>
      <c r="B557">
        <v>1833</v>
      </c>
      <c r="C557" t="s">
        <v>1713</v>
      </c>
      <c r="D557" t="s">
        <v>1268</v>
      </c>
      <c r="E557">
        <v>2869</v>
      </c>
      <c r="F557">
        <v>2829</v>
      </c>
      <c r="G557">
        <v>300</v>
      </c>
      <c r="H557" t="s">
        <v>1258</v>
      </c>
      <c r="I557">
        <v>8136</v>
      </c>
      <c r="J557" t="s">
        <v>1367</v>
      </c>
      <c r="K557" t="s">
        <v>1265</v>
      </c>
      <c r="L557">
        <v>1975</v>
      </c>
      <c r="M557">
        <v>1967</v>
      </c>
      <c r="N557">
        <v>400</v>
      </c>
      <c r="O557" t="s">
        <v>1261</v>
      </c>
      <c r="P557">
        <v>0.68236745838661805</v>
      </c>
      <c r="Q557">
        <v>0.91729014210405801</v>
      </c>
      <c r="R557">
        <v>0.16773022834453299</v>
      </c>
      <c r="S557">
        <v>4.1043248774758796E-3</v>
      </c>
      <c r="T557">
        <v>1.1525781014140599</v>
      </c>
      <c r="U557">
        <v>1.1525781014140599</v>
      </c>
      <c r="V557">
        <v>1.54754643459787</v>
      </c>
      <c r="W557">
        <v>3.36</v>
      </c>
      <c r="X557">
        <v>7.29</v>
      </c>
      <c r="Y557">
        <v>123242</v>
      </c>
      <c r="Z557">
        <v>8216</v>
      </c>
      <c r="AA557">
        <v>0.38</v>
      </c>
      <c r="AB557">
        <v>15</v>
      </c>
      <c r="AC557">
        <v>8</v>
      </c>
      <c r="AD557">
        <v>7</v>
      </c>
      <c r="AE557">
        <v>53.33</v>
      </c>
      <c r="AF557">
        <v>12</v>
      </c>
      <c r="AG557">
        <v>6</v>
      </c>
      <c r="AH557">
        <v>5</v>
      </c>
      <c r="AI557">
        <v>4</v>
      </c>
    </row>
    <row r="558" spans="1:35" x14ac:dyDescent="0.2">
      <c r="A558" s="102">
        <v>228</v>
      </c>
      <c r="B558">
        <v>8309</v>
      </c>
      <c r="C558" t="s">
        <v>871</v>
      </c>
      <c r="D558" t="s">
        <v>1314</v>
      </c>
      <c r="E558">
        <v>4007</v>
      </c>
      <c r="F558">
        <v>4001</v>
      </c>
      <c r="G558">
        <v>200</v>
      </c>
      <c r="H558" t="s">
        <v>1258</v>
      </c>
      <c r="I558">
        <v>8341</v>
      </c>
      <c r="J558" t="s">
        <v>875</v>
      </c>
      <c r="K558" t="s">
        <v>1314</v>
      </c>
      <c r="L558">
        <v>1591</v>
      </c>
      <c r="M558">
        <v>1566</v>
      </c>
      <c r="N558">
        <v>500</v>
      </c>
      <c r="O558" t="s">
        <v>1261</v>
      </c>
      <c r="P558">
        <v>0.90652782645570595</v>
      </c>
      <c r="Q558">
        <v>0.91736455824626895</v>
      </c>
      <c r="R558">
        <v>0.27095948860555702</v>
      </c>
      <c r="S558">
        <v>4.0251680465100199E-2</v>
      </c>
      <c r="T558">
        <v>2.5111624802924402</v>
      </c>
      <c r="U558">
        <v>2.5111624802924402</v>
      </c>
      <c r="V558">
        <v>2.0164095937278499</v>
      </c>
      <c r="W558">
        <v>6.2</v>
      </c>
      <c r="X558">
        <v>2.15</v>
      </c>
      <c r="Y558">
        <v>122611</v>
      </c>
      <c r="Z558">
        <v>6812</v>
      </c>
      <c r="AA558">
        <v>0.47</v>
      </c>
      <c r="AB558">
        <v>18</v>
      </c>
      <c r="AC558">
        <v>10</v>
      </c>
      <c r="AD558">
        <v>8</v>
      </c>
      <c r="AE558">
        <v>55.56</v>
      </c>
      <c r="AF558">
        <v>14</v>
      </c>
      <c r="AG558">
        <v>5</v>
      </c>
      <c r="AH558">
        <v>3</v>
      </c>
      <c r="AI558">
        <v>10</v>
      </c>
    </row>
    <row r="559" spans="1:35" x14ac:dyDescent="0.2">
      <c r="A559" s="102">
        <v>552</v>
      </c>
      <c r="B559">
        <v>2267</v>
      </c>
      <c r="C559" t="s">
        <v>1503</v>
      </c>
      <c r="D559" t="s">
        <v>1285</v>
      </c>
      <c r="E559">
        <v>5450</v>
      </c>
      <c r="F559">
        <v>5390</v>
      </c>
      <c r="G559">
        <v>200</v>
      </c>
      <c r="H559" t="s">
        <v>1261</v>
      </c>
      <c r="I559">
        <v>7202</v>
      </c>
      <c r="J559" t="s">
        <v>788</v>
      </c>
      <c r="K559" t="s">
        <v>1275</v>
      </c>
      <c r="L559">
        <v>1143</v>
      </c>
      <c r="M559">
        <v>1137</v>
      </c>
      <c r="N559">
        <v>900</v>
      </c>
      <c r="O559" t="s">
        <v>1258</v>
      </c>
      <c r="P559">
        <v>0.78345874027977502</v>
      </c>
      <c r="Q559">
        <v>0.88497793073993702</v>
      </c>
      <c r="R559">
        <v>0.481502425940248</v>
      </c>
      <c r="S559">
        <v>3.6228420632993197E-2</v>
      </c>
      <c r="T559">
        <v>-0.53736200162826298</v>
      </c>
      <c r="U559">
        <v>0.53736200162826298</v>
      </c>
      <c r="V559">
        <v>0.19885353490276</v>
      </c>
      <c r="W559">
        <v>-2.34</v>
      </c>
      <c r="X559">
        <v>5.07</v>
      </c>
      <c r="Y559">
        <v>121968</v>
      </c>
      <c r="Z559">
        <v>6098</v>
      </c>
      <c r="AA559">
        <v>0.56000000000000005</v>
      </c>
      <c r="AB559">
        <v>20</v>
      </c>
      <c r="AC559">
        <v>13</v>
      </c>
      <c r="AD559">
        <v>7</v>
      </c>
      <c r="AE559">
        <v>65</v>
      </c>
      <c r="AF559">
        <v>12</v>
      </c>
      <c r="AG559">
        <v>9</v>
      </c>
      <c r="AH559">
        <v>3</v>
      </c>
      <c r="AI559">
        <v>8</v>
      </c>
    </row>
    <row r="560" spans="1:35" x14ac:dyDescent="0.2">
      <c r="A560" s="102">
        <v>515</v>
      </c>
      <c r="B560">
        <v>3291</v>
      </c>
      <c r="C560" t="s">
        <v>58</v>
      </c>
      <c r="D560" t="s">
        <v>1279</v>
      </c>
      <c r="E560">
        <v>1659</v>
      </c>
      <c r="F560">
        <v>1626</v>
      </c>
      <c r="G560">
        <v>600</v>
      </c>
      <c r="H560" t="s">
        <v>1258</v>
      </c>
      <c r="I560">
        <v>7762</v>
      </c>
      <c r="J560" t="s">
        <v>1466</v>
      </c>
      <c r="K560" t="s">
        <v>1267</v>
      </c>
      <c r="L560">
        <v>497</v>
      </c>
      <c r="M560">
        <v>487</v>
      </c>
      <c r="N560">
        <v>2000</v>
      </c>
      <c r="O560" t="s">
        <v>1261</v>
      </c>
      <c r="P560">
        <v>0.82932719911505504</v>
      </c>
      <c r="Q560">
        <v>0.88873784361490804</v>
      </c>
      <c r="R560" s="106">
        <v>7.8651674455841297E-3</v>
      </c>
      <c r="S560">
        <v>9.94999604592295E-2</v>
      </c>
      <c r="T560">
        <v>0.51764109576389095</v>
      </c>
      <c r="U560">
        <v>0.51764109576389095</v>
      </c>
      <c r="V560">
        <v>0.92095151149899601</v>
      </c>
      <c r="W560">
        <v>2.41</v>
      </c>
      <c r="X560">
        <v>0.16</v>
      </c>
      <c r="Y560">
        <v>121131</v>
      </c>
      <c r="Z560">
        <v>8075</v>
      </c>
      <c r="AA560">
        <v>0.39</v>
      </c>
      <c r="AB560">
        <v>15</v>
      </c>
      <c r="AC560">
        <v>8</v>
      </c>
      <c r="AD560">
        <v>7</v>
      </c>
      <c r="AE560">
        <v>53.33</v>
      </c>
      <c r="AF560">
        <v>13</v>
      </c>
      <c r="AG560">
        <v>5</v>
      </c>
      <c r="AH560">
        <v>2</v>
      </c>
      <c r="AI560">
        <v>8</v>
      </c>
    </row>
    <row r="561" spans="1:35" x14ac:dyDescent="0.2">
      <c r="A561" s="102">
        <v>496</v>
      </c>
      <c r="B561">
        <v>4204</v>
      </c>
      <c r="C561" t="s">
        <v>229</v>
      </c>
      <c r="D561" t="s">
        <v>1282</v>
      </c>
      <c r="E561">
        <v>1818</v>
      </c>
      <c r="F561">
        <v>1807</v>
      </c>
      <c r="G561">
        <v>500</v>
      </c>
      <c r="H561" t="s">
        <v>1258</v>
      </c>
      <c r="I561">
        <v>9810</v>
      </c>
      <c r="J561" t="s">
        <v>1225</v>
      </c>
      <c r="K561" t="s">
        <v>1265</v>
      </c>
      <c r="L561">
        <v>4620</v>
      </c>
      <c r="M561">
        <v>4575</v>
      </c>
      <c r="N561">
        <v>200</v>
      </c>
      <c r="O561" t="s">
        <v>1261</v>
      </c>
      <c r="P561">
        <v>0.70547644284236999</v>
      </c>
      <c r="Q561">
        <v>0.89066847507345404</v>
      </c>
      <c r="R561" s="15">
        <v>1.45032698673873E-4</v>
      </c>
      <c r="S561">
        <v>8.3562210048544E-2</v>
      </c>
      <c r="T561">
        <v>1.08481291022988</v>
      </c>
      <c r="U561">
        <v>1.08481291022988</v>
      </c>
      <c r="V561">
        <v>1.08174879484853</v>
      </c>
      <c r="W561">
        <v>4.0999999999999996</v>
      </c>
      <c r="X561">
        <v>1.26</v>
      </c>
      <c r="Y561">
        <v>120738</v>
      </c>
      <c r="Z561">
        <v>7102</v>
      </c>
      <c r="AA561">
        <v>0.35</v>
      </c>
      <c r="AB561">
        <v>17</v>
      </c>
      <c r="AC561">
        <v>11</v>
      </c>
      <c r="AD561">
        <v>6</v>
      </c>
      <c r="AE561">
        <v>64.709999999999994</v>
      </c>
      <c r="AF561">
        <v>15</v>
      </c>
      <c r="AG561">
        <v>5</v>
      </c>
      <c r="AH561">
        <v>2</v>
      </c>
      <c r="AI561">
        <v>10</v>
      </c>
    </row>
    <row r="562" spans="1:35" x14ac:dyDescent="0.2">
      <c r="A562" s="102">
        <v>89</v>
      </c>
      <c r="B562">
        <v>4290</v>
      </c>
      <c r="C562" t="s">
        <v>1313</v>
      </c>
      <c r="D562" t="s">
        <v>1272</v>
      </c>
      <c r="E562">
        <v>988</v>
      </c>
      <c r="F562">
        <v>987</v>
      </c>
      <c r="G562">
        <v>800</v>
      </c>
      <c r="H562" t="s">
        <v>1261</v>
      </c>
      <c r="I562">
        <v>4568</v>
      </c>
      <c r="J562" t="s">
        <v>1530</v>
      </c>
      <c r="K562" t="s">
        <v>1280</v>
      </c>
      <c r="L562">
        <v>7930</v>
      </c>
      <c r="M562">
        <v>7715</v>
      </c>
      <c r="N562">
        <v>100</v>
      </c>
      <c r="O562" t="s">
        <v>1258</v>
      </c>
      <c r="P562">
        <v>0.64882636251148396</v>
      </c>
      <c r="Q562">
        <v>0.93820149407437103</v>
      </c>
      <c r="R562" s="15">
        <v>0.22405746676135299</v>
      </c>
      <c r="S562" s="15">
        <v>1.1730066254494599E-3</v>
      </c>
      <c r="T562">
        <v>-1.1118334242366901</v>
      </c>
      <c r="U562">
        <v>1.1118334242366901</v>
      </c>
      <c r="V562">
        <v>1.3090635423539201</v>
      </c>
      <c r="W562">
        <v>-4.07</v>
      </c>
      <c r="X562">
        <v>2.35</v>
      </c>
      <c r="Y562">
        <v>120502</v>
      </c>
      <c r="Z562">
        <v>7531</v>
      </c>
      <c r="AA562">
        <v>0.5</v>
      </c>
      <c r="AB562">
        <v>16</v>
      </c>
      <c r="AC562">
        <v>10</v>
      </c>
      <c r="AD562">
        <v>6</v>
      </c>
      <c r="AE562">
        <v>62.5</v>
      </c>
      <c r="AF562">
        <v>9</v>
      </c>
      <c r="AG562">
        <v>8</v>
      </c>
      <c r="AH562">
        <v>5</v>
      </c>
      <c r="AI562">
        <v>3</v>
      </c>
    </row>
    <row r="563" spans="1:35" x14ac:dyDescent="0.2">
      <c r="A563" s="102">
        <v>545</v>
      </c>
      <c r="B563">
        <v>7984</v>
      </c>
      <c r="C563" t="s">
        <v>830</v>
      </c>
      <c r="D563" t="s">
        <v>1281</v>
      </c>
      <c r="E563">
        <v>1588</v>
      </c>
      <c r="F563">
        <v>1589</v>
      </c>
      <c r="G563">
        <v>600</v>
      </c>
      <c r="H563" t="s">
        <v>1258</v>
      </c>
      <c r="I563">
        <v>8410</v>
      </c>
      <c r="J563" t="s">
        <v>1473</v>
      </c>
      <c r="K563" t="s">
        <v>1314</v>
      </c>
      <c r="L563">
        <v>320</v>
      </c>
      <c r="M563">
        <v>319</v>
      </c>
      <c r="N563">
        <v>3000</v>
      </c>
      <c r="O563" t="s">
        <v>1261</v>
      </c>
      <c r="P563">
        <v>0.72418134597568895</v>
      </c>
      <c r="Q563">
        <v>0.88552520867848405</v>
      </c>
      <c r="R563">
        <v>4.4428286692207102E-2</v>
      </c>
      <c r="S563">
        <v>5.5151080250920802E-4</v>
      </c>
      <c r="T563">
        <v>0.73970278078881502</v>
      </c>
      <c r="U563">
        <v>0.73970278078881502</v>
      </c>
      <c r="V563">
        <v>1.0406680556975201</v>
      </c>
      <c r="W563">
        <v>2.0499999999999998</v>
      </c>
      <c r="X563">
        <v>0.38</v>
      </c>
      <c r="Y563">
        <v>119981</v>
      </c>
      <c r="Z563">
        <v>5999</v>
      </c>
      <c r="AA563">
        <v>0.35</v>
      </c>
      <c r="AB563">
        <v>20</v>
      </c>
      <c r="AC563">
        <v>11</v>
      </c>
      <c r="AD563">
        <v>9</v>
      </c>
      <c r="AE563">
        <v>55</v>
      </c>
      <c r="AF563">
        <v>13</v>
      </c>
      <c r="AG563">
        <v>9</v>
      </c>
      <c r="AH563">
        <v>6</v>
      </c>
      <c r="AI563">
        <v>5</v>
      </c>
    </row>
    <row r="564" spans="1:35" x14ac:dyDescent="0.2">
      <c r="A564" s="102">
        <v>919</v>
      </c>
      <c r="B564">
        <v>6472</v>
      </c>
      <c r="C564" t="s">
        <v>62</v>
      </c>
      <c r="D564" t="s">
        <v>1270</v>
      </c>
      <c r="E564">
        <v>298</v>
      </c>
      <c r="F564">
        <v>294</v>
      </c>
      <c r="G564">
        <v>3600</v>
      </c>
      <c r="H564" t="s">
        <v>1261</v>
      </c>
      <c r="I564">
        <v>8385</v>
      </c>
      <c r="J564" t="s">
        <v>891</v>
      </c>
      <c r="K564" t="s">
        <v>1314</v>
      </c>
      <c r="L564">
        <v>538</v>
      </c>
      <c r="M564">
        <v>535</v>
      </c>
      <c r="N564">
        <v>2000</v>
      </c>
      <c r="O564" t="s">
        <v>1258</v>
      </c>
      <c r="P564">
        <v>0.87470949932437003</v>
      </c>
      <c r="Q564">
        <v>0.84368681154673897</v>
      </c>
      <c r="R564" s="15">
        <v>2.3954959209103802E-2</v>
      </c>
      <c r="S564">
        <v>1.07231561199711E-3</v>
      </c>
      <c r="T564">
        <v>-0.55328418999666096</v>
      </c>
      <c r="U564">
        <v>0.55328418999666096</v>
      </c>
      <c r="V564">
        <v>0.51966004533666099</v>
      </c>
      <c r="W564">
        <v>-2.29</v>
      </c>
      <c r="X564">
        <v>1.08</v>
      </c>
      <c r="Y564">
        <v>119654</v>
      </c>
      <c r="Z564">
        <v>9204</v>
      </c>
      <c r="AA564">
        <v>0.44</v>
      </c>
      <c r="AB564">
        <v>13</v>
      </c>
      <c r="AC564">
        <v>9</v>
      </c>
      <c r="AD564">
        <v>4</v>
      </c>
      <c r="AE564">
        <v>69.23</v>
      </c>
      <c r="AF564">
        <v>14</v>
      </c>
      <c r="AG564">
        <v>4</v>
      </c>
      <c r="AH564">
        <v>3</v>
      </c>
      <c r="AI564">
        <v>6</v>
      </c>
    </row>
    <row r="565" spans="1:35" x14ac:dyDescent="0.2">
      <c r="A565" s="102">
        <v>1191</v>
      </c>
      <c r="B565">
        <v>4061</v>
      </c>
      <c r="C565" t="s">
        <v>1495</v>
      </c>
      <c r="D565" t="s">
        <v>1282</v>
      </c>
      <c r="E565">
        <v>2960</v>
      </c>
      <c r="F565">
        <v>2943</v>
      </c>
      <c r="G565">
        <v>300</v>
      </c>
      <c r="H565" t="s">
        <v>1258</v>
      </c>
      <c r="I565">
        <v>4471</v>
      </c>
      <c r="J565" t="s">
        <v>1720</v>
      </c>
      <c r="K565" t="s">
        <v>1282</v>
      </c>
      <c r="L565">
        <v>4885</v>
      </c>
      <c r="M565">
        <v>4835</v>
      </c>
      <c r="N565">
        <v>200</v>
      </c>
      <c r="O565" t="s">
        <v>1261</v>
      </c>
      <c r="P565">
        <v>0.89530725030741998</v>
      </c>
      <c r="Q565">
        <v>0.80800624495010798</v>
      </c>
      <c r="R565">
        <v>0.41812760611281402</v>
      </c>
      <c r="S565">
        <v>2.4784931118940399E-2</v>
      </c>
      <c r="T565">
        <v>0.29913833264339201</v>
      </c>
      <c r="U565">
        <v>0.29913833264339201</v>
      </c>
      <c r="V565">
        <v>0.26869700556704501</v>
      </c>
      <c r="W565">
        <v>0.68</v>
      </c>
      <c r="X565">
        <v>8.6999999999999993</v>
      </c>
      <c r="Y565">
        <v>119215</v>
      </c>
      <c r="Z565">
        <v>11922</v>
      </c>
      <c r="AA565">
        <v>0.77</v>
      </c>
      <c r="AB565">
        <v>10</v>
      </c>
      <c r="AC565">
        <v>8</v>
      </c>
      <c r="AD565">
        <v>2</v>
      </c>
      <c r="AE565">
        <v>80</v>
      </c>
      <c r="AF565">
        <v>12</v>
      </c>
      <c r="AG565">
        <v>5</v>
      </c>
      <c r="AH565">
        <v>1</v>
      </c>
      <c r="AI565">
        <v>4</v>
      </c>
    </row>
    <row r="566" spans="1:35" x14ac:dyDescent="0.2">
      <c r="A566" s="102">
        <v>1028</v>
      </c>
      <c r="B566">
        <v>1861</v>
      </c>
      <c r="C566" t="s">
        <v>1721</v>
      </c>
      <c r="D566" t="s">
        <v>1268</v>
      </c>
      <c r="E566">
        <v>3165</v>
      </c>
      <c r="F566">
        <v>3190</v>
      </c>
      <c r="G566">
        <v>300</v>
      </c>
      <c r="H566" t="s">
        <v>1258</v>
      </c>
      <c r="I566">
        <v>9513</v>
      </c>
      <c r="J566" t="s">
        <v>1470</v>
      </c>
      <c r="K566" t="s">
        <v>1316</v>
      </c>
      <c r="L566">
        <v>2533</v>
      </c>
      <c r="M566">
        <v>2526</v>
      </c>
      <c r="N566">
        <v>400</v>
      </c>
      <c r="O566" t="s">
        <v>1261</v>
      </c>
      <c r="P566">
        <v>0.74238496819353506</v>
      </c>
      <c r="Q566">
        <v>0.83042208393469696</v>
      </c>
      <c r="R566">
        <v>1.87299778943621E-2</v>
      </c>
      <c r="S566">
        <v>2.02048959561823E-2</v>
      </c>
      <c r="T566">
        <v>7.8461714567555699E-2</v>
      </c>
      <c r="U566">
        <v>7.8461714567555699E-2</v>
      </c>
      <c r="V566">
        <v>0.57105978819921099</v>
      </c>
      <c r="W566">
        <v>0.14000000000000001</v>
      </c>
      <c r="X566">
        <v>5.58</v>
      </c>
      <c r="Y566">
        <v>119070</v>
      </c>
      <c r="Z566">
        <v>6615</v>
      </c>
      <c r="AA566">
        <v>0.42</v>
      </c>
      <c r="AB566">
        <v>18</v>
      </c>
      <c r="AC566">
        <v>12</v>
      </c>
      <c r="AD566">
        <v>6</v>
      </c>
      <c r="AE566">
        <v>66.67</v>
      </c>
      <c r="AF566">
        <v>13</v>
      </c>
      <c r="AG566">
        <v>7</v>
      </c>
      <c r="AH566">
        <v>4</v>
      </c>
      <c r="AI566">
        <v>7</v>
      </c>
    </row>
    <row r="567" spans="1:35" x14ac:dyDescent="0.2">
      <c r="A567" s="102">
        <v>1021</v>
      </c>
      <c r="B567">
        <v>4183</v>
      </c>
      <c r="C567" t="s">
        <v>1454</v>
      </c>
      <c r="D567" t="s">
        <v>1282</v>
      </c>
      <c r="E567">
        <v>2560</v>
      </c>
      <c r="F567">
        <v>2541</v>
      </c>
      <c r="G567">
        <v>400</v>
      </c>
      <c r="H567" t="s">
        <v>1258</v>
      </c>
      <c r="I567">
        <v>7012</v>
      </c>
      <c r="J567" t="s">
        <v>1480</v>
      </c>
      <c r="K567" t="s">
        <v>1275</v>
      </c>
      <c r="L567">
        <v>2209</v>
      </c>
      <c r="M567">
        <v>2219</v>
      </c>
      <c r="N567">
        <v>500</v>
      </c>
      <c r="O567" t="s">
        <v>1261</v>
      </c>
      <c r="P567">
        <v>0.82768454231507504</v>
      </c>
      <c r="Q567">
        <v>0.83109039748235902</v>
      </c>
      <c r="R567">
        <v>0.16076004372757099</v>
      </c>
      <c r="S567">
        <v>2.1186357542071699E-2</v>
      </c>
      <c r="T567">
        <v>1.37180505239699</v>
      </c>
      <c r="U567">
        <v>1.37180505239699</v>
      </c>
      <c r="V567">
        <v>1.7825974913586899</v>
      </c>
      <c r="W567">
        <v>4.6399999999999997</v>
      </c>
      <c r="X567">
        <v>9.16</v>
      </c>
      <c r="Y567">
        <v>118159</v>
      </c>
      <c r="Z567">
        <v>13129</v>
      </c>
      <c r="AA567">
        <v>0.7</v>
      </c>
      <c r="AB567">
        <v>9</v>
      </c>
      <c r="AC567">
        <v>4</v>
      </c>
      <c r="AD567">
        <v>5</v>
      </c>
      <c r="AE567">
        <v>44.44</v>
      </c>
      <c r="AF567">
        <v>13</v>
      </c>
      <c r="AG567">
        <v>4</v>
      </c>
      <c r="AH567">
        <v>1</v>
      </c>
      <c r="AI567">
        <v>4</v>
      </c>
    </row>
    <row r="568" spans="1:35" x14ac:dyDescent="0.2">
      <c r="A568" s="102">
        <v>578</v>
      </c>
      <c r="B568">
        <v>4114</v>
      </c>
      <c r="C568" t="s">
        <v>1413</v>
      </c>
      <c r="D568" t="s">
        <v>1282</v>
      </c>
      <c r="E568">
        <v>6080</v>
      </c>
      <c r="F568">
        <v>6050</v>
      </c>
      <c r="G568">
        <v>100</v>
      </c>
      <c r="H568" t="s">
        <v>1258</v>
      </c>
      <c r="I568">
        <v>5401</v>
      </c>
      <c r="J568" t="s">
        <v>1600</v>
      </c>
      <c r="K568" t="s">
        <v>1312</v>
      </c>
      <c r="L568">
        <v>1412</v>
      </c>
      <c r="M568">
        <v>1358</v>
      </c>
      <c r="N568">
        <v>400</v>
      </c>
      <c r="O568" t="s">
        <v>1261</v>
      </c>
      <c r="P568">
        <v>0.82989057613239503</v>
      </c>
      <c r="Q568">
        <v>0.88186949799535497</v>
      </c>
      <c r="R568">
        <v>0.16820147929470899</v>
      </c>
      <c r="S568">
        <v>1.4443467358851299E-2</v>
      </c>
      <c r="T568">
        <v>2.3478009691859798</v>
      </c>
      <c r="U568">
        <v>2.3478009691859798</v>
      </c>
      <c r="V568">
        <v>1.47622070585759</v>
      </c>
      <c r="W568">
        <v>7.76</v>
      </c>
      <c r="X568">
        <v>10.210000000000001</v>
      </c>
      <c r="Y568">
        <v>117478</v>
      </c>
      <c r="Z568">
        <v>10680</v>
      </c>
      <c r="AA568">
        <v>0.78</v>
      </c>
      <c r="AB568">
        <v>11</v>
      </c>
      <c r="AC568">
        <v>7</v>
      </c>
      <c r="AD568">
        <v>4</v>
      </c>
      <c r="AE568">
        <v>63.64</v>
      </c>
      <c r="AF568">
        <v>12</v>
      </c>
      <c r="AG568">
        <v>5</v>
      </c>
      <c r="AH568">
        <v>2</v>
      </c>
      <c r="AI568">
        <v>4</v>
      </c>
    </row>
    <row r="569" spans="1:35" x14ac:dyDescent="0.2">
      <c r="A569" s="102">
        <v>855</v>
      </c>
      <c r="B569">
        <v>8304</v>
      </c>
      <c r="C569" t="s">
        <v>1590</v>
      </c>
      <c r="D569" t="s">
        <v>1314</v>
      </c>
      <c r="E569">
        <v>3035</v>
      </c>
      <c r="F569">
        <v>3030</v>
      </c>
      <c r="G569">
        <v>300</v>
      </c>
      <c r="H569" t="s">
        <v>1258</v>
      </c>
      <c r="I569">
        <v>8697</v>
      </c>
      <c r="J569" t="s">
        <v>905</v>
      </c>
      <c r="K569" t="s">
        <v>1264</v>
      </c>
      <c r="L569">
        <v>1969</v>
      </c>
      <c r="M569">
        <v>1980</v>
      </c>
      <c r="N569">
        <v>500</v>
      </c>
      <c r="O569" t="s">
        <v>1261</v>
      </c>
      <c r="P569">
        <v>0.65963296431241303</v>
      </c>
      <c r="Q569">
        <v>0.85091526225047398</v>
      </c>
      <c r="R569">
        <v>6.3570165002695495E-2</v>
      </c>
      <c r="S569">
        <v>7.9730244027057001E-2</v>
      </c>
      <c r="T569">
        <v>0.97449944803483202</v>
      </c>
      <c r="U569">
        <v>0.97449944803483202</v>
      </c>
      <c r="V569">
        <v>1.6199350231833001</v>
      </c>
      <c r="W569">
        <v>2.33</v>
      </c>
      <c r="X569">
        <v>8.91</v>
      </c>
      <c r="Y569">
        <v>116771</v>
      </c>
      <c r="Z569">
        <v>7785</v>
      </c>
      <c r="AA569">
        <v>0.34</v>
      </c>
      <c r="AB569">
        <v>15</v>
      </c>
      <c r="AC569">
        <v>8</v>
      </c>
      <c r="AD569">
        <v>7</v>
      </c>
      <c r="AE569">
        <v>53.33</v>
      </c>
      <c r="AF569">
        <v>12</v>
      </c>
      <c r="AG569">
        <v>5</v>
      </c>
      <c r="AH569">
        <v>3</v>
      </c>
      <c r="AI569">
        <v>7</v>
      </c>
    </row>
    <row r="570" spans="1:35" x14ac:dyDescent="0.2">
      <c r="A570" s="102">
        <v>134</v>
      </c>
      <c r="B570">
        <v>3405</v>
      </c>
      <c r="C570" t="s">
        <v>1972</v>
      </c>
      <c r="D570" t="s">
        <v>1282</v>
      </c>
      <c r="E570">
        <v>1267</v>
      </c>
      <c r="F570">
        <v>1262</v>
      </c>
      <c r="G570">
        <v>700</v>
      </c>
      <c r="H570" t="s">
        <v>1261</v>
      </c>
      <c r="I570">
        <v>4631</v>
      </c>
      <c r="J570" t="s">
        <v>1521</v>
      </c>
      <c r="K570" t="s">
        <v>1282</v>
      </c>
      <c r="L570">
        <v>2942</v>
      </c>
      <c r="M570">
        <v>2927</v>
      </c>
      <c r="N570">
        <v>300</v>
      </c>
      <c r="O570" t="s">
        <v>1258</v>
      </c>
      <c r="P570">
        <v>0.580506400071512</v>
      </c>
      <c r="Q570">
        <v>0.93026268572474802</v>
      </c>
      <c r="R570">
        <v>0.21155234839220599</v>
      </c>
      <c r="S570" s="15">
        <v>1.4573684546354999E-2</v>
      </c>
      <c r="T570">
        <v>-0.87219291534255505</v>
      </c>
      <c r="U570">
        <v>0.87219291534255505</v>
      </c>
      <c r="V570">
        <v>1.05979021179334</v>
      </c>
      <c r="W570">
        <v>-2.33</v>
      </c>
      <c r="X570">
        <v>0.6</v>
      </c>
      <c r="Y570">
        <v>116403</v>
      </c>
      <c r="Z570">
        <v>7760</v>
      </c>
      <c r="AA570">
        <v>0.5</v>
      </c>
      <c r="AB570">
        <v>15</v>
      </c>
      <c r="AC570">
        <v>8</v>
      </c>
      <c r="AD570">
        <v>7</v>
      </c>
      <c r="AE570">
        <v>53.33</v>
      </c>
      <c r="AF570">
        <v>13</v>
      </c>
      <c r="AG570">
        <v>5</v>
      </c>
      <c r="AH570">
        <v>2</v>
      </c>
      <c r="AI570">
        <v>8</v>
      </c>
    </row>
    <row r="571" spans="1:35" x14ac:dyDescent="0.2">
      <c r="A571" s="102">
        <v>249</v>
      </c>
      <c r="B571">
        <v>7267</v>
      </c>
      <c r="C571" t="s">
        <v>60</v>
      </c>
      <c r="D571" t="s">
        <v>1275</v>
      </c>
      <c r="E571">
        <v>3019</v>
      </c>
      <c r="F571">
        <v>3041</v>
      </c>
      <c r="G571">
        <v>200</v>
      </c>
      <c r="H571" t="s">
        <v>1258</v>
      </c>
      <c r="I571">
        <v>8316</v>
      </c>
      <c r="J571" t="s">
        <v>1477</v>
      </c>
      <c r="K571" t="s">
        <v>1314</v>
      </c>
      <c r="L571">
        <v>3765</v>
      </c>
      <c r="M571">
        <v>3751</v>
      </c>
      <c r="N571">
        <v>200</v>
      </c>
      <c r="O571" t="s">
        <v>1261</v>
      </c>
      <c r="P571">
        <v>0.747684913808908</v>
      </c>
      <c r="Q571">
        <v>0.91463092950245595</v>
      </c>
      <c r="R571">
        <v>7.7039245521329194E-2</v>
      </c>
      <c r="S571">
        <v>1.22408962932788E-2</v>
      </c>
      <c r="T571">
        <v>2.2462614127367102</v>
      </c>
      <c r="U571">
        <v>2.2462614127367102</v>
      </c>
      <c r="V571">
        <v>1.3655453345481401</v>
      </c>
      <c r="W571">
        <v>5.08</v>
      </c>
      <c r="X571">
        <v>18.93</v>
      </c>
      <c r="Y571">
        <v>116197</v>
      </c>
      <c r="Z571">
        <v>12911</v>
      </c>
      <c r="AA571">
        <v>0.75</v>
      </c>
      <c r="AB571">
        <v>9</v>
      </c>
      <c r="AC571">
        <v>6</v>
      </c>
      <c r="AD571">
        <v>3</v>
      </c>
      <c r="AE571">
        <v>66.67</v>
      </c>
      <c r="AF571">
        <v>16</v>
      </c>
      <c r="AG571">
        <v>2</v>
      </c>
      <c r="AH571">
        <v>0</v>
      </c>
      <c r="AI571">
        <v>7</v>
      </c>
    </row>
    <row r="572" spans="1:35" x14ac:dyDescent="0.2">
      <c r="A572" s="102">
        <v>202</v>
      </c>
      <c r="B572">
        <v>4530</v>
      </c>
      <c r="C572" t="s">
        <v>1030</v>
      </c>
      <c r="D572" t="s">
        <v>1280</v>
      </c>
      <c r="E572">
        <v>5570</v>
      </c>
      <c r="F572">
        <v>5530</v>
      </c>
      <c r="G572">
        <v>100</v>
      </c>
      <c r="H572" t="s">
        <v>1258</v>
      </c>
      <c r="I572">
        <v>8601</v>
      </c>
      <c r="J572" t="s">
        <v>25</v>
      </c>
      <c r="K572" t="s">
        <v>1450</v>
      </c>
      <c r="L572">
        <v>542.4</v>
      </c>
      <c r="M572">
        <v>537.20000000000005</v>
      </c>
      <c r="N572">
        <v>1000</v>
      </c>
      <c r="O572" t="s">
        <v>1261</v>
      </c>
      <c r="P572">
        <v>0.75548365753626401</v>
      </c>
      <c r="Q572">
        <v>0.92161043185940095</v>
      </c>
      <c r="R572">
        <v>0.14569399375039899</v>
      </c>
      <c r="S572" s="15">
        <v>3.2862723364980799E-2</v>
      </c>
      <c r="T572">
        <v>1.1054566275501301</v>
      </c>
      <c r="U572">
        <v>1.1054566275501301</v>
      </c>
      <c r="V572">
        <v>1.13805118592032</v>
      </c>
      <c r="W572">
        <v>3.22</v>
      </c>
      <c r="X572">
        <v>2.86</v>
      </c>
      <c r="Y572">
        <v>116090</v>
      </c>
      <c r="Z572">
        <v>5528</v>
      </c>
      <c r="AA572">
        <v>0.24</v>
      </c>
      <c r="AB572">
        <v>21</v>
      </c>
      <c r="AC572">
        <v>11</v>
      </c>
      <c r="AD572">
        <v>10</v>
      </c>
      <c r="AE572">
        <v>52.38</v>
      </c>
      <c r="AF572">
        <v>13</v>
      </c>
      <c r="AG572">
        <v>9</v>
      </c>
      <c r="AH572">
        <v>6</v>
      </c>
      <c r="AI572">
        <v>6</v>
      </c>
    </row>
    <row r="573" spans="1:35" x14ac:dyDescent="0.2">
      <c r="A573" s="102">
        <v>266</v>
      </c>
      <c r="B573">
        <v>7240</v>
      </c>
      <c r="C573" t="s">
        <v>792</v>
      </c>
      <c r="D573" t="s">
        <v>1275</v>
      </c>
      <c r="E573">
        <v>1561</v>
      </c>
      <c r="F573">
        <v>1564</v>
      </c>
      <c r="G573">
        <v>700</v>
      </c>
      <c r="H573" t="s">
        <v>1258</v>
      </c>
      <c r="I573">
        <v>7762</v>
      </c>
      <c r="J573" t="s">
        <v>1466</v>
      </c>
      <c r="K573" t="s">
        <v>1267</v>
      </c>
      <c r="L573">
        <v>497</v>
      </c>
      <c r="M573">
        <v>487</v>
      </c>
      <c r="N573">
        <v>2200</v>
      </c>
      <c r="O573" t="s">
        <v>1261</v>
      </c>
      <c r="P573">
        <v>0.86056372551553795</v>
      </c>
      <c r="Q573">
        <v>0.91202196942118396</v>
      </c>
      <c r="R573">
        <v>0.209654001560859</v>
      </c>
      <c r="S573">
        <v>8.8808704905966995E-3</v>
      </c>
      <c r="T573">
        <v>3.3104013668877998</v>
      </c>
      <c r="U573">
        <v>3.3104013668877998</v>
      </c>
      <c r="V573">
        <v>2.7971590850124</v>
      </c>
      <c r="W573">
        <v>11.09</v>
      </c>
      <c r="X573">
        <v>2.14</v>
      </c>
      <c r="Y573">
        <v>115687</v>
      </c>
      <c r="Z573">
        <v>6427</v>
      </c>
      <c r="AA573">
        <v>0.33</v>
      </c>
      <c r="AB573">
        <v>18</v>
      </c>
      <c r="AC573">
        <v>11</v>
      </c>
      <c r="AD573">
        <v>7</v>
      </c>
      <c r="AE573">
        <v>61.11</v>
      </c>
      <c r="AF573">
        <v>15</v>
      </c>
      <c r="AG573">
        <v>6</v>
      </c>
      <c r="AH573">
        <v>2</v>
      </c>
      <c r="AI573">
        <v>10</v>
      </c>
    </row>
    <row r="574" spans="1:35" x14ac:dyDescent="0.2">
      <c r="A574" s="102">
        <v>888</v>
      </c>
      <c r="B574">
        <v>8113</v>
      </c>
      <c r="C574" t="s">
        <v>1615</v>
      </c>
      <c r="D574" t="s">
        <v>1282</v>
      </c>
      <c r="E574">
        <v>3921</v>
      </c>
      <c r="F574">
        <v>3945</v>
      </c>
      <c r="G574">
        <v>200</v>
      </c>
      <c r="H574" t="s">
        <v>1258</v>
      </c>
      <c r="I574">
        <v>8697</v>
      </c>
      <c r="J574" t="s">
        <v>905</v>
      </c>
      <c r="K574" t="s">
        <v>1264</v>
      </c>
      <c r="L574">
        <v>1969</v>
      </c>
      <c r="M574">
        <v>1980</v>
      </c>
      <c r="N574">
        <v>400</v>
      </c>
      <c r="O574" t="s">
        <v>1261</v>
      </c>
      <c r="P574">
        <v>0.50490117839902704</v>
      </c>
      <c r="Q574">
        <v>0.84681955359036498</v>
      </c>
      <c r="R574">
        <v>9.3016726313480107E-3</v>
      </c>
      <c r="S574">
        <v>2.9521785642272502E-3</v>
      </c>
      <c r="T574">
        <v>1.6130098974918601</v>
      </c>
      <c r="U574">
        <v>1.6130098974918601</v>
      </c>
      <c r="V574">
        <v>2.1027229595756798</v>
      </c>
      <c r="W574">
        <v>5.25</v>
      </c>
      <c r="X574">
        <v>0.38</v>
      </c>
      <c r="Y574">
        <v>114924</v>
      </c>
      <c r="Z574">
        <v>5473</v>
      </c>
      <c r="AA574">
        <v>0.27</v>
      </c>
      <c r="AB574">
        <v>21</v>
      </c>
      <c r="AC574">
        <v>10</v>
      </c>
      <c r="AD574">
        <v>11</v>
      </c>
      <c r="AE574">
        <v>47.62</v>
      </c>
      <c r="AF574">
        <v>11</v>
      </c>
      <c r="AG574">
        <v>8</v>
      </c>
      <c r="AH574">
        <v>7</v>
      </c>
      <c r="AI574">
        <v>6</v>
      </c>
    </row>
    <row r="575" spans="1:35" x14ac:dyDescent="0.2">
      <c r="A575" s="102">
        <v>110</v>
      </c>
      <c r="B575">
        <v>4927</v>
      </c>
      <c r="C575" t="s">
        <v>1542</v>
      </c>
      <c r="D575" t="s">
        <v>1282</v>
      </c>
      <c r="E575">
        <v>2314</v>
      </c>
      <c r="F575">
        <v>2263</v>
      </c>
      <c r="G575">
        <v>400</v>
      </c>
      <c r="H575" t="s">
        <v>1261</v>
      </c>
      <c r="I575">
        <v>9956</v>
      </c>
      <c r="J575" t="s">
        <v>1212</v>
      </c>
      <c r="K575" t="s">
        <v>1283</v>
      </c>
      <c r="L575">
        <v>1828</v>
      </c>
      <c r="M575">
        <v>1801</v>
      </c>
      <c r="N575">
        <v>500</v>
      </c>
      <c r="O575" t="s">
        <v>1258</v>
      </c>
      <c r="P575">
        <v>0.86029101117037898</v>
      </c>
      <c r="Q575">
        <v>0.93401535796217205</v>
      </c>
      <c r="R575">
        <v>0.320229644905697</v>
      </c>
      <c r="S575">
        <v>4.7778416999905801E-2</v>
      </c>
      <c r="T575">
        <v>-0.54371858765123504</v>
      </c>
      <c r="U575">
        <v>0.54371858765123504</v>
      </c>
      <c r="V575">
        <v>0.65053789271544304</v>
      </c>
      <c r="W575">
        <v>-1.6</v>
      </c>
      <c r="X575">
        <v>0.52</v>
      </c>
      <c r="Y575">
        <v>114721</v>
      </c>
      <c r="Z575">
        <v>8194</v>
      </c>
      <c r="AA575">
        <v>0.4</v>
      </c>
      <c r="AB575">
        <v>14</v>
      </c>
      <c r="AC575">
        <v>8</v>
      </c>
      <c r="AD575">
        <v>6</v>
      </c>
      <c r="AE575">
        <v>57.14</v>
      </c>
      <c r="AF575">
        <v>11</v>
      </c>
      <c r="AG575">
        <v>5</v>
      </c>
      <c r="AH575">
        <v>4</v>
      </c>
      <c r="AI575">
        <v>5</v>
      </c>
    </row>
    <row r="576" spans="1:35" x14ac:dyDescent="0.2">
      <c r="A576" s="102">
        <v>694</v>
      </c>
      <c r="B576">
        <v>6301</v>
      </c>
      <c r="C576" t="s">
        <v>55</v>
      </c>
      <c r="D576" t="s">
        <v>1270</v>
      </c>
      <c r="E576">
        <v>2320</v>
      </c>
      <c r="F576">
        <v>2300</v>
      </c>
      <c r="G576">
        <v>400</v>
      </c>
      <c r="H576" t="s">
        <v>1258</v>
      </c>
      <c r="I576">
        <v>7327</v>
      </c>
      <c r="J576" t="s">
        <v>1509</v>
      </c>
      <c r="K576" t="s">
        <v>1314</v>
      </c>
      <c r="L576">
        <v>2573</v>
      </c>
      <c r="M576">
        <v>2546</v>
      </c>
      <c r="N576">
        <v>400</v>
      </c>
      <c r="O576" t="s">
        <v>1261</v>
      </c>
      <c r="P576">
        <v>0.89143732724197899</v>
      </c>
      <c r="Q576">
        <v>0.86885690116393399</v>
      </c>
      <c r="R576" s="15">
        <v>3.6486677139717302E-2</v>
      </c>
      <c r="S576">
        <v>5.0991764819239699E-2</v>
      </c>
      <c r="T576">
        <v>0.484329834225315</v>
      </c>
      <c r="U576">
        <v>0.484329834225315</v>
      </c>
      <c r="V576">
        <v>0.54152366208455005</v>
      </c>
      <c r="W576">
        <v>1.28</v>
      </c>
      <c r="X576">
        <v>9.66</v>
      </c>
      <c r="Y576">
        <v>114666</v>
      </c>
      <c r="Z576">
        <v>38222</v>
      </c>
      <c r="AA576">
        <v>1.99</v>
      </c>
      <c r="AB576">
        <v>3</v>
      </c>
      <c r="AC576">
        <v>3</v>
      </c>
      <c r="AD576">
        <v>0</v>
      </c>
      <c r="AE576">
        <v>100</v>
      </c>
      <c r="AF576">
        <v>14</v>
      </c>
      <c r="AG576">
        <v>2</v>
      </c>
      <c r="AH576">
        <v>0</v>
      </c>
      <c r="AI576">
        <v>1</v>
      </c>
    </row>
    <row r="577" spans="1:35" x14ac:dyDescent="0.2">
      <c r="A577" s="102">
        <v>934</v>
      </c>
      <c r="B577">
        <v>6134</v>
      </c>
      <c r="C577" t="s">
        <v>1483</v>
      </c>
      <c r="D577" t="s">
        <v>1270</v>
      </c>
      <c r="E577">
        <v>1917</v>
      </c>
      <c r="F577">
        <v>1909</v>
      </c>
      <c r="G577">
        <v>500</v>
      </c>
      <c r="H577" t="s">
        <v>1258</v>
      </c>
      <c r="I577">
        <v>9303</v>
      </c>
      <c r="J577" t="s">
        <v>1671</v>
      </c>
      <c r="K577" t="s">
        <v>1694</v>
      </c>
      <c r="L577">
        <v>1455</v>
      </c>
      <c r="M577">
        <v>1440</v>
      </c>
      <c r="N577">
        <v>700</v>
      </c>
      <c r="O577" t="s">
        <v>1261</v>
      </c>
      <c r="P577">
        <v>0.54561799177890802</v>
      </c>
      <c r="Q577">
        <v>0.84162676008577597</v>
      </c>
      <c r="R577" s="15">
        <v>0.45138124021106102</v>
      </c>
      <c r="S577">
        <v>2.7067211981461999E-4</v>
      </c>
      <c r="T577">
        <v>0.65083992721063799</v>
      </c>
      <c r="U577">
        <v>0.65083992721063799</v>
      </c>
      <c r="V577">
        <v>0.36308880928072501</v>
      </c>
      <c r="W577">
        <v>2.5499999999999998</v>
      </c>
      <c r="X577">
        <v>5.61</v>
      </c>
      <c r="Y577">
        <v>114359</v>
      </c>
      <c r="Z577">
        <v>6019</v>
      </c>
      <c r="AA577">
        <v>0.33</v>
      </c>
      <c r="AB577">
        <v>19</v>
      </c>
      <c r="AC577">
        <v>8</v>
      </c>
      <c r="AD577">
        <v>11</v>
      </c>
      <c r="AE577">
        <v>42.11</v>
      </c>
      <c r="AF577">
        <v>12</v>
      </c>
      <c r="AG577">
        <v>7</v>
      </c>
      <c r="AH577">
        <v>4</v>
      </c>
      <c r="AI577">
        <v>8</v>
      </c>
    </row>
    <row r="578" spans="1:35" x14ac:dyDescent="0.2">
      <c r="A578" s="102">
        <v>824</v>
      </c>
      <c r="B578">
        <v>3401</v>
      </c>
      <c r="C578" t="s">
        <v>644</v>
      </c>
      <c r="D578" t="s">
        <v>1538</v>
      </c>
      <c r="E578">
        <v>1987</v>
      </c>
      <c r="F578">
        <v>2011</v>
      </c>
      <c r="G578">
        <v>500</v>
      </c>
      <c r="H578" t="s">
        <v>1258</v>
      </c>
      <c r="I578">
        <v>3880</v>
      </c>
      <c r="J578" t="s">
        <v>1202</v>
      </c>
      <c r="K578" t="s">
        <v>1475</v>
      </c>
      <c r="L578">
        <v>1452</v>
      </c>
      <c r="M578">
        <v>1441</v>
      </c>
      <c r="N578">
        <v>700</v>
      </c>
      <c r="O578" t="s">
        <v>1261</v>
      </c>
      <c r="P578">
        <v>0.82071361290567701</v>
      </c>
      <c r="Q578">
        <v>0.85455369638590495</v>
      </c>
      <c r="R578" s="15">
        <v>2.0642068424999799E-4</v>
      </c>
      <c r="S578">
        <v>6.4098023824849804E-2</v>
      </c>
      <c r="T578">
        <v>0.20018590370724901</v>
      </c>
      <c r="U578">
        <v>0.20018590370724901</v>
      </c>
      <c r="V578">
        <v>0.90895203586957896</v>
      </c>
      <c r="W578">
        <v>0.46</v>
      </c>
      <c r="X578">
        <v>0.32</v>
      </c>
      <c r="Y578">
        <v>113949</v>
      </c>
      <c r="Z578">
        <v>6703</v>
      </c>
      <c r="AA578">
        <v>0.4</v>
      </c>
      <c r="AB578">
        <v>17</v>
      </c>
      <c r="AC578">
        <v>10</v>
      </c>
      <c r="AD578">
        <v>7</v>
      </c>
      <c r="AE578">
        <v>58.82</v>
      </c>
      <c r="AF578">
        <v>13</v>
      </c>
      <c r="AG578">
        <v>7</v>
      </c>
      <c r="AH578">
        <v>5</v>
      </c>
      <c r="AI578">
        <v>5</v>
      </c>
    </row>
    <row r="579" spans="1:35" x14ac:dyDescent="0.2">
      <c r="A579" s="102">
        <v>17</v>
      </c>
      <c r="B579">
        <v>3105</v>
      </c>
      <c r="C579" t="s">
        <v>49</v>
      </c>
      <c r="D579" t="s">
        <v>1263</v>
      </c>
      <c r="E579">
        <v>1025</v>
      </c>
      <c r="F579">
        <v>1038</v>
      </c>
      <c r="G579">
        <v>1000</v>
      </c>
      <c r="H579" t="s">
        <v>1258</v>
      </c>
      <c r="I579">
        <v>7282</v>
      </c>
      <c r="J579" t="s">
        <v>1510</v>
      </c>
      <c r="K579" t="s">
        <v>1275</v>
      </c>
      <c r="L579">
        <v>2502</v>
      </c>
      <c r="M579">
        <v>2501</v>
      </c>
      <c r="N579">
        <v>400</v>
      </c>
      <c r="O579" t="s">
        <v>1261</v>
      </c>
      <c r="P579">
        <v>0.72905825216370901</v>
      </c>
      <c r="Q579">
        <v>0.95953069415820502</v>
      </c>
      <c r="R579">
        <v>0.45184625683396401</v>
      </c>
      <c r="S579" s="15">
        <v>1.25309773858636E-2</v>
      </c>
      <c r="T579">
        <v>1.9392082785387601</v>
      </c>
      <c r="U579">
        <v>1.9392082785387601</v>
      </c>
      <c r="V579">
        <v>1.79770229768013</v>
      </c>
      <c r="W579">
        <v>6.84</v>
      </c>
      <c r="X579">
        <v>3.76</v>
      </c>
      <c r="Y579">
        <v>113458</v>
      </c>
      <c r="Z579">
        <v>5157</v>
      </c>
      <c r="AA579">
        <v>0.21</v>
      </c>
      <c r="AB579">
        <v>22</v>
      </c>
      <c r="AC579">
        <v>12</v>
      </c>
      <c r="AD579">
        <v>10</v>
      </c>
      <c r="AE579">
        <v>54.55</v>
      </c>
      <c r="AF579">
        <v>11</v>
      </c>
      <c r="AG579">
        <v>8</v>
      </c>
      <c r="AH579">
        <v>8</v>
      </c>
      <c r="AI579">
        <v>6</v>
      </c>
    </row>
    <row r="580" spans="1:35" x14ac:dyDescent="0.2">
      <c r="A580" s="102">
        <v>1104</v>
      </c>
      <c r="B580">
        <v>4917</v>
      </c>
      <c r="C580" t="s">
        <v>1598</v>
      </c>
      <c r="D580" t="s">
        <v>1282</v>
      </c>
      <c r="E580">
        <v>2543</v>
      </c>
      <c r="F580">
        <v>2551</v>
      </c>
      <c r="G580">
        <v>400</v>
      </c>
      <c r="H580" t="s">
        <v>1261</v>
      </c>
      <c r="I580">
        <v>7458</v>
      </c>
      <c r="J580" t="s">
        <v>1708</v>
      </c>
      <c r="K580" t="s">
        <v>1265</v>
      </c>
      <c r="L580">
        <v>4885</v>
      </c>
      <c r="M580">
        <v>4795</v>
      </c>
      <c r="N580">
        <v>200</v>
      </c>
      <c r="O580" t="s">
        <v>1258</v>
      </c>
      <c r="P580">
        <v>0.82937048483501496</v>
      </c>
      <c r="Q580">
        <v>0.82025673856419001</v>
      </c>
      <c r="R580" s="15">
        <v>0.23603178902595401</v>
      </c>
      <c r="S580" s="15">
        <v>2.2201671832774699E-2</v>
      </c>
      <c r="T580">
        <v>-0.146210168502307</v>
      </c>
      <c r="U580">
        <v>0.146210168502307</v>
      </c>
      <c r="V580">
        <v>0.62220434743382302</v>
      </c>
      <c r="W580">
        <v>-0.6</v>
      </c>
      <c r="X580">
        <v>6.4</v>
      </c>
      <c r="Y580">
        <v>113206</v>
      </c>
      <c r="Z580">
        <v>11321</v>
      </c>
      <c r="AA580">
        <v>0.54</v>
      </c>
      <c r="AB580">
        <v>10</v>
      </c>
      <c r="AC580">
        <v>5</v>
      </c>
      <c r="AD580">
        <v>5</v>
      </c>
      <c r="AE580">
        <v>50</v>
      </c>
      <c r="AF580">
        <v>14</v>
      </c>
      <c r="AG580">
        <v>3</v>
      </c>
      <c r="AH580">
        <v>2</v>
      </c>
      <c r="AI580">
        <v>5</v>
      </c>
    </row>
    <row r="581" spans="1:35" x14ac:dyDescent="0.2">
      <c r="A581" s="102">
        <v>983</v>
      </c>
      <c r="B581">
        <v>6371</v>
      </c>
      <c r="C581" t="s">
        <v>1421</v>
      </c>
      <c r="D581" t="s">
        <v>1270</v>
      </c>
      <c r="E581">
        <v>3240</v>
      </c>
      <c r="F581">
        <v>3220</v>
      </c>
      <c r="G581">
        <v>300</v>
      </c>
      <c r="H581" t="s">
        <v>1261</v>
      </c>
      <c r="I581">
        <v>9069</v>
      </c>
      <c r="J581" t="s">
        <v>1370</v>
      </c>
      <c r="K581" t="s">
        <v>1380</v>
      </c>
      <c r="L581">
        <v>875</v>
      </c>
      <c r="M581">
        <v>867</v>
      </c>
      <c r="N581">
        <v>1100</v>
      </c>
      <c r="O581" t="s">
        <v>1258</v>
      </c>
      <c r="P581">
        <v>0.91250188747503402</v>
      </c>
      <c r="Q581">
        <v>0.83559601077742096</v>
      </c>
      <c r="R581" s="15">
        <v>2.02853792496548E-2</v>
      </c>
      <c r="S581">
        <v>5.0291380747576704E-3</v>
      </c>
      <c r="T581">
        <v>-2.2343114119640299</v>
      </c>
      <c r="U581">
        <v>2.2343114119640299</v>
      </c>
      <c r="V581">
        <v>2.2580383837969702</v>
      </c>
      <c r="W581">
        <v>-10.8</v>
      </c>
      <c r="X581">
        <v>1.27</v>
      </c>
      <c r="Y581">
        <v>112155</v>
      </c>
      <c r="Z581">
        <v>6597</v>
      </c>
      <c r="AA581">
        <v>0.35</v>
      </c>
      <c r="AB581">
        <v>17</v>
      </c>
      <c r="AC581">
        <v>11</v>
      </c>
      <c r="AD581">
        <v>6</v>
      </c>
      <c r="AE581">
        <v>64.709999999999994</v>
      </c>
      <c r="AF581">
        <v>11</v>
      </c>
      <c r="AG581">
        <v>7</v>
      </c>
      <c r="AH581">
        <v>5</v>
      </c>
      <c r="AI581">
        <v>5</v>
      </c>
    </row>
    <row r="582" spans="1:35" x14ac:dyDescent="0.2">
      <c r="A582" s="102">
        <v>642</v>
      </c>
      <c r="B582">
        <v>5108</v>
      </c>
      <c r="C582" t="s">
        <v>1512</v>
      </c>
      <c r="D582" t="s">
        <v>1388</v>
      </c>
      <c r="E582">
        <v>4002</v>
      </c>
      <c r="F582">
        <v>3983</v>
      </c>
      <c r="G582">
        <v>200</v>
      </c>
      <c r="H582" t="s">
        <v>1258</v>
      </c>
      <c r="I582">
        <v>6136</v>
      </c>
      <c r="J582" t="s">
        <v>2089</v>
      </c>
      <c r="K582" t="s">
        <v>1270</v>
      </c>
      <c r="L582">
        <v>1796</v>
      </c>
      <c r="M582">
        <v>1779</v>
      </c>
      <c r="N582">
        <v>400</v>
      </c>
      <c r="O582" t="s">
        <v>1261</v>
      </c>
      <c r="P582">
        <v>0.90830202082382205</v>
      </c>
      <c r="Q582">
        <v>0.87489707132779604</v>
      </c>
      <c r="R582">
        <v>0.189851769087793</v>
      </c>
      <c r="S582">
        <v>1.21010945828099E-3</v>
      </c>
      <c r="T582">
        <v>3.3147280392837799</v>
      </c>
      <c r="U582">
        <v>3.3147280392837799</v>
      </c>
      <c r="V582">
        <v>3.6384898517913302</v>
      </c>
      <c r="W582">
        <v>10.98</v>
      </c>
      <c r="X582">
        <v>10.67</v>
      </c>
      <c r="Y582">
        <v>111823</v>
      </c>
      <c r="Z582">
        <v>7455</v>
      </c>
      <c r="AA582">
        <v>0.39</v>
      </c>
      <c r="AB582">
        <v>15</v>
      </c>
      <c r="AC582">
        <v>9</v>
      </c>
      <c r="AD582">
        <v>6</v>
      </c>
      <c r="AE582">
        <v>60</v>
      </c>
      <c r="AF582">
        <v>15</v>
      </c>
      <c r="AG582">
        <v>5</v>
      </c>
      <c r="AH582">
        <v>2</v>
      </c>
      <c r="AI582">
        <v>8</v>
      </c>
    </row>
    <row r="583" spans="1:35" x14ac:dyDescent="0.2">
      <c r="A583" s="102">
        <v>650</v>
      </c>
      <c r="B583">
        <v>7180</v>
      </c>
      <c r="C583" t="s">
        <v>1081</v>
      </c>
      <c r="D583" t="s">
        <v>1314</v>
      </c>
      <c r="E583">
        <v>416</v>
      </c>
      <c r="F583">
        <v>410</v>
      </c>
      <c r="G583">
        <v>2700</v>
      </c>
      <c r="H583" t="s">
        <v>1261</v>
      </c>
      <c r="I583">
        <v>7186</v>
      </c>
      <c r="J583" t="s">
        <v>547</v>
      </c>
      <c r="K583" t="s">
        <v>1314</v>
      </c>
      <c r="L583">
        <v>422</v>
      </c>
      <c r="M583">
        <v>420</v>
      </c>
      <c r="N583">
        <v>2600</v>
      </c>
      <c r="O583" t="s">
        <v>1258</v>
      </c>
      <c r="P583">
        <v>0.70804943486618199</v>
      </c>
      <c r="Q583">
        <v>0.87395801901680203</v>
      </c>
      <c r="R583" s="106">
        <v>0.35079040576547099</v>
      </c>
      <c r="S583">
        <v>2.6100469740711701E-3</v>
      </c>
      <c r="T583">
        <v>-2.1907886844993998</v>
      </c>
      <c r="U583">
        <v>2.1907886844993998</v>
      </c>
      <c r="V583">
        <v>1.8411597108519799</v>
      </c>
      <c r="W583">
        <v>-8.52</v>
      </c>
      <c r="X583">
        <v>1.37</v>
      </c>
      <c r="Y583">
        <v>111773</v>
      </c>
      <c r="Z583">
        <v>5883</v>
      </c>
      <c r="AA583">
        <v>0.27</v>
      </c>
      <c r="AB583">
        <v>19</v>
      </c>
      <c r="AC583">
        <v>10</v>
      </c>
      <c r="AD583">
        <v>9</v>
      </c>
      <c r="AE583">
        <v>52.63</v>
      </c>
      <c r="AF583">
        <v>14</v>
      </c>
      <c r="AG583">
        <v>6</v>
      </c>
      <c r="AH583">
        <v>4</v>
      </c>
      <c r="AI583">
        <v>9</v>
      </c>
    </row>
    <row r="584" spans="1:35" x14ac:dyDescent="0.2">
      <c r="A584" s="102">
        <v>1054</v>
      </c>
      <c r="B584">
        <v>4534</v>
      </c>
      <c r="C584" t="s">
        <v>1513</v>
      </c>
      <c r="D584" t="s">
        <v>1280</v>
      </c>
      <c r="E584">
        <v>4260</v>
      </c>
      <c r="F584">
        <v>4260</v>
      </c>
      <c r="G584">
        <v>200</v>
      </c>
      <c r="H584" t="s">
        <v>1258</v>
      </c>
      <c r="I584">
        <v>9716</v>
      </c>
      <c r="J584" t="s">
        <v>1460</v>
      </c>
      <c r="K584" t="s">
        <v>1272</v>
      </c>
      <c r="L584">
        <v>1216</v>
      </c>
      <c r="M584">
        <v>1181</v>
      </c>
      <c r="N584">
        <v>700</v>
      </c>
      <c r="O584" t="s">
        <v>1261</v>
      </c>
      <c r="P584">
        <v>0.81385121775229397</v>
      </c>
      <c r="Q584">
        <v>0.826617611904373</v>
      </c>
      <c r="R584">
        <v>0.14614662547496701</v>
      </c>
      <c r="S584" s="15">
        <v>2.8969891931122399E-2</v>
      </c>
      <c r="T584">
        <v>3.24601580567764</v>
      </c>
      <c r="U584">
        <v>3.24601580567764</v>
      </c>
      <c r="V584">
        <v>2.7809358121794099</v>
      </c>
      <c r="W584">
        <v>11.28</v>
      </c>
      <c r="X584">
        <v>2.97</v>
      </c>
      <c r="Y584">
        <v>111217</v>
      </c>
      <c r="Z584">
        <v>10111</v>
      </c>
      <c r="AA584">
        <v>0.65</v>
      </c>
      <c r="AB584">
        <v>11</v>
      </c>
      <c r="AC584">
        <v>6</v>
      </c>
      <c r="AD584">
        <v>5</v>
      </c>
      <c r="AE584">
        <v>54.55</v>
      </c>
      <c r="AF584">
        <v>11</v>
      </c>
      <c r="AG584">
        <v>5</v>
      </c>
      <c r="AH584">
        <v>2</v>
      </c>
      <c r="AI584">
        <v>4</v>
      </c>
    </row>
    <row r="585" spans="1:35" x14ac:dyDescent="0.2">
      <c r="A585" s="102">
        <v>483</v>
      </c>
      <c r="B585">
        <v>2206</v>
      </c>
      <c r="C585" t="s">
        <v>586</v>
      </c>
      <c r="D585" t="s">
        <v>1285</v>
      </c>
      <c r="E585">
        <v>4790</v>
      </c>
      <c r="F585">
        <v>4710</v>
      </c>
      <c r="G585">
        <v>200</v>
      </c>
      <c r="H585" t="s">
        <v>1258</v>
      </c>
      <c r="I585">
        <v>4004</v>
      </c>
      <c r="J585" t="s">
        <v>1453</v>
      </c>
      <c r="K585" t="s">
        <v>1282</v>
      </c>
      <c r="L585">
        <v>2682</v>
      </c>
      <c r="M585">
        <v>2655</v>
      </c>
      <c r="N585">
        <v>400</v>
      </c>
      <c r="O585" t="s">
        <v>1261</v>
      </c>
      <c r="P585">
        <v>0.84895424668714203</v>
      </c>
      <c r="Q585">
        <v>0.89198143997613699</v>
      </c>
      <c r="R585" s="15">
        <v>2.6547017722372598E-2</v>
      </c>
      <c r="S585">
        <v>8.3354447987923505E-2</v>
      </c>
      <c r="T585">
        <v>1.16047475047407</v>
      </c>
      <c r="U585">
        <v>1.16047475047407</v>
      </c>
      <c r="V585">
        <v>1.5247367598081001</v>
      </c>
      <c r="W585">
        <v>4.1500000000000004</v>
      </c>
      <c r="X585">
        <v>12.74</v>
      </c>
      <c r="Y585">
        <v>110525</v>
      </c>
      <c r="Z585">
        <v>22105</v>
      </c>
      <c r="AA585">
        <v>1.08</v>
      </c>
      <c r="AB585">
        <v>5</v>
      </c>
      <c r="AC585">
        <v>3</v>
      </c>
      <c r="AD585">
        <v>2</v>
      </c>
      <c r="AE585">
        <v>60</v>
      </c>
      <c r="AF585">
        <v>9</v>
      </c>
      <c r="AG585">
        <v>3</v>
      </c>
      <c r="AH585">
        <v>2</v>
      </c>
      <c r="AI585">
        <v>0</v>
      </c>
    </row>
    <row r="586" spans="1:35" x14ac:dyDescent="0.2">
      <c r="A586" s="102">
        <v>577</v>
      </c>
      <c r="B586">
        <v>6371</v>
      </c>
      <c r="C586" t="s">
        <v>1421</v>
      </c>
      <c r="D586" t="s">
        <v>1270</v>
      </c>
      <c r="E586">
        <v>3240</v>
      </c>
      <c r="F586">
        <v>3220</v>
      </c>
      <c r="G586">
        <v>300</v>
      </c>
      <c r="H586" t="s">
        <v>1261</v>
      </c>
      <c r="I586">
        <v>9072</v>
      </c>
      <c r="J586" t="s">
        <v>1379</v>
      </c>
      <c r="K586" t="s">
        <v>1380</v>
      </c>
      <c r="L586">
        <v>2428</v>
      </c>
      <c r="M586">
        <v>2404</v>
      </c>
      <c r="N586">
        <v>400</v>
      </c>
      <c r="O586" t="s">
        <v>1258</v>
      </c>
      <c r="P586">
        <v>0.93616595729533503</v>
      </c>
      <c r="Q586">
        <v>0.88188627777571904</v>
      </c>
      <c r="R586">
        <v>5.5818912013115798E-2</v>
      </c>
      <c r="S586" s="106">
        <v>1.4328667005273201E-3</v>
      </c>
      <c r="T586">
        <v>-1.4843281518557101</v>
      </c>
      <c r="U586">
        <v>1.4843281518557101</v>
      </c>
      <c r="V586">
        <v>1.46468946613476</v>
      </c>
      <c r="W586">
        <v>-4.4400000000000004</v>
      </c>
      <c r="X586">
        <v>0.46</v>
      </c>
      <c r="Y586">
        <v>110084</v>
      </c>
      <c r="Z586">
        <v>7339</v>
      </c>
      <c r="AA586">
        <v>0.43</v>
      </c>
      <c r="AB586">
        <v>15</v>
      </c>
      <c r="AC586">
        <v>9</v>
      </c>
      <c r="AD586">
        <v>6</v>
      </c>
      <c r="AE586">
        <v>60</v>
      </c>
      <c r="AF586">
        <v>15</v>
      </c>
      <c r="AG586">
        <v>4</v>
      </c>
      <c r="AH586">
        <v>1</v>
      </c>
      <c r="AI586">
        <v>10</v>
      </c>
    </row>
    <row r="587" spans="1:35" x14ac:dyDescent="0.2">
      <c r="A587" s="102">
        <v>838</v>
      </c>
      <c r="B587">
        <v>2678</v>
      </c>
      <c r="C587" t="s">
        <v>605</v>
      </c>
      <c r="D587" t="s">
        <v>1283</v>
      </c>
      <c r="E587">
        <v>3425</v>
      </c>
      <c r="F587">
        <v>3365</v>
      </c>
      <c r="G587">
        <v>200</v>
      </c>
      <c r="H587" t="s">
        <v>1258</v>
      </c>
      <c r="I587">
        <v>3046</v>
      </c>
      <c r="J587" t="s">
        <v>620</v>
      </c>
      <c r="K587" t="s">
        <v>1283</v>
      </c>
      <c r="L587">
        <v>7570</v>
      </c>
      <c r="M587">
        <v>7410</v>
      </c>
      <c r="N587">
        <v>100</v>
      </c>
      <c r="O587" t="s">
        <v>1261</v>
      </c>
      <c r="P587">
        <v>0.864995900923062</v>
      </c>
      <c r="Q587">
        <v>0.85296684721870897</v>
      </c>
      <c r="R587" s="15">
        <v>0.243238831853409</v>
      </c>
      <c r="S587">
        <v>5.60320347861143E-2</v>
      </c>
      <c r="T587">
        <v>0.69390388582169904</v>
      </c>
      <c r="U587">
        <v>0.69390388582169904</v>
      </c>
      <c r="V587">
        <v>0.23437688534878501</v>
      </c>
      <c r="W587">
        <v>2.35</v>
      </c>
      <c r="X587">
        <v>9.18</v>
      </c>
      <c r="Y587">
        <v>110038</v>
      </c>
      <c r="Z587">
        <v>12226</v>
      </c>
      <c r="AA587">
        <v>1.01</v>
      </c>
      <c r="AB587">
        <v>9</v>
      </c>
      <c r="AC587">
        <v>7</v>
      </c>
      <c r="AD587">
        <v>2</v>
      </c>
      <c r="AE587">
        <v>77.78</v>
      </c>
      <c r="AF587">
        <v>11</v>
      </c>
      <c r="AG587">
        <v>5</v>
      </c>
      <c r="AH587">
        <v>2</v>
      </c>
      <c r="AI587">
        <v>2</v>
      </c>
    </row>
    <row r="588" spans="1:35" x14ac:dyDescent="0.2">
      <c r="A588" s="102">
        <v>332</v>
      </c>
      <c r="B588">
        <v>1719</v>
      </c>
      <c r="C588" t="s">
        <v>549</v>
      </c>
      <c r="D588" t="s">
        <v>1268</v>
      </c>
      <c r="E588">
        <v>866</v>
      </c>
      <c r="F588">
        <v>856</v>
      </c>
      <c r="G588">
        <v>900</v>
      </c>
      <c r="H588" t="s">
        <v>1261</v>
      </c>
      <c r="I588">
        <v>5714</v>
      </c>
      <c r="J588" t="s">
        <v>716</v>
      </c>
      <c r="K588" t="s">
        <v>1273</v>
      </c>
      <c r="L588">
        <v>3960</v>
      </c>
      <c r="M588">
        <v>3940</v>
      </c>
      <c r="N588">
        <v>200</v>
      </c>
      <c r="O588" t="s">
        <v>1258</v>
      </c>
      <c r="P588">
        <v>0.83889831306714202</v>
      </c>
      <c r="Q588">
        <v>0.90586231328308997</v>
      </c>
      <c r="R588">
        <v>1.1413642917178E-2</v>
      </c>
      <c r="S588" s="106">
        <v>1.3781159503602499E-2</v>
      </c>
      <c r="T588">
        <v>-2.12169372838716</v>
      </c>
      <c r="U588">
        <v>2.12169372838716</v>
      </c>
      <c r="V588">
        <v>1.14763962171302</v>
      </c>
      <c r="W588">
        <v>-5.51</v>
      </c>
      <c r="X588">
        <v>2.23</v>
      </c>
      <c r="Y588">
        <v>107659</v>
      </c>
      <c r="Z588">
        <v>6729</v>
      </c>
      <c r="AA588">
        <v>0.44</v>
      </c>
      <c r="AB588">
        <v>16</v>
      </c>
      <c r="AC588">
        <v>10</v>
      </c>
      <c r="AD588">
        <v>6</v>
      </c>
      <c r="AE588">
        <v>62.5</v>
      </c>
      <c r="AF588">
        <v>10</v>
      </c>
      <c r="AG588">
        <v>9</v>
      </c>
      <c r="AH588">
        <v>5</v>
      </c>
      <c r="AI588">
        <v>2</v>
      </c>
    </row>
    <row r="589" spans="1:35" x14ac:dyDescent="0.2">
      <c r="A589" s="102">
        <v>79</v>
      </c>
      <c r="B589">
        <v>5703</v>
      </c>
      <c r="C589" t="s">
        <v>221</v>
      </c>
      <c r="D589" t="s">
        <v>1273</v>
      </c>
      <c r="E589">
        <v>216</v>
      </c>
      <c r="F589">
        <v>215</v>
      </c>
      <c r="G589">
        <v>4700</v>
      </c>
      <c r="H589" t="s">
        <v>1258</v>
      </c>
      <c r="I589">
        <v>8377</v>
      </c>
      <c r="J589" t="s">
        <v>1381</v>
      </c>
      <c r="K589" t="s">
        <v>1314</v>
      </c>
      <c r="L589">
        <v>1013</v>
      </c>
      <c r="M589">
        <v>1008</v>
      </c>
      <c r="N589">
        <v>1000</v>
      </c>
      <c r="O589" t="s">
        <v>1261</v>
      </c>
      <c r="P589">
        <v>0.90127460041420604</v>
      </c>
      <c r="Q589">
        <v>0.94028732679206595</v>
      </c>
      <c r="R589">
        <v>2.6698363884357E-2</v>
      </c>
      <c r="S589" s="15">
        <v>4.6353211630304402E-3</v>
      </c>
      <c r="T589">
        <v>2.9242074625949499</v>
      </c>
      <c r="U589">
        <v>2.9242074625949499</v>
      </c>
      <c r="V589">
        <v>2.31168090234948</v>
      </c>
      <c r="W589">
        <v>5.34</v>
      </c>
      <c r="X589">
        <v>0.25</v>
      </c>
      <c r="Y589">
        <v>107633</v>
      </c>
      <c r="Z589">
        <v>5665</v>
      </c>
      <c r="AA589">
        <v>0.27</v>
      </c>
      <c r="AB589">
        <v>19</v>
      </c>
      <c r="AC589">
        <v>11</v>
      </c>
      <c r="AD589">
        <v>8</v>
      </c>
      <c r="AE589">
        <v>57.89</v>
      </c>
      <c r="AF589">
        <v>13</v>
      </c>
      <c r="AG589">
        <v>6</v>
      </c>
      <c r="AH589">
        <v>5</v>
      </c>
      <c r="AI589">
        <v>8</v>
      </c>
    </row>
    <row r="590" spans="1:35" x14ac:dyDescent="0.2">
      <c r="A590" s="102">
        <v>326</v>
      </c>
      <c r="B590">
        <v>3880</v>
      </c>
      <c r="C590" t="s">
        <v>1202</v>
      </c>
      <c r="D590" t="s">
        <v>1475</v>
      </c>
      <c r="E590">
        <v>1452</v>
      </c>
      <c r="F590">
        <v>1441</v>
      </c>
      <c r="G590">
        <v>700</v>
      </c>
      <c r="H590" t="s">
        <v>1258</v>
      </c>
      <c r="I590">
        <v>9303</v>
      </c>
      <c r="J590" t="s">
        <v>1671</v>
      </c>
      <c r="K590" t="s">
        <v>1694</v>
      </c>
      <c r="L590">
        <v>1455</v>
      </c>
      <c r="M590">
        <v>1440</v>
      </c>
      <c r="N590">
        <v>700</v>
      </c>
      <c r="O590" t="s">
        <v>1261</v>
      </c>
      <c r="P590">
        <v>0.81386294745374399</v>
      </c>
      <c r="Q590">
        <v>0.90639585276055201</v>
      </c>
      <c r="R590">
        <v>0.10172247595152201</v>
      </c>
      <c r="S590" s="15">
        <v>9.3729853430853099E-7</v>
      </c>
      <c r="T590">
        <v>0.47017352967325299</v>
      </c>
      <c r="U590">
        <v>0.47017352967325299</v>
      </c>
      <c r="V590">
        <v>0.483268069819418</v>
      </c>
      <c r="W590">
        <v>0.53</v>
      </c>
      <c r="X590">
        <v>7.0000000000000007E-2</v>
      </c>
      <c r="Y590">
        <v>104827</v>
      </c>
      <c r="Z590">
        <v>6988</v>
      </c>
      <c r="AA590">
        <v>0.31</v>
      </c>
      <c r="AB590">
        <v>15</v>
      </c>
      <c r="AC590">
        <v>8</v>
      </c>
      <c r="AD590">
        <v>7</v>
      </c>
      <c r="AE590">
        <v>53.33</v>
      </c>
      <c r="AF590">
        <v>13</v>
      </c>
      <c r="AG590">
        <v>5</v>
      </c>
      <c r="AH590">
        <v>3</v>
      </c>
      <c r="AI590">
        <v>7</v>
      </c>
    </row>
    <row r="591" spans="1:35" x14ac:dyDescent="0.2">
      <c r="A591" s="102">
        <v>80</v>
      </c>
      <c r="B591">
        <v>2914</v>
      </c>
      <c r="C591" t="s">
        <v>1410</v>
      </c>
      <c r="D591" t="s">
        <v>1285</v>
      </c>
      <c r="E591">
        <v>2263</v>
      </c>
      <c r="F591">
        <v>2267</v>
      </c>
      <c r="G591">
        <v>500</v>
      </c>
      <c r="H591" t="s">
        <v>1258</v>
      </c>
      <c r="I591">
        <v>9003</v>
      </c>
      <c r="J591" t="s">
        <v>1492</v>
      </c>
      <c r="K591" t="s">
        <v>1380</v>
      </c>
      <c r="L591">
        <v>2750</v>
      </c>
      <c r="M591">
        <v>2707</v>
      </c>
      <c r="N591">
        <v>400</v>
      </c>
      <c r="O591" t="s">
        <v>1261</v>
      </c>
      <c r="P591">
        <v>0.79720714423678696</v>
      </c>
      <c r="Q591">
        <v>0.93988587387991596</v>
      </c>
      <c r="R591">
        <v>0.22837625159442701</v>
      </c>
      <c r="S591">
        <v>1.3389440214288501E-2</v>
      </c>
      <c r="T591">
        <v>1.1104014715098001</v>
      </c>
      <c r="U591">
        <v>1.1104014715098001</v>
      </c>
      <c r="V591">
        <v>0.334267506902164</v>
      </c>
      <c r="W591">
        <v>2.41</v>
      </c>
      <c r="X591">
        <v>4.68</v>
      </c>
      <c r="Y591">
        <v>104818</v>
      </c>
      <c r="Z591">
        <v>9529</v>
      </c>
      <c r="AA591">
        <v>0.66</v>
      </c>
      <c r="AB591">
        <v>11</v>
      </c>
      <c r="AC591">
        <v>6</v>
      </c>
      <c r="AD591">
        <v>5</v>
      </c>
      <c r="AE591">
        <v>54.55</v>
      </c>
      <c r="AF591">
        <v>13</v>
      </c>
      <c r="AG591">
        <v>4</v>
      </c>
      <c r="AH591">
        <v>2</v>
      </c>
      <c r="AI591">
        <v>5</v>
      </c>
    </row>
    <row r="592" spans="1:35" x14ac:dyDescent="0.2">
      <c r="A592" s="102">
        <v>1111</v>
      </c>
      <c r="B592">
        <v>4540</v>
      </c>
      <c r="C592" t="s">
        <v>1696</v>
      </c>
      <c r="D592" t="s">
        <v>1280</v>
      </c>
      <c r="E592">
        <v>2798</v>
      </c>
      <c r="F592">
        <v>2803</v>
      </c>
      <c r="G592">
        <v>300</v>
      </c>
      <c r="H592" t="s">
        <v>1261</v>
      </c>
      <c r="I592">
        <v>7459</v>
      </c>
      <c r="J592" t="s">
        <v>800</v>
      </c>
      <c r="K592" t="s">
        <v>1265</v>
      </c>
      <c r="L592">
        <v>2209</v>
      </c>
      <c r="M592">
        <v>2205</v>
      </c>
      <c r="N592">
        <v>400</v>
      </c>
      <c r="O592" t="s">
        <v>1258</v>
      </c>
      <c r="P592">
        <v>0.77659588472365204</v>
      </c>
      <c r="Q592">
        <v>0.81938331058538205</v>
      </c>
      <c r="R592">
        <v>0.35365825687692598</v>
      </c>
      <c r="S592">
        <v>1.5416050956252401E-2</v>
      </c>
      <c r="T592">
        <v>-0.774661714133417</v>
      </c>
      <c r="U592">
        <v>0.774661714133417</v>
      </c>
      <c r="V592">
        <v>0.685618682015391</v>
      </c>
      <c r="W592">
        <v>-2.34</v>
      </c>
      <c r="X592">
        <v>4.8899999999999997</v>
      </c>
      <c r="Y592">
        <v>104197</v>
      </c>
      <c r="Z592">
        <v>6946</v>
      </c>
      <c r="AA592">
        <v>0.41</v>
      </c>
      <c r="AB592">
        <v>15</v>
      </c>
      <c r="AC592">
        <v>9</v>
      </c>
      <c r="AD592">
        <v>6</v>
      </c>
      <c r="AE592">
        <v>60</v>
      </c>
      <c r="AF592">
        <v>13</v>
      </c>
      <c r="AG592">
        <v>5</v>
      </c>
      <c r="AH592">
        <v>3</v>
      </c>
      <c r="AI592">
        <v>7</v>
      </c>
    </row>
    <row r="593" spans="1:35" x14ac:dyDescent="0.2">
      <c r="A593" s="102">
        <v>404</v>
      </c>
      <c r="B593">
        <v>7701</v>
      </c>
      <c r="C593" t="s">
        <v>1716</v>
      </c>
      <c r="D593" t="s">
        <v>1267</v>
      </c>
      <c r="E593">
        <v>2967</v>
      </c>
      <c r="F593">
        <v>2877</v>
      </c>
      <c r="G593">
        <v>200</v>
      </c>
      <c r="H593" t="s">
        <v>1261</v>
      </c>
      <c r="I593">
        <v>7951</v>
      </c>
      <c r="J593" t="s">
        <v>1589</v>
      </c>
      <c r="K593" t="s">
        <v>1281</v>
      </c>
      <c r="L593">
        <v>5920</v>
      </c>
      <c r="M593">
        <v>5880</v>
      </c>
      <c r="N593">
        <v>100</v>
      </c>
      <c r="O593" t="s">
        <v>1258</v>
      </c>
      <c r="P593">
        <v>0.74659326942305704</v>
      </c>
      <c r="Q593">
        <v>0.89967435819828401</v>
      </c>
      <c r="R593">
        <v>5.7776453111348401E-2</v>
      </c>
      <c r="S593">
        <v>2.96086205825709E-2</v>
      </c>
      <c r="T593">
        <v>-2.9897860831430298</v>
      </c>
      <c r="U593">
        <v>2.9897860831430298</v>
      </c>
      <c r="V593">
        <v>2.62586721364179</v>
      </c>
      <c r="W593">
        <v>-11.15</v>
      </c>
      <c r="X593">
        <v>2.14</v>
      </c>
      <c r="Y593">
        <v>103608</v>
      </c>
      <c r="Z593">
        <v>10361</v>
      </c>
      <c r="AA593">
        <v>0.6</v>
      </c>
      <c r="AB593">
        <v>10</v>
      </c>
      <c r="AC593">
        <v>7</v>
      </c>
      <c r="AD593">
        <v>3</v>
      </c>
      <c r="AE593">
        <v>70</v>
      </c>
      <c r="AF593">
        <v>12</v>
      </c>
      <c r="AG593">
        <v>5</v>
      </c>
      <c r="AH593">
        <v>3</v>
      </c>
      <c r="AI593">
        <v>2</v>
      </c>
    </row>
    <row r="594" spans="1:35" x14ac:dyDescent="0.2">
      <c r="A594" s="102">
        <v>253</v>
      </c>
      <c r="B594">
        <v>5401</v>
      </c>
      <c r="C594" t="s">
        <v>1600</v>
      </c>
      <c r="D594" t="s">
        <v>1312</v>
      </c>
      <c r="E594">
        <v>1412</v>
      </c>
      <c r="F594">
        <v>1358</v>
      </c>
      <c r="G594">
        <v>600</v>
      </c>
      <c r="H594" t="s">
        <v>1261</v>
      </c>
      <c r="I594">
        <v>7751</v>
      </c>
      <c r="J594" t="s">
        <v>1704</v>
      </c>
      <c r="K594" t="s">
        <v>1263</v>
      </c>
      <c r="L594">
        <v>2800.5</v>
      </c>
      <c r="M594">
        <v>2787.5</v>
      </c>
      <c r="N594">
        <v>300</v>
      </c>
      <c r="O594" t="s">
        <v>1258</v>
      </c>
      <c r="P594">
        <v>0.88333311152488303</v>
      </c>
      <c r="Q594">
        <v>0.91429686163399304</v>
      </c>
      <c r="R594">
        <v>3.5170985336480901E-2</v>
      </c>
      <c r="S594" s="15">
        <v>1.02146895955251E-2</v>
      </c>
      <c r="T594">
        <v>-3.1639116556542701</v>
      </c>
      <c r="U594">
        <v>3.1639116556542701</v>
      </c>
      <c r="V594">
        <v>2.4430644900802099</v>
      </c>
      <c r="W594">
        <v>-10.47</v>
      </c>
      <c r="X594">
        <v>2.57</v>
      </c>
      <c r="Y594">
        <v>103232</v>
      </c>
      <c r="Z594">
        <v>8603</v>
      </c>
      <c r="AA594">
        <v>0.45</v>
      </c>
      <c r="AB594">
        <v>12</v>
      </c>
      <c r="AC594">
        <v>9</v>
      </c>
      <c r="AD594">
        <v>3</v>
      </c>
      <c r="AE594">
        <v>75</v>
      </c>
      <c r="AF594">
        <v>14</v>
      </c>
      <c r="AG594">
        <v>3</v>
      </c>
      <c r="AH594">
        <v>2</v>
      </c>
      <c r="AI594">
        <v>7</v>
      </c>
    </row>
    <row r="595" spans="1:35" x14ac:dyDescent="0.2">
      <c r="A595" s="102">
        <v>394</v>
      </c>
      <c r="B595">
        <v>2730</v>
      </c>
      <c r="C595" t="s">
        <v>608</v>
      </c>
      <c r="D595" t="s">
        <v>1283</v>
      </c>
      <c r="E595">
        <v>1022</v>
      </c>
      <c r="F595">
        <v>1012</v>
      </c>
      <c r="G595">
        <v>900</v>
      </c>
      <c r="H595" t="s">
        <v>1261</v>
      </c>
      <c r="I595">
        <v>6457</v>
      </c>
      <c r="J595" t="s">
        <v>1587</v>
      </c>
      <c r="K595" t="s">
        <v>1270</v>
      </c>
      <c r="L595">
        <v>3150</v>
      </c>
      <c r="M595">
        <v>3160</v>
      </c>
      <c r="N595">
        <v>300</v>
      </c>
      <c r="O595" t="s">
        <v>1258</v>
      </c>
      <c r="P595">
        <v>0.79273867952600297</v>
      </c>
      <c r="Q595">
        <v>0.90060282094163902</v>
      </c>
      <c r="R595" s="15">
        <v>0.19525262188738601</v>
      </c>
      <c r="S595">
        <v>7.9618080619803695E-3</v>
      </c>
      <c r="T595">
        <v>-2.62648617120785</v>
      </c>
      <c r="U595">
        <v>2.62648617120785</v>
      </c>
      <c r="V595">
        <v>2.0984607309155399</v>
      </c>
      <c r="W595">
        <v>-10.98</v>
      </c>
      <c r="X595">
        <v>3.92</v>
      </c>
      <c r="Y595">
        <v>102388</v>
      </c>
      <c r="Z595">
        <v>6826</v>
      </c>
      <c r="AA595">
        <v>0.41</v>
      </c>
      <c r="AB595">
        <v>15</v>
      </c>
      <c r="AC595">
        <v>8</v>
      </c>
      <c r="AD595">
        <v>7</v>
      </c>
      <c r="AE595">
        <v>53.33</v>
      </c>
      <c r="AF595">
        <v>14</v>
      </c>
      <c r="AG595">
        <v>6</v>
      </c>
      <c r="AH595">
        <v>2</v>
      </c>
      <c r="AI595">
        <v>7</v>
      </c>
    </row>
    <row r="596" spans="1:35" x14ac:dyDescent="0.2">
      <c r="A596" s="102">
        <v>34</v>
      </c>
      <c r="B596">
        <v>6755</v>
      </c>
      <c r="C596" t="s">
        <v>532</v>
      </c>
      <c r="D596" t="s">
        <v>1263</v>
      </c>
      <c r="E596">
        <v>2478</v>
      </c>
      <c r="F596">
        <v>2434</v>
      </c>
      <c r="G596">
        <v>300</v>
      </c>
      <c r="H596" t="s">
        <v>1258</v>
      </c>
      <c r="I596">
        <v>6758</v>
      </c>
      <c r="J596" t="s">
        <v>1274</v>
      </c>
      <c r="K596" t="s">
        <v>1263</v>
      </c>
      <c r="L596">
        <v>7500</v>
      </c>
      <c r="M596">
        <v>7522</v>
      </c>
      <c r="N596">
        <v>100</v>
      </c>
      <c r="O596" t="s">
        <v>1261</v>
      </c>
      <c r="P596">
        <v>0.91993075416419401</v>
      </c>
      <c r="Q596">
        <v>0.95385562670656499</v>
      </c>
      <c r="R596" s="15">
        <v>0.13728219390607399</v>
      </c>
      <c r="S596" s="15">
        <v>6.5473529265820798E-2</v>
      </c>
      <c r="T596">
        <v>0.54775945780165602</v>
      </c>
      <c r="U596">
        <v>0.54775945780165602</v>
      </c>
      <c r="V596">
        <v>1.3222673949466299</v>
      </c>
      <c r="W596">
        <v>2.2400000000000002</v>
      </c>
      <c r="X596">
        <v>2.92</v>
      </c>
      <c r="Y596">
        <v>101802</v>
      </c>
      <c r="Z596">
        <v>5988</v>
      </c>
      <c r="AA596">
        <v>0.33</v>
      </c>
      <c r="AB596">
        <v>17</v>
      </c>
      <c r="AC596">
        <v>10</v>
      </c>
      <c r="AD596">
        <v>7</v>
      </c>
      <c r="AE596">
        <v>58.82</v>
      </c>
      <c r="AF596">
        <v>10</v>
      </c>
      <c r="AG596">
        <v>8</v>
      </c>
      <c r="AH596">
        <v>5</v>
      </c>
      <c r="AI596">
        <v>4</v>
      </c>
    </row>
    <row r="597" spans="1:35" x14ac:dyDescent="0.2">
      <c r="A597" s="102">
        <v>667</v>
      </c>
      <c r="B597">
        <v>4919</v>
      </c>
      <c r="C597" t="s">
        <v>695</v>
      </c>
      <c r="D597" t="s">
        <v>1282</v>
      </c>
      <c r="E597">
        <v>5950</v>
      </c>
      <c r="F597">
        <v>5880</v>
      </c>
      <c r="G597">
        <v>100</v>
      </c>
      <c r="H597" t="s">
        <v>1261</v>
      </c>
      <c r="I597">
        <v>6971</v>
      </c>
      <c r="J597" t="s">
        <v>780</v>
      </c>
      <c r="K597" t="s">
        <v>1263</v>
      </c>
      <c r="L597">
        <v>7538</v>
      </c>
      <c r="M597">
        <v>7472</v>
      </c>
      <c r="N597">
        <v>100</v>
      </c>
      <c r="O597" t="s">
        <v>1258</v>
      </c>
      <c r="P597">
        <v>0.57619964689947401</v>
      </c>
      <c r="Q597">
        <v>0.87200277744321897</v>
      </c>
      <c r="R597">
        <v>4.5556143165041897E-2</v>
      </c>
      <c r="S597">
        <v>2.8214876973007098E-2</v>
      </c>
      <c r="T597">
        <v>-1.8203144345609299</v>
      </c>
      <c r="U597">
        <v>1.8203144345609299</v>
      </c>
      <c r="V597">
        <v>0.72315944884889305</v>
      </c>
      <c r="W597">
        <v>-5.0599999999999996</v>
      </c>
      <c r="X597">
        <v>21.31</v>
      </c>
      <c r="Y597">
        <v>101531</v>
      </c>
      <c r="Z597">
        <v>20306</v>
      </c>
      <c r="AA597">
        <v>1.53</v>
      </c>
      <c r="AB597">
        <v>5</v>
      </c>
      <c r="AC597">
        <v>3</v>
      </c>
      <c r="AD597">
        <v>2</v>
      </c>
      <c r="AE597">
        <v>60</v>
      </c>
      <c r="AF597">
        <v>11</v>
      </c>
      <c r="AG597">
        <v>3</v>
      </c>
      <c r="AH597">
        <v>0</v>
      </c>
      <c r="AI597">
        <v>2</v>
      </c>
    </row>
    <row r="598" spans="1:35" x14ac:dyDescent="0.2">
      <c r="A598" s="102">
        <v>191</v>
      </c>
      <c r="B598">
        <v>4204</v>
      </c>
      <c r="C598" t="s">
        <v>229</v>
      </c>
      <c r="D598" t="s">
        <v>1282</v>
      </c>
      <c r="E598">
        <v>1818</v>
      </c>
      <c r="F598">
        <v>1807</v>
      </c>
      <c r="G598">
        <v>600</v>
      </c>
      <c r="H598" t="s">
        <v>1261</v>
      </c>
      <c r="I598">
        <v>8306</v>
      </c>
      <c r="J598" t="s">
        <v>1455</v>
      </c>
      <c r="K598" t="s">
        <v>1314</v>
      </c>
      <c r="L598">
        <v>561.29999999999995</v>
      </c>
      <c r="M598">
        <v>562.79999999999995</v>
      </c>
      <c r="N598">
        <v>1900</v>
      </c>
      <c r="O598" t="s">
        <v>1258</v>
      </c>
      <c r="P598">
        <v>0.63080554407568701</v>
      </c>
      <c r="Q598">
        <v>0.922843976435615</v>
      </c>
      <c r="R598">
        <v>2.78148847485803E-3</v>
      </c>
      <c r="S598">
        <v>5.24817794451393E-2</v>
      </c>
      <c r="T598">
        <v>-1.07434207736433</v>
      </c>
      <c r="U598">
        <v>1.07434207736433</v>
      </c>
      <c r="V598">
        <v>0.70586890346192699</v>
      </c>
      <c r="W598">
        <v>-1.72</v>
      </c>
      <c r="X598">
        <v>1.37</v>
      </c>
      <c r="Y598">
        <v>101259</v>
      </c>
      <c r="Z598">
        <v>5063</v>
      </c>
      <c r="AA598">
        <v>0.26</v>
      </c>
      <c r="AB598">
        <v>20</v>
      </c>
      <c r="AC598">
        <v>13</v>
      </c>
      <c r="AD598">
        <v>7</v>
      </c>
      <c r="AE598">
        <v>65</v>
      </c>
      <c r="AF598">
        <v>15</v>
      </c>
      <c r="AG598">
        <v>4</v>
      </c>
      <c r="AH598">
        <v>2</v>
      </c>
      <c r="AI598">
        <v>14</v>
      </c>
    </row>
    <row r="599" spans="1:35" x14ac:dyDescent="0.2">
      <c r="A599" s="102">
        <v>144</v>
      </c>
      <c r="B599">
        <v>2127</v>
      </c>
      <c r="C599" t="s">
        <v>1441</v>
      </c>
      <c r="D599" t="s">
        <v>1272</v>
      </c>
      <c r="E599">
        <v>3800</v>
      </c>
      <c r="F599">
        <v>3680</v>
      </c>
      <c r="G599">
        <v>200</v>
      </c>
      <c r="H599" t="s">
        <v>1258</v>
      </c>
      <c r="I599">
        <v>7729</v>
      </c>
      <c r="J599" t="s">
        <v>548</v>
      </c>
      <c r="K599" t="s">
        <v>1267</v>
      </c>
      <c r="L599">
        <v>3920</v>
      </c>
      <c r="M599">
        <v>3875</v>
      </c>
      <c r="N599">
        <v>200</v>
      </c>
      <c r="O599" t="s">
        <v>1261</v>
      </c>
      <c r="P599">
        <v>0.569648505190263</v>
      </c>
      <c r="Q599">
        <v>0.92841014828272095</v>
      </c>
      <c r="R599" s="15">
        <v>8.6848059017472806E-2</v>
      </c>
      <c r="S599">
        <v>5.4737970406597497E-3</v>
      </c>
      <c r="T599">
        <v>0.775184209160103</v>
      </c>
      <c r="U599">
        <v>0.775184209160103</v>
      </c>
      <c r="V599">
        <v>0.84495770007563797</v>
      </c>
      <c r="W599">
        <v>2.88</v>
      </c>
      <c r="X599">
        <v>5.03</v>
      </c>
      <c r="Y599">
        <v>101176</v>
      </c>
      <c r="Z599">
        <v>7227</v>
      </c>
      <c r="AA599">
        <v>0.31</v>
      </c>
      <c r="AB599">
        <v>14</v>
      </c>
      <c r="AC599">
        <v>7</v>
      </c>
      <c r="AD599">
        <v>7</v>
      </c>
      <c r="AE599">
        <v>50</v>
      </c>
      <c r="AF599">
        <v>9</v>
      </c>
      <c r="AG599">
        <v>7</v>
      </c>
      <c r="AH599">
        <v>7</v>
      </c>
      <c r="AI599">
        <v>0</v>
      </c>
    </row>
    <row r="600" spans="1:35" x14ac:dyDescent="0.2">
      <c r="A600" s="102">
        <v>41</v>
      </c>
      <c r="B600">
        <v>7729</v>
      </c>
      <c r="C600" t="s">
        <v>548</v>
      </c>
      <c r="D600" t="s">
        <v>1267</v>
      </c>
      <c r="E600">
        <v>3920</v>
      </c>
      <c r="F600">
        <v>3875</v>
      </c>
      <c r="G600">
        <v>200</v>
      </c>
      <c r="H600" t="s">
        <v>1261</v>
      </c>
      <c r="I600">
        <v>8425</v>
      </c>
      <c r="J600" t="s">
        <v>1438</v>
      </c>
      <c r="K600" t="s">
        <v>1264</v>
      </c>
      <c r="L600">
        <v>3240</v>
      </c>
      <c r="M600">
        <v>3220</v>
      </c>
      <c r="N600">
        <v>200</v>
      </c>
      <c r="O600" t="s">
        <v>1258</v>
      </c>
      <c r="P600">
        <v>0.78763434875173099</v>
      </c>
      <c r="Q600">
        <v>0.95104487709087504</v>
      </c>
      <c r="R600">
        <v>1.02911190748517E-3</v>
      </c>
      <c r="S600" s="15">
        <v>1.2899316543660701E-2</v>
      </c>
      <c r="T600">
        <v>-0.180974165068056</v>
      </c>
      <c r="U600">
        <v>0.180974165068056</v>
      </c>
      <c r="V600">
        <v>5.6590526366360597E-2</v>
      </c>
      <c r="W600">
        <v>-0.65</v>
      </c>
      <c r="X600">
        <v>16.899999999999999</v>
      </c>
      <c r="Y600">
        <v>100667</v>
      </c>
      <c r="Z600">
        <v>10067</v>
      </c>
      <c r="AA600">
        <v>0.37</v>
      </c>
      <c r="AB600">
        <v>10</v>
      </c>
      <c r="AC600">
        <v>4</v>
      </c>
      <c r="AD600">
        <v>6</v>
      </c>
      <c r="AE600">
        <v>40</v>
      </c>
      <c r="AF600">
        <v>10</v>
      </c>
      <c r="AG600">
        <v>4</v>
      </c>
      <c r="AH600">
        <v>3</v>
      </c>
      <c r="AI600">
        <v>3</v>
      </c>
    </row>
    <row r="601" spans="1:35" x14ac:dyDescent="0.2">
      <c r="A601" s="102">
        <v>70</v>
      </c>
      <c r="B601">
        <v>4927</v>
      </c>
      <c r="C601" t="s">
        <v>1542</v>
      </c>
      <c r="D601" t="s">
        <v>1282</v>
      </c>
      <c r="E601">
        <v>2314</v>
      </c>
      <c r="F601">
        <v>2263</v>
      </c>
      <c r="G601">
        <v>400</v>
      </c>
      <c r="H601" t="s">
        <v>1258</v>
      </c>
      <c r="I601">
        <v>5406</v>
      </c>
      <c r="J601" t="s">
        <v>1595</v>
      </c>
      <c r="K601" t="s">
        <v>1312</v>
      </c>
      <c r="L601">
        <v>464</v>
      </c>
      <c r="M601">
        <v>455</v>
      </c>
      <c r="N601">
        <v>2000</v>
      </c>
      <c r="O601" t="s">
        <v>1261</v>
      </c>
      <c r="P601">
        <v>0.871944572982568</v>
      </c>
      <c r="Q601">
        <v>0.94349017317233297</v>
      </c>
      <c r="R601" s="106">
        <v>0.209786611653168</v>
      </c>
      <c r="S601" s="15">
        <v>2.6657418466956101E-2</v>
      </c>
      <c r="T601">
        <v>1.7392470514296301</v>
      </c>
      <c r="U601">
        <v>1.7392470514296301</v>
      </c>
      <c r="V601">
        <v>1.8474129841751901</v>
      </c>
      <c r="W601">
        <v>7.94</v>
      </c>
      <c r="X601">
        <v>0.53</v>
      </c>
      <c r="Y601">
        <v>99733</v>
      </c>
      <c r="Z601">
        <v>5249</v>
      </c>
      <c r="AA601">
        <v>0.36</v>
      </c>
      <c r="AB601">
        <v>19</v>
      </c>
      <c r="AC601">
        <v>12</v>
      </c>
      <c r="AD601">
        <v>7</v>
      </c>
      <c r="AE601">
        <v>63.16</v>
      </c>
      <c r="AF601">
        <v>11</v>
      </c>
      <c r="AG601">
        <v>9</v>
      </c>
      <c r="AH601">
        <v>4</v>
      </c>
      <c r="AI601">
        <v>6</v>
      </c>
    </row>
    <row r="602" spans="1:35" x14ac:dyDescent="0.2">
      <c r="A602" s="102">
        <v>436</v>
      </c>
      <c r="B602">
        <v>3865</v>
      </c>
      <c r="C602" t="s">
        <v>1207</v>
      </c>
      <c r="D602" t="s">
        <v>1475</v>
      </c>
      <c r="E602">
        <v>490</v>
      </c>
      <c r="F602">
        <v>491</v>
      </c>
      <c r="G602">
        <v>2200</v>
      </c>
      <c r="H602" t="s">
        <v>1258</v>
      </c>
      <c r="I602">
        <v>7189</v>
      </c>
      <c r="J602" t="s">
        <v>44</v>
      </c>
      <c r="K602" t="s">
        <v>1314</v>
      </c>
      <c r="L602">
        <v>694</v>
      </c>
      <c r="M602">
        <v>682</v>
      </c>
      <c r="N602">
        <v>1600</v>
      </c>
      <c r="O602" t="s">
        <v>1261</v>
      </c>
      <c r="P602">
        <v>0.96167690665281003</v>
      </c>
      <c r="Q602">
        <v>0.897181349658982</v>
      </c>
      <c r="R602">
        <v>1.4140687148134301E-2</v>
      </c>
      <c r="S602">
        <v>4.3374000412556299E-3</v>
      </c>
      <c r="T602">
        <v>1.5211188899774399</v>
      </c>
      <c r="U602">
        <v>1.5211188899774399</v>
      </c>
      <c r="V602">
        <v>1.6786283804878599</v>
      </c>
      <c r="W602">
        <v>5.47</v>
      </c>
      <c r="X602">
        <v>1.01</v>
      </c>
      <c r="Y602">
        <v>99125</v>
      </c>
      <c r="Z602">
        <v>4130</v>
      </c>
      <c r="AA602">
        <v>0.17</v>
      </c>
      <c r="AB602">
        <v>24</v>
      </c>
      <c r="AC602">
        <v>13</v>
      </c>
      <c r="AD602">
        <v>11</v>
      </c>
      <c r="AE602">
        <v>54.17</v>
      </c>
      <c r="AF602">
        <v>10</v>
      </c>
      <c r="AG602">
        <v>11</v>
      </c>
      <c r="AH602">
        <v>8</v>
      </c>
      <c r="AI602">
        <v>5</v>
      </c>
    </row>
    <row r="603" spans="1:35" x14ac:dyDescent="0.2">
      <c r="A603" s="102">
        <v>711</v>
      </c>
      <c r="B603">
        <v>3076</v>
      </c>
      <c r="C603" t="s">
        <v>1577</v>
      </c>
      <c r="D603" t="s">
        <v>1265</v>
      </c>
      <c r="E603">
        <v>1714</v>
      </c>
      <c r="F603">
        <v>1731</v>
      </c>
      <c r="G603">
        <v>500</v>
      </c>
      <c r="H603" t="s">
        <v>1261</v>
      </c>
      <c r="I603">
        <v>5947</v>
      </c>
      <c r="J603" t="s">
        <v>230</v>
      </c>
      <c r="K603" t="s">
        <v>1458</v>
      </c>
      <c r="L603">
        <v>8060</v>
      </c>
      <c r="M603">
        <v>8170</v>
      </c>
      <c r="N603">
        <v>100</v>
      </c>
      <c r="O603" t="s">
        <v>1258</v>
      </c>
      <c r="P603">
        <v>0.80169033289192604</v>
      </c>
      <c r="Q603">
        <v>0.86597994414769797</v>
      </c>
      <c r="R603">
        <v>1.6553118548884101E-3</v>
      </c>
      <c r="S603" s="15">
        <v>7.1049067459583899E-3</v>
      </c>
      <c r="T603">
        <v>-3.72947011956273</v>
      </c>
      <c r="U603">
        <v>3.72947011956273</v>
      </c>
      <c r="V603">
        <v>2.82120479681944</v>
      </c>
      <c r="W603">
        <v>-10.71</v>
      </c>
      <c r="X603">
        <v>5.94</v>
      </c>
      <c r="Y603">
        <v>98830</v>
      </c>
      <c r="Z603">
        <v>7602</v>
      </c>
      <c r="AA603">
        <v>0.48</v>
      </c>
      <c r="AB603">
        <v>13</v>
      </c>
      <c r="AC603">
        <v>9</v>
      </c>
      <c r="AD603">
        <v>4</v>
      </c>
      <c r="AE603">
        <v>69.23</v>
      </c>
      <c r="AF603">
        <v>13</v>
      </c>
      <c r="AG603">
        <v>4</v>
      </c>
      <c r="AH603">
        <v>4</v>
      </c>
      <c r="AI603">
        <v>5</v>
      </c>
    </row>
    <row r="604" spans="1:35" x14ac:dyDescent="0.2">
      <c r="A604" s="102">
        <v>562</v>
      </c>
      <c r="B604">
        <v>6370</v>
      </c>
      <c r="C604" t="s">
        <v>1502</v>
      </c>
      <c r="D604" t="s">
        <v>1270</v>
      </c>
      <c r="E604">
        <v>3240</v>
      </c>
      <c r="F604">
        <v>3235</v>
      </c>
      <c r="G604">
        <v>300</v>
      </c>
      <c r="H604" t="s">
        <v>1261</v>
      </c>
      <c r="I604">
        <v>8572</v>
      </c>
      <c r="J604" t="s">
        <v>1226</v>
      </c>
      <c r="K604" t="s">
        <v>1264</v>
      </c>
      <c r="L604">
        <v>522</v>
      </c>
      <c r="M604">
        <v>522</v>
      </c>
      <c r="N604">
        <v>1900</v>
      </c>
      <c r="O604" t="s">
        <v>1258</v>
      </c>
      <c r="P604">
        <v>0.718654942758992</v>
      </c>
      <c r="Q604">
        <v>0.88374499931355399</v>
      </c>
      <c r="R604">
        <v>3.3431763756260301E-2</v>
      </c>
      <c r="S604">
        <v>9.2979575849535701E-2</v>
      </c>
      <c r="T604">
        <v>-1.1625274851034799</v>
      </c>
      <c r="U604">
        <v>1.1625274851034799</v>
      </c>
      <c r="V604">
        <v>1.3562880833198601</v>
      </c>
      <c r="W604">
        <v>-6.86</v>
      </c>
      <c r="X604">
        <v>2.19</v>
      </c>
      <c r="Y604">
        <v>98434</v>
      </c>
      <c r="Z604">
        <v>6152</v>
      </c>
      <c r="AA604">
        <v>0.28000000000000003</v>
      </c>
      <c r="AB604">
        <v>16</v>
      </c>
      <c r="AC604">
        <v>8</v>
      </c>
      <c r="AD604">
        <v>8</v>
      </c>
      <c r="AE604">
        <v>50</v>
      </c>
      <c r="AF604">
        <v>14</v>
      </c>
      <c r="AG604">
        <v>5</v>
      </c>
      <c r="AH604">
        <v>2</v>
      </c>
      <c r="AI604">
        <v>9</v>
      </c>
    </row>
    <row r="605" spans="1:35" x14ac:dyDescent="0.2">
      <c r="A605" s="102">
        <v>565</v>
      </c>
      <c r="B605">
        <v>1803</v>
      </c>
      <c r="C605" t="s">
        <v>1269</v>
      </c>
      <c r="D605" t="s">
        <v>1268</v>
      </c>
      <c r="E605">
        <v>1086</v>
      </c>
      <c r="F605">
        <v>1082</v>
      </c>
      <c r="G605">
        <v>1000</v>
      </c>
      <c r="H605" t="s">
        <v>1258</v>
      </c>
      <c r="I605">
        <v>6479</v>
      </c>
      <c r="J605" t="s">
        <v>552</v>
      </c>
      <c r="K605" t="s">
        <v>1263</v>
      </c>
      <c r="L605">
        <v>2175</v>
      </c>
      <c r="M605">
        <v>2172</v>
      </c>
      <c r="N605">
        <v>500</v>
      </c>
      <c r="O605" t="s">
        <v>1261</v>
      </c>
      <c r="P605">
        <v>0.71758250666017898</v>
      </c>
      <c r="Q605">
        <v>0.88320425943363101</v>
      </c>
      <c r="R605">
        <v>0.247598568615364</v>
      </c>
      <c r="S605">
        <v>4.92197838490478E-2</v>
      </c>
      <c r="T605">
        <v>0.26081837706670902</v>
      </c>
      <c r="U605">
        <v>0.26081837706670902</v>
      </c>
      <c r="V605">
        <v>0.97304180260693096</v>
      </c>
      <c r="W605">
        <v>0.68</v>
      </c>
      <c r="X605">
        <v>0.37</v>
      </c>
      <c r="Y605">
        <v>98389</v>
      </c>
      <c r="Z605">
        <v>6149</v>
      </c>
      <c r="AA605">
        <v>0.26</v>
      </c>
      <c r="AB605">
        <v>16</v>
      </c>
      <c r="AC605">
        <v>9</v>
      </c>
      <c r="AD605">
        <v>7</v>
      </c>
      <c r="AE605">
        <v>56.25</v>
      </c>
      <c r="AF605">
        <v>12</v>
      </c>
      <c r="AG605">
        <v>6</v>
      </c>
      <c r="AH605">
        <v>3</v>
      </c>
      <c r="AI605">
        <v>7</v>
      </c>
    </row>
    <row r="606" spans="1:35" x14ac:dyDescent="0.2">
      <c r="A606" s="102">
        <v>327</v>
      </c>
      <c r="B606">
        <v>7282</v>
      </c>
      <c r="C606" t="s">
        <v>1510</v>
      </c>
      <c r="D606" t="s">
        <v>1275</v>
      </c>
      <c r="E606">
        <v>2502</v>
      </c>
      <c r="F606">
        <v>2501</v>
      </c>
      <c r="G606">
        <v>400</v>
      </c>
      <c r="H606" t="s">
        <v>1258</v>
      </c>
      <c r="I606">
        <v>8410</v>
      </c>
      <c r="J606" t="s">
        <v>1473</v>
      </c>
      <c r="K606" t="s">
        <v>1314</v>
      </c>
      <c r="L606">
        <v>320</v>
      </c>
      <c r="M606">
        <v>319</v>
      </c>
      <c r="N606">
        <v>3100</v>
      </c>
      <c r="O606" t="s">
        <v>1261</v>
      </c>
      <c r="P606">
        <v>0.78958695326052597</v>
      </c>
      <c r="Q606">
        <v>0.90636246283426003</v>
      </c>
      <c r="R606">
        <v>0.32923731388161398</v>
      </c>
      <c r="S606">
        <v>1.70374711201308E-2</v>
      </c>
      <c r="T606">
        <v>0.36563294394357099</v>
      </c>
      <c r="U606">
        <v>0.36563294394357099</v>
      </c>
      <c r="V606">
        <v>0.346926000002313</v>
      </c>
      <c r="W606">
        <v>1.1000000000000001</v>
      </c>
      <c r="X606">
        <v>1.1499999999999999</v>
      </c>
      <c r="Y606">
        <v>98195</v>
      </c>
      <c r="Z606">
        <v>6137</v>
      </c>
      <c r="AA606">
        <v>0.25</v>
      </c>
      <c r="AB606">
        <v>16</v>
      </c>
      <c r="AC606">
        <v>10</v>
      </c>
      <c r="AD606">
        <v>6</v>
      </c>
      <c r="AE606">
        <v>62.5</v>
      </c>
      <c r="AF606">
        <v>12</v>
      </c>
      <c r="AG606">
        <v>7</v>
      </c>
      <c r="AH606">
        <v>6</v>
      </c>
      <c r="AI606">
        <v>3</v>
      </c>
    </row>
    <row r="607" spans="1:35" x14ac:dyDescent="0.2">
      <c r="A607" s="102">
        <v>997</v>
      </c>
      <c r="B607">
        <v>3865</v>
      </c>
      <c r="C607" t="s">
        <v>1207</v>
      </c>
      <c r="D607" t="s">
        <v>1475</v>
      </c>
      <c r="E607">
        <v>490</v>
      </c>
      <c r="F607">
        <v>491</v>
      </c>
      <c r="G607">
        <v>2200</v>
      </c>
      <c r="H607" t="s">
        <v>1258</v>
      </c>
      <c r="I607">
        <v>9716</v>
      </c>
      <c r="J607" t="s">
        <v>1460</v>
      </c>
      <c r="K607" t="s">
        <v>1272</v>
      </c>
      <c r="L607">
        <v>1216</v>
      </c>
      <c r="M607">
        <v>1181</v>
      </c>
      <c r="N607">
        <v>900</v>
      </c>
      <c r="O607" t="s">
        <v>1261</v>
      </c>
      <c r="P607">
        <v>0.91728191542414905</v>
      </c>
      <c r="Q607">
        <v>0.83397105463798504</v>
      </c>
      <c r="R607">
        <v>2.42567947569827E-2</v>
      </c>
      <c r="S607" s="106">
        <v>2.4304633348080102E-3</v>
      </c>
      <c r="T607">
        <v>1.1708292081392</v>
      </c>
      <c r="U607">
        <v>1.1708292081392</v>
      </c>
      <c r="V607">
        <v>1.6803210131816401E-2</v>
      </c>
      <c r="W607">
        <v>3.26</v>
      </c>
      <c r="X607">
        <v>1.63</v>
      </c>
      <c r="Y607">
        <v>97690</v>
      </c>
      <c r="Z607">
        <v>5142</v>
      </c>
      <c r="AA607">
        <v>0.24</v>
      </c>
      <c r="AB607">
        <v>19</v>
      </c>
      <c r="AC607">
        <v>9</v>
      </c>
      <c r="AD607">
        <v>10</v>
      </c>
      <c r="AE607">
        <v>47.37</v>
      </c>
      <c r="AF607">
        <v>9</v>
      </c>
      <c r="AG607">
        <v>9</v>
      </c>
      <c r="AH607">
        <v>7</v>
      </c>
      <c r="AI607">
        <v>3</v>
      </c>
    </row>
    <row r="608" spans="1:35" x14ac:dyDescent="0.2">
      <c r="A608" s="102">
        <v>1033</v>
      </c>
      <c r="B608">
        <v>4917</v>
      </c>
      <c r="C608" t="s">
        <v>1598</v>
      </c>
      <c r="D608" t="s">
        <v>1282</v>
      </c>
      <c r="E608">
        <v>2543</v>
      </c>
      <c r="F608">
        <v>2551</v>
      </c>
      <c r="G608">
        <v>400</v>
      </c>
      <c r="H608" t="s">
        <v>1261</v>
      </c>
      <c r="I608">
        <v>7267</v>
      </c>
      <c r="J608" t="s">
        <v>60</v>
      </c>
      <c r="K608" t="s">
        <v>1275</v>
      </c>
      <c r="L608">
        <v>3019</v>
      </c>
      <c r="M608">
        <v>3041</v>
      </c>
      <c r="N608">
        <v>300</v>
      </c>
      <c r="O608" t="s">
        <v>1258</v>
      </c>
      <c r="P608">
        <v>0.73000042940452403</v>
      </c>
      <c r="Q608">
        <v>0.82962060202484</v>
      </c>
      <c r="R608">
        <v>6.6080024068696605E-2</v>
      </c>
      <c r="S608">
        <v>2.7430648950475698E-3</v>
      </c>
      <c r="T608">
        <v>-2.81432198900329</v>
      </c>
      <c r="U608">
        <v>2.81432198900329</v>
      </c>
      <c r="V608">
        <v>2.55308574454491</v>
      </c>
      <c r="W608">
        <v>-13.25</v>
      </c>
      <c r="X608">
        <v>11.85</v>
      </c>
      <c r="Y608">
        <v>97449</v>
      </c>
      <c r="Z608">
        <v>6961</v>
      </c>
      <c r="AA608">
        <v>0.41</v>
      </c>
      <c r="AB608">
        <v>14</v>
      </c>
      <c r="AC608">
        <v>7</v>
      </c>
      <c r="AD608">
        <v>7</v>
      </c>
      <c r="AE608">
        <v>50</v>
      </c>
      <c r="AF608">
        <v>14</v>
      </c>
      <c r="AG608">
        <v>4</v>
      </c>
      <c r="AH608">
        <v>2</v>
      </c>
      <c r="AI608">
        <v>8</v>
      </c>
    </row>
    <row r="609" spans="1:35" x14ac:dyDescent="0.2">
      <c r="A609" s="102">
        <v>397</v>
      </c>
      <c r="B609">
        <v>4208</v>
      </c>
      <c r="C609" t="s">
        <v>1452</v>
      </c>
      <c r="D609" t="s">
        <v>1282</v>
      </c>
      <c r="E609">
        <v>2160</v>
      </c>
      <c r="F609">
        <v>2166</v>
      </c>
      <c r="G609">
        <v>400</v>
      </c>
      <c r="H609" t="s">
        <v>1261</v>
      </c>
      <c r="I609">
        <v>7259</v>
      </c>
      <c r="J609" t="s">
        <v>27</v>
      </c>
      <c r="K609" t="s">
        <v>1275</v>
      </c>
      <c r="L609">
        <v>3870</v>
      </c>
      <c r="M609">
        <v>3905</v>
      </c>
      <c r="N609">
        <v>200</v>
      </c>
      <c r="O609" t="s">
        <v>1258</v>
      </c>
      <c r="P609">
        <v>0.83337419678653701</v>
      </c>
      <c r="Q609">
        <v>0.90048091498407301</v>
      </c>
      <c r="R609">
        <v>0.16081034568595501</v>
      </c>
      <c r="S609">
        <v>1.3560988984680399E-2</v>
      </c>
      <c r="T609">
        <v>-1.14132068826084</v>
      </c>
      <c r="U609">
        <v>1.14132068826084</v>
      </c>
      <c r="V609">
        <v>0.91255377804581495</v>
      </c>
      <c r="W609">
        <v>-4.2</v>
      </c>
      <c r="X609">
        <v>10.93</v>
      </c>
      <c r="Y609">
        <v>96669</v>
      </c>
      <c r="Z609">
        <v>8056</v>
      </c>
      <c r="AA609">
        <v>0.51</v>
      </c>
      <c r="AB609">
        <v>12</v>
      </c>
      <c r="AC609">
        <v>7</v>
      </c>
      <c r="AD609">
        <v>5</v>
      </c>
      <c r="AE609">
        <v>58.33</v>
      </c>
      <c r="AF609">
        <v>14</v>
      </c>
      <c r="AG609">
        <v>5</v>
      </c>
      <c r="AH609">
        <v>2</v>
      </c>
      <c r="AI609">
        <v>5</v>
      </c>
    </row>
    <row r="610" spans="1:35" x14ac:dyDescent="0.2">
      <c r="A610" s="102">
        <v>1128</v>
      </c>
      <c r="B610">
        <v>8078</v>
      </c>
      <c r="C610" t="s">
        <v>1706</v>
      </c>
      <c r="D610" t="s">
        <v>1265</v>
      </c>
      <c r="E610">
        <v>2508</v>
      </c>
      <c r="F610">
        <v>2496</v>
      </c>
      <c r="G610">
        <v>400</v>
      </c>
      <c r="H610" t="s">
        <v>1261</v>
      </c>
      <c r="I610">
        <v>9506</v>
      </c>
      <c r="J610" t="s">
        <v>1315</v>
      </c>
      <c r="K610" t="s">
        <v>1316</v>
      </c>
      <c r="L610">
        <v>1024</v>
      </c>
      <c r="M610">
        <v>1021</v>
      </c>
      <c r="N610">
        <v>1000</v>
      </c>
      <c r="O610" t="s">
        <v>1258</v>
      </c>
      <c r="P610">
        <v>0.65849789893469901</v>
      </c>
      <c r="Q610">
        <v>0.81681044657645796</v>
      </c>
      <c r="R610">
        <v>0.35555440381728798</v>
      </c>
      <c r="S610">
        <v>4.1061533647533798E-3</v>
      </c>
      <c r="T610">
        <v>-1.7998873427367299</v>
      </c>
      <c r="U610">
        <v>1.7998873427367299</v>
      </c>
      <c r="V610">
        <v>1.9529953565806799</v>
      </c>
      <c r="W610">
        <v>-7.59</v>
      </c>
      <c r="X610">
        <v>2.2599999999999998</v>
      </c>
      <c r="Y610">
        <v>96526</v>
      </c>
      <c r="Z610">
        <v>4596</v>
      </c>
      <c r="AA610">
        <v>0.28000000000000003</v>
      </c>
      <c r="AB610">
        <v>21</v>
      </c>
      <c r="AC610">
        <v>12</v>
      </c>
      <c r="AD610">
        <v>9</v>
      </c>
      <c r="AE610">
        <v>57.14</v>
      </c>
      <c r="AF610">
        <v>10</v>
      </c>
      <c r="AG610">
        <v>9</v>
      </c>
      <c r="AH610">
        <v>6</v>
      </c>
      <c r="AI610">
        <v>6</v>
      </c>
    </row>
    <row r="611" spans="1:35" x14ac:dyDescent="0.2">
      <c r="A611" s="102">
        <v>434</v>
      </c>
      <c r="B611">
        <v>4114</v>
      </c>
      <c r="C611" t="s">
        <v>1413</v>
      </c>
      <c r="D611" t="s">
        <v>1282</v>
      </c>
      <c r="E611">
        <v>6080</v>
      </c>
      <c r="F611">
        <v>6050</v>
      </c>
      <c r="G611">
        <v>100</v>
      </c>
      <c r="H611" t="s">
        <v>1258</v>
      </c>
      <c r="I611">
        <v>7276</v>
      </c>
      <c r="J611" t="s">
        <v>1310</v>
      </c>
      <c r="K611" t="s">
        <v>1263</v>
      </c>
      <c r="L611">
        <v>4655</v>
      </c>
      <c r="M611">
        <v>4655</v>
      </c>
      <c r="N611">
        <v>100</v>
      </c>
      <c r="O611" t="s">
        <v>1261</v>
      </c>
      <c r="P611">
        <v>0.81052893300491102</v>
      </c>
      <c r="Q611">
        <v>0.89732297633691505</v>
      </c>
      <c r="R611" s="106">
        <v>0.18927936322752101</v>
      </c>
      <c r="S611" s="106">
        <v>4.60612677650822E-3</v>
      </c>
      <c r="T611">
        <v>0.75081522439651405</v>
      </c>
      <c r="U611">
        <v>0.75081522439651405</v>
      </c>
      <c r="V611">
        <v>0.93353371805428498</v>
      </c>
      <c r="W611">
        <v>3.5</v>
      </c>
      <c r="X611">
        <v>23.06</v>
      </c>
      <c r="Y611">
        <v>94329</v>
      </c>
      <c r="Z611">
        <v>10481</v>
      </c>
      <c r="AA611">
        <v>0.73</v>
      </c>
      <c r="AB611">
        <v>9</v>
      </c>
      <c r="AC611">
        <v>5</v>
      </c>
      <c r="AD611">
        <v>4</v>
      </c>
      <c r="AE611">
        <v>55.56</v>
      </c>
      <c r="AF611">
        <v>9</v>
      </c>
      <c r="AG611">
        <v>5</v>
      </c>
      <c r="AH611">
        <v>2</v>
      </c>
      <c r="AI611">
        <v>2</v>
      </c>
    </row>
    <row r="612" spans="1:35" x14ac:dyDescent="0.2">
      <c r="A612" s="102">
        <v>1149</v>
      </c>
      <c r="B612">
        <v>7272</v>
      </c>
      <c r="C612" t="s">
        <v>1465</v>
      </c>
      <c r="D612" t="s">
        <v>1275</v>
      </c>
      <c r="E612">
        <v>1955</v>
      </c>
      <c r="F612">
        <v>1946</v>
      </c>
      <c r="G612">
        <v>500</v>
      </c>
      <c r="H612" t="s">
        <v>1261</v>
      </c>
      <c r="I612">
        <v>9069</v>
      </c>
      <c r="J612" t="s">
        <v>1370</v>
      </c>
      <c r="K612" t="s">
        <v>1380</v>
      </c>
      <c r="L612">
        <v>875</v>
      </c>
      <c r="M612">
        <v>867</v>
      </c>
      <c r="N612">
        <v>1100</v>
      </c>
      <c r="O612" t="s">
        <v>1258</v>
      </c>
      <c r="P612">
        <v>0.83174036412442998</v>
      </c>
      <c r="Q612">
        <v>0.81344478447977298</v>
      </c>
      <c r="R612">
        <v>0.31982296523390102</v>
      </c>
      <c r="S612">
        <v>3.9605096659123797E-2</v>
      </c>
      <c r="T612">
        <v>-1.7936724865423199</v>
      </c>
      <c r="U612">
        <v>1.7936724865423199</v>
      </c>
      <c r="V612">
        <v>2.1524887962707302</v>
      </c>
      <c r="W612">
        <v>-7.14</v>
      </c>
      <c r="X612">
        <v>1.98</v>
      </c>
      <c r="Y612">
        <v>93623</v>
      </c>
      <c r="Z612">
        <v>4458</v>
      </c>
      <c r="AA612">
        <v>0.2</v>
      </c>
      <c r="AB612">
        <v>21</v>
      </c>
      <c r="AC612">
        <v>12</v>
      </c>
      <c r="AD612">
        <v>9</v>
      </c>
      <c r="AE612">
        <v>57.14</v>
      </c>
      <c r="AF612">
        <v>9</v>
      </c>
      <c r="AG612">
        <v>11</v>
      </c>
      <c r="AH612">
        <v>8</v>
      </c>
      <c r="AI612">
        <v>2</v>
      </c>
    </row>
    <row r="613" spans="1:35" x14ac:dyDescent="0.2">
      <c r="A613" s="102">
        <v>945</v>
      </c>
      <c r="B613">
        <v>7984</v>
      </c>
      <c r="C613" t="s">
        <v>830</v>
      </c>
      <c r="D613" t="s">
        <v>1281</v>
      </c>
      <c r="E613">
        <v>1588</v>
      </c>
      <c r="F613">
        <v>1589</v>
      </c>
      <c r="G613">
        <v>600</v>
      </c>
      <c r="H613" t="s">
        <v>1258</v>
      </c>
      <c r="I613">
        <v>9069</v>
      </c>
      <c r="J613" t="s">
        <v>1370</v>
      </c>
      <c r="K613" t="s">
        <v>1380</v>
      </c>
      <c r="L613">
        <v>875</v>
      </c>
      <c r="M613">
        <v>867</v>
      </c>
      <c r="N613">
        <v>1100</v>
      </c>
      <c r="O613" t="s">
        <v>1261</v>
      </c>
      <c r="P613">
        <v>0.703821033054849</v>
      </c>
      <c r="Q613">
        <v>0.84034660540153705</v>
      </c>
      <c r="R613">
        <v>4.6501440217593899E-2</v>
      </c>
      <c r="S613">
        <v>2.61737632864769E-3</v>
      </c>
      <c r="T613">
        <v>0.70215841347268504</v>
      </c>
      <c r="U613">
        <v>0.70215841347268504</v>
      </c>
      <c r="V613">
        <v>0.438410738492581</v>
      </c>
      <c r="W613">
        <v>1.26</v>
      </c>
      <c r="X613">
        <v>0.03</v>
      </c>
      <c r="Y613">
        <v>93381</v>
      </c>
      <c r="Z613">
        <v>4669</v>
      </c>
      <c r="AA613">
        <v>0.2</v>
      </c>
      <c r="AB613">
        <v>20</v>
      </c>
      <c r="AC613">
        <v>9</v>
      </c>
      <c r="AD613">
        <v>11</v>
      </c>
      <c r="AE613">
        <v>45</v>
      </c>
      <c r="AF613">
        <v>12</v>
      </c>
      <c r="AG613">
        <v>6</v>
      </c>
      <c r="AH613">
        <v>4</v>
      </c>
      <c r="AI613">
        <v>10</v>
      </c>
    </row>
    <row r="614" spans="1:35" x14ac:dyDescent="0.2">
      <c r="A614" s="102">
        <v>227</v>
      </c>
      <c r="B614">
        <v>7211</v>
      </c>
      <c r="C614" t="s">
        <v>28</v>
      </c>
      <c r="D614" t="s">
        <v>1275</v>
      </c>
      <c r="E614">
        <v>411</v>
      </c>
      <c r="F614">
        <v>405</v>
      </c>
      <c r="G614">
        <v>2400</v>
      </c>
      <c r="H614" t="s">
        <v>1261</v>
      </c>
      <c r="I614">
        <v>7976</v>
      </c>
      <c r="J614" t="s">
        <v>1309</v>
      </c>
      <c r="K614" t="s">
        <v>1281</v>
      </c>
      <c r="L614">
        <v>1604</v>
      </c>
      <c r="M614">
        <v>1590</v>
      </c>
      <c r="N614">
        <v>600</v>
      </c>
      <c r="O614" t="s">
        <v>1258</v>
      </c>
      <c r="P614">
        <v>0.86643000607602805</v>
      </c>
      <c r="Q614">
        <v>0.91737008964759903</v>
      </c>
      <c r="R614">
        <v>5.0858840942427201E-2</v>
      </c>
      <c r="S614">
        <v>4.4326049283646099E-2</v>
      </c>
      <c r="T614">
        <v>-1.49960796101302</v>
      </c>
      <c r="U614">
        <v>1.49960796101302</v>
      </c>
      <c r="V614">
        <v>1.5671118222409699</v>
      </c>
      <c r="W614">
        <v>-7.49</v>
      </c>
      <c r="X614">
        <v>1.89</v>
      </c>
      <c r="Y614">
        <v>92784</v>
      </c>
      <c r="Z614">
        <v>5458</v>
      </c>
      <c r="AA614">
        <v>0.27</v>
      </c>
      <c r="AB614">
        <v>17</v>
      </c>
      <c r="AC614">
        <v>9</v>
      </c>
      <c r="AD614">
        <v>8</v>
      </c>
      <c r="AE614">
        <v>52.94</v>
      </c>
      <c r="AF614">
        <v>14</v>
      </c>
      <c r="AG614">
        <v>6</v>
      </c>
      <c r="AH614">
        <v>3</v>
      </c>
      <c r="AI614">
        <v>8</v>
      </c>
    </row>
    <row r="615" spans="1:35" x14ac:dyDescent="0.2">
      <c r="A615" s="102">
        <v>380</v>
      </c>
      <c r="B615">
        <v>5233</v>
      </c>
      <c r="C615" t="s">
        <v>1459</v>
      </c>
      <c r="D615" t="s">
        <v>1257</v>
      </c>
      <c r="E615">
        <v>2969</v>
      </c>
      <c r="F615">
        <v>2946</v>
      </c>
      <c r="G615">
        <v>300</v>
      </c>
      <c r="H615" t="s">
        <v>1258</v>
      </c>
      <c r="I615">
        <v>7202</v>
      </c>
      <c r="J615" t="s">
        <v>788</v>
      </c>
      <c r="K615" t="s">
        <v>1275</v>
      </c>
      <c r="L615">
        <v>1143</v>
      </c>
      <c r="M615">
        <v>1137</v>
      </c>
      <c r="N615">
        <v>800</v>
      </c>
      <c r="O615" t="s">
        <v>1261</v>
      </c>
      <c r="P615">
        <v>0.88037861443575205</v>
      </c>
      <c r="Q615">
        <v>0.90183739321603196</v>
      </c>
      <c r="R615">
        <v>5.6375521605632202E-2</v>
      </c>
      <c r="S615">
        <v>6.7761579925904702E-2</v>
      </c>
      <c r="T615">
        <v>0.43336675748465098</v>
      </c>
      <c r="U615">
        <v>0.43336675748465098</v>
      </c>
      <c r="V615">
        <v>0.63473087314893495</v>
      </c>
      <c r="W615">
        <v>1.57</v>
      </c>
      <c r="X615">
        <v>2.92</v>
      </c>
      <c r="Y615">
        <v>92417</v>
      </c>
      <c r="Z615">
        <v>4864</v>
      </c>
      <c r="AA615">
        <v>0.4</v>
      </c>
      <c r="AB615">
        <v>19</v>
      </c>
      <c r="AC615">
        <v>11</v>
      </c>
      <c r="AD615">
        <v>8</v>
      </c>
      <c r="AE615">
        <v>57.89</v>
      </c>
      <c r="AF615">
        <v>13</v>
      </c>
      <c r="AG615">
        <v>7</v>
      </c>
      <c r="AH615">
        <v>4</v>
      </c>
      <c r="AI615">
        <v>8</v>
      </c>
    </row>
    <row r="616" spans="1:35" x14ac:dyDescent="0.2">
      <c r="A616" s="102">
        <v>752</v>
      </c>
      <c r="B616">
        <v>3774</v>
      </c>
      <c r="C616" t="s">
        <v>662</v>
      </c>
      <c r="D616" t="s">
        <v>1260</v>
      </c>
      <c r="E616">
        <v>3425</v>
      </c>
      <c r="F616">
        <v>3340</v>
      </c>
      <c r="G616">
        <v>300</v>
      </c>
      <c r="H616" t="s">
        <v>1258</v>
      </c>
      <c r="I616">
        <v>6370</v>
      </c>
      <c r="J616" t="s">
        <v>1502</v>
      </c>
      <c r="K616" t="s">
        <v>1270</v>
      </c>
      <c r="L616">
        <v>3240</v>
      </c>
      <c r="M616">
        <v>3235</v>
      </c>
      <c r="N616">
        <v>300</v>
      </c>
      <c r="O616" t="s">
        <v>1261</v>
      </c>
      <c r="P616">
        <v>0.67006491111297595</v>
      </c>
      <c r="Q616">
        <v>0.86129961833339497</v>
      </c>
      <c r="R616" s="15">
        <v>0.195331950915829</v>
      </c>
      <c r="S616" s="15">
        <v>2.0050768486559099E-2</v>
      </c>
      <c r="T616">
        <v>2.05900375654321</v>
      </c>
      <c r="U616">
        <v>2.05900375654321</v>
      </c>
      <c r="V616">
        <v>2.5397349114049801</v>
      </c>
      <c r="W616">
        <v>14.05</v>
      </c>
      <c r="X616">
        <v>3.14</v>
      </c>
      <c r="Y616">
        <v>92371</v>
      </c>
      <c r="Z616">
        <v>4399</v>
      </c>
      <c r="AA616">
        <v>0.31</v>
      </c>
      <c r="AB616">
        <v>21</v>
      </c>
      <c r="AC616">
        <v>13</v>
      </c>
      <c r="AD616">
        <v>8</v>
      </c>
      <c r="AE616">
        <v>61.9</v>
      </c>
      <c r="AF616">
        <v>11</v>
      </c>
      <c r="AG616">
        <v>9</v>
      </c>
      <c r="AH616">
        <v>5</v>
      </c>
      <c r="AI616">
        <v>7</v>
      </c>
    </row>
    <row r="617" spans="1:35" x14ac:dyDescent="0.2">
      <c r="A617" s="102">
        <v>786</v>
      </c>
      <c r="B617">
        <v>2730</v>
      </c>
      <c r="C617" t="s">
        <v>608</v>
      </c>
      <c r="D617" t="s">
        <v>1283</v>
      </c>
      <c r="E617">
        <v>1022</v>
      </c>
      <c r="F617">
        <v>1012</v>
      </c>
      <c r="G617">
        <v>1000</v>
      </c>
      <c r="H617" t="s">
        <v>1261</v>
      </c>
      <c r="I617">
        <v>4613</v>
      </c>
      <c r="J617" t="s">
        <v>226</v>
      </c>
      <c r="K617" t="s">
        <v>1282</v>
      </c>
      <c r="L617">
        <v>2543</v>
      </c>
      <c r="M617">
        <v>2531</v>
      </c>
      <c r="N617">
        <v>400</v>
      </c>
      <c r="O617" t="s">
        <v>1258</v>
      </c>
      <c r="P617">
        <v>0.665003051380607</v>
      </c>
      <c r="Q617">
        <v>0.85842453053307199</v>
      </c>
      <c r="R617">
        <v>0.475110661017205</v>
      </c>
      <c r="S617" s="15">
        <v>8.9084783052963495E-2</v>
      </c>
      <c r="T617">
        <v>-2.0230772706100399</v>
      </c>
      <c r="U617">
        <v>2.0230772706100399</v>
      </c>
      <c r="V617">
        <v>1.8087960769470901</v>
      </c>
      <c r="W617">
        <v>-8.85</v>
      </c>
      <c r="X617">
        <v>0.04</v>
      </c>
      <c r="Y617">
        <v>92215</v>
      </c>
      <c r="Z617">
        <v>5763</v>
      </c>
      <c r="AA617">
        <v>0.22</v>
      </c>
      <c r="AB617">
        <v>16</v>
      </c>
      <c r="AC617">
        <v>9</v>
      </c>
      <c r="AD617">
        <v>7</v>
      </c>
      <c r="AE617">
        <v>56.25</v>
      </c>
      <c r="AF617">
        <v>12</v>
      </c>
      <c r="AG617">
        <v>7</v>
      </c>
      <c r="AH617">
        <v>6</v>
      </c>
      <c r="AI617">
        <v>3</v>
      </c>
    </row>
    <row r="618" spans="1:35" x14ac:dyDescent="0.2">
      <c r="A618" s="102">
        <v>739</v>
      </c>
      <c r="B618">
        <v>7267</v>
      </c>
      <c r="C618" t="s">
        <v>60</v>
      </c>
      <c r="D618" t="s">
        <v>1275</v>
      </c>
      <c r="E618">
        <v>3019</v>
      </c>
      <c r="F618">
        <v>3041</v>
      </c>
      <c r="G618">
        <v>300</v>
      </c>
      <c r="H618" t="s">
        <v>1258</v>
      </c>
      <c r="I618">
        <v>7762</v>
      </c>
      <c r="J618" t="s">
        <v>1466</v>
      </c>
      <c r="K618" t="s">
        <v>1267</v>
      </c>
      <c r="L618">
        <v>497</v>
      </c>
      <c r="M618">
        <v>487</v>
      </c>
      <c r="N618">
        <v>1900</v>
      </c>
      <c r="O618" t="s">
        <v>1261</v>
      </c>
      <c r="P618">
        <v>0.78791567764218495</v>
      </c>
      <c r="Q618">
        <v>0.86282206777093495</v>
      </c>
      <c r="R618">
        <v>0.33376721640434698</v>
      </c>
      <c r="S618" s="15">
        <v>8.1018532174980502E-4</v>
      </c>
      <c r="T618">
        <v>3.7080874246766302</v>
      </c>
      <c r="U618">
        <v>3.7080874246766302</v>
      </c>
      <c r="V618">
        <v>3.3714798202476199</v>
      </c>
      <c r="W618">
        <v>15.33</v>
      </c>
      <c r="X618">
        <v>1.42</v>
      </c>
      <c r="Y618">
        <v>91788</v>
      </c>
      <c r="Z618">
        <v>5737</v>
      </c>
      <c r="AA618">
        <v>0.32</v>
      </c>
      <c r="AB618">
        <v>16</v>
      </c>
      <c r="AC618">
        <v>9</v>
      </c>
      <c r="AD618">
        <v>7</v>
      </c>
      <c r="AE618">
        <v>56.25</v>
      </c>
      <c r="AF618">
        <v>15</v>
      </c>
      <c r="AG618">
        <v>5</v>
      </c>
      <c r="AH618">
        <v>3</v>
      </c>
      <c r="AI618">
        <v>8</v>
      </c>
    </row>
    <row r="619" spans="1:35" x14ac:dyDescent="0.2">
      <c r="A619" s="102">
        <v>22</v>
      </c>
      <c r="B619">
        <v>2001</v>
      </c>
      <c r="C619" t="s">
        <v>1176</v>
      </c>
      <c r="D619" t="s">
        <v>1285</v>
      </c>
      <c r="E619">
        <v>1651</v>
      </c>
      <c r="F619">
        <v>1649</v>
      </c>
      <c r="G619">
        <v>600</v>
      </c>
      <c r="H619" t="s">
        <v>1258</v>
      </c>
      <c r="I619">
        <v>7182</v>
      </c>
      <c r="J619" t="s">
        <v>1375</v>
      </c>
      <c r="K619" t="s">
        <v>1314</v>
      </c>
      <c r="L619">
        <v>1011</v>
      </c>
      <c r="M619">
        <v>1008</v>
      </c>
      <c r="N619">
        <v>1000</v>
      </c>
      <c r="O619" t="s">
        <v>1261</v>
      </c>
      <c r="P619">
        <v>0.87442275581144102</v>
      </c>
      <c r="Q619">
        <v>0.956107463876397</v>
      </c>
      <c r="R619" s="15">
        <v>6.7472512372605098E-2</v>
      </c>
      <c r="S619" s="15">
        <v>5.81524960939958E-5</v>
      </c>
      <c r="T619">
        <v>0.74189057166739003</v>
      </c>
      <c r="U619">
        <v>0.74189057166739003</v>
      </c>
      <c r="V619">
        <v>1.32167512428061</v>
      </c>
      <c r="W619">
        <v>0.72</v>
      </c>
      <c r="X619">
        <v>1.88</v>
      </c>
      <c r="Y619">
        <v>91776</v>
      </c>
      <c r="Z619">
        <v>4589</v>
      </c>
      <c r="AA619">
        <v>0.21</v>
      </c>
      <c r="AB619">
        <v>20</v>
      </c>
      <c r="AC619">
        <v>11</v>
      </c>
      <c r="AD619">
        <v>9</v>
      </c>
      <c r="AE619">
        <v>55</v>
      </c>
      <c r="AF619">
        <v>17</v>
      </c>
      <c r="AG619">
        <v>3</v>
      </c>
      <c r="AH619">
        <v>3</v>
      </c>
      <c r="AI619">
        <v>14</v>
      </c>
    </row>
    <row r="620" spans="1:35" x14ac:dyDescent="0.2">
      <c r="A620" s="102">
        <v>502</v>
      </c>
      <c r="B620">
        <v>6448</v>
      </c>
      <c r="C620" t="s">
        <v>443</v>
      </c>
      <c r="D620" t="s">
        <v>1263</v>
      </c>
      <c r="E620">
        <v>2159</v>
      </c>
      <c r="F620">
        <v>2142</v>
      </c>
      <c r="G620">
        <v>500</v>
      </c>
      <c r="H620" t="s">
        <v>1258</v>
      </c>
      <c r="I620">
        <v>7205</v>
      </c>
      <c r="J620" t="s">
        <v>59</v>
      </c>
      <c r="K620" t="s">
        <v>1275</v>
      </c>
      <c r="L620">
        <v>1011</v>
      </c>
      <c r="M620">
        <v>1010</v>
      </c>
      <c r="N620">
        <v>1100</v>
      </c>
      <c r="O620" t="s">
        <v>1261</v>
      </c>
      <c r="P620">
        <v>0.68065318291178001</v>
      </c>
      <c r="Q620">
        <v>0.88986815994127899</v>
      </c>
      <c r="R620">
        <v>0.26389562219596602</v>
      </c>
      <c r="S620">
        <v>4.8969586963902197E-2</v>
      </c>
      <c r="T620">
        <v>0.97748225737472905</v>
      </c>
      <c r="U620">
        <v>0.97748225737472905</v>
      </c>
      <c r="V620">
        <v>1.15111962785915</v>
      </c>
      <c r="W620">
        <v>3.55</v>
      </c>
      <c r="X620">
        <v>3.73</v>
      </c>
      <c r="Y620">
        <v>89650</v>
      </c>
      <c r="Z620">
        <v>4718</v>
      </c>
      <c r="AA620">
        <v>0.32</v>
      </c>
      <c r="AB620">
        <v>19</v>
      </c>
      <c r="AC620">
        <v>11</v>
      </c>
      <c r="AD620">
        <v>8</v>
      </c>
      <c r="AE620">
        <v>57.89</v>
      </c>
      <c r="AF620">
        <v>11</v>
      </c>
      <c r="AG620">
        <v>8</v>
      </c>
      <c r="AH620">
        <v>7</v>
      </c>
      <c r="AI620">
        <v>4</v>
      </c>
    </row>
    <row r="621" spans="1:35" x14ac:dyDescent="0.2">
      <c r="A621" s="102">
        <v>1119</v>
      </c>
      <c r="B621">
        <v>4917</v>
      </c>
      <c r="C621" t="s">
        <v>1598</v>
      </c>
      <c r="D621" t="s">
        <v>1282</v>
      </c>
      <c r="E621">
        <v>2543</v>
      </c>
      <c r="F621">
        <v>2551</v>
      </c>
      <c r="G621">
        <v>400</v>
      </c>
      <c r="H621" t="s">
        <v>1261</v>
      </c>
      <c r="I621">
        <v>7282</v>
      </c>
      <c r="J621" t="s">
        <v>1510</v>
      </c>
      <c r="K621" t="s">
        <v>1275</v>
      </c>
      <c r="L621">
        <v>2502</v>
      </c>
      <c r="M621">
        <v>2501</v>
      </c>
      <c r="N621">
        <v>400</v>
      </c>
      <c r="O621" t="s">
        <v>1258</v>
      </c>
      <c r="P621">
        <v>0.825975751136237</v>
      </c>
      <c r="Q621">
        <v>0.81777287423548095</v>
      </c>
      <c r="R621">
        <v>0.33419299668670099</v>
      </c>
      <c r="S621">
        <v>3.7798204714782398E-3</v>
      </c>
      <c r="T621">
        <v>-2.0527462885385401</v>
      </c>
      <c r="U621">
        <v>2.0527462885385401</v>
      </c>
      <c r="V621">
        <v>1.75147902244317</v>
      </c>
      <c r="W621">
        <v>-8.92</v>
      </c>
      <c r="X621">
        <v>1.96</v>
      </c>
      <c r="Y621">
        <v>89349</v>
      </c>
      <c r="Z621">
        <v>4255</v>
      </c>
      <c r="AA621">
        <v>0.22</v>
      </c>
      <c r="AB621">
        <v>21</v>
      </c>
      <c r="AC621">
        <v>12</v>
      </c>
      <c r="AD621">
        <v>9</v>
      </c>
      <c r="AE621">
        <v>57.14</v>
      </c>
      <c r="AF621">
        <v>12</v>
      </c>
      <c r="AG621">
        <v>9</v>
      </c>
      <c r="AH621">
        <v>5</v>
      </c>
      <c r="AI621">
        <v>7</v>
      </c>
    </row>
    <row r="622" spans="1:35" x14ac:dyDescent="0.2">
      <c r="A622" s="102">
        <v>591</v>
      </c>
      <c r="B622">
        <v>1332</v>
      </c>
      <c r="C622" t="s">
        <v>1684</v>
      </c>
      <c r="D622" t="s">
        <v>1378</v>
      </c>
      <c r="E622">
        <v>617</v>
      </c>
      <c r="F622">
        <v>610</v>
      </c>
      <c r="G622">
        <v>1600</v>
      </c>
      <c r="H622" t="s">
        <v>1258</v>
      </c>
      <c r="I622">
        <v>2001</v>
      </c>
      <c r="J622" t="s">
        <v>1176</v>
      </c>
      <c r="K622" t="s">
        <v>1285</v>
      </c>
      <c r="L622">
        <v>1651</v>
      </c>
      <c r="M622">
        <v>1649</v>
      </c>
      <c r="N622">
        <v>600</v>
      </c>
      <c r="O622" t="s">
        <v>1261</v>
      </c>
      <c r="P622">
        <v>0.60703733904569501</v>
      </c>
      <c r="Q622">
        <v>0.88089572724627396</v>
      </c>
      <c r="R622" s="15">
        <v>0.11704379225870901</v>
      </c>
      <c r="S622" s="106">
        <v>6.6606508162353695E-2</v>
      </c>
      <c r="T622">
        <v>1.9156037370884799E-2</v>
      </c>
      <c r="U622">
        <v>1.9156037370884799E-2</v>
      </c>
      <c r="V622">
        <v>0.39075417464450601</v>
      </c>
      <c r="W622">
        <v>0.05</v>
      </c>
      <c r="X622">
        <v>1.35</v>
      </c>
      <c r="Y622">
        <v>88702</v>
      </c>
      <c r="Z622">
        <v>5913</v>
      </c>
      <c r="AA622">
        <v>0.28999999999999998</v>
      </c>
      <c r="AB622">
        <v>15</v>
      </c>
      <c r="AC622">
        <v>8</v>
      </c>
      <c r="AD622">
        <v>7</v>
      </c>
      <c r="AE622">
        <v>53.33</v>
      </c>
      <c r="AF622">
        <v>14</v>
      </c>
      <c r="AG622">
        <v>5</v>
      </c>
      <c r="AH622">
        <v>3</v>
      </c>
      <c r="AI622">
        <v>7</v>
      </c>
    </row>
    <row r="623" spans="1:35" x14ac:dyDescent="0.2">
      <c r="A623" s="102">
        <v>1224</v>
      </c>
      <c r="B623">
        <v>1944</v>
      </c>
      <c r="C623" t="s">
        <v>1573</v>
      </c>
      <c r="D623" t="s">
        <v>1268</v>
      </c>
      <c r="E623">
        <v>1793</v>
      </c>
      <c r="F623">
        <v>1793</v>
      </c>
      <c r="G623">
        <v>300</v>
      </c>
      <c r="H623" t="s">
        <v>1261</v>
      </c>
      <c r="I623">
        <v>8279</v>
      </c>
      <c r="J623" t="s">
        <v>868</v>
      </c>
      <c r="K623" t="s">
        <v>1283</v>
      </c>
      <c r="L623">
        <v>5960</v>
      </c>
      <c r="M623">
        <v>5800</v>
      </c>
      <c r="N623">
        <v>100</v>
      </c>
      <c r="O623" t="s">
        <v>1258</v>
      </c>
      <c r="P623">
        <v>0.724642094455762</v>
      </c>
      <c r="Q623">
        <v>0.800743794555697</v>
      </c>
      <c r="R623" s="106">
        <v>0.13892284213151199</v>
      </c>
      <c r="S623">
        <v>1.8770244250610801E-2</v>
      </c>
      <c r="T623">
        <v>-0.460152910432512</v>
      </c>
      <c r="U623">
        <v>0.460152910432512</v>
      </c>
      <c r="V623">
        <v>1.3027686713675899</v>
      </c>
      <c r="W623">
        <v>-1.46</v>
      </c>
      <c r="X623">
        <v>7.26</v>
      </c>
      <c r="Y623">
        <v>88555</v>
      </c>
      <c r="Z623">
        <v>6325</v>
      </c>
      <c r="AA623">
        <v>0.41</v>
      </c>
      <c r="AB623">
        <v>14</v>
      </c>
      <c r="AC623">
        <v>9</v>
      </c>
      <c r="AD623">
        <v>5</v>
      </c>
      <c r="AE623">
        <v>64.290000000000006</v>
      </c>
      <c r="AF623">
        <v>15</v>
      </c>
      <c r="AG623">
        <v>4</v>
      </c>
      <c r="AH623">
        <v>2</v>
      </c>
      <c r="AI623">
        <v>8</v>
      </c>
    </row>
    <row r="624" spans="1:35" x14ac:dyDescent="0.2">
      <c r="A624" s="102">
        <v>682</v>
      </c>
      <c r="B624">
        <v>5471</v>
      </c>
      <c r="C624" t="s">
        <v>1478</v>
      </c>
      <c r="D624" t="s">
        <v>1312</v>
      </c>
      <c r="E624">
        <v>4305</v>
      </c>
      <c r="F624">
        <v>4255</v>
      </c>
      <c r="G624">
        <v>200</v>
      </c>
      <c r="H624" t="s">
        <v>1261</v>
      </c>
      <c r="I624">
        <v>5947</v>
      </c>
      <c r="J624" t="s">
        <v>230</v>
      </c>
      <c r="K624" t="s">
        <v>1458</v>
      </c>
      <c r="L624">
        <v>8060</v>
      </c>
      <c r="M624">
        <v>8170</v>
      </c>
      <c r="N624">
        <v>100</v>
      </c>
      <c r="O624" t="s">
        <v>1258</v>
      </c>
      <c r="P624">
        <v>0.87420643423658695</v>
      </c>
      <c r="Q624">
        <v>0.87008228663104603</v>
      </c>
      <c r="R624">
        <v>3.6641562468562101E-2</v>
      </c>
      <c r="S624" s="15">
        <v>4.5354887595990101E-2</v>
      </c>
      <c r="T624">
        <v>-2.1780104985240398</v>
      </c>
      <c r="U624">
        <v>2.1780104985240398</v>
      </c>
      <c r="V624">
        <v>1.6215465228360999</v>
      </c>
      <c r="W624">
        <v>-9.56</v>
      </c>
      <c r="X624">
        <v>4.16</v>
      </c>
      <c r="Y624">
        <v>88465</v>
      </c>
      <c r="Z624">
        <v>17693</v>
      </c>
      <c r="AA624">
        <v>1.1000000000000001</v>
      </c>
      <c r="AB624">
        <v>5</v>
      </c>
      <c r="AC624">
        <v>3</v>
      </c>
      <c r="AD624">
        <v>2</v>
      </c>
      <c r="AE624">
        <v>60</v>
      </c>
      <c r="AF624">
        <v>12</v>
      </c>
      <c r="AG624">
        <v>2</v>
      </c>
      <c r="AH624">
        <v>0</v>
      </c>
      <c r="AI624">
        <v>3</v>
      </c>
    </row>
    <row r="625" spans="1:35" x14ac:dyDescent="0.2">
      <c r="A625" s="102">
        <v>574</v>
      </c>
      <c r="B625">
        <v>8316</v>
      </c>
      <c r="C625" t="s">
        <v>1477</v>
      </c>
      <c r="D625" t="s">
        <v>1314</v>
      </c>
      <c r="E625">
        <v>3765</v>
      </c>
      <c r="F625">
        <v>3751</v>
      </c>
      <c r="G625">
        <v>200</v>
      </c>
      <c r="H625" t="s">
        <v>1258</v>
      </c>
      <c r="I625">
        <v>9072</v>
      </c>
      <c r="J625" t="s">
        <v>1379</v>
      </c>
      <c r="K625" t="s">
        <v>1380</v>
      </c>
      <c r="L625">
        <v>2428</v>
      </c>
      <c r="M625">
        <v>2404</v>
      </c>
      <c r="N625">
        <v>300</v>
      </c>
      <c r="O625" t="s">
        <v>1261</v>
      </c>
      <c r="P625">
        <v>0.89978980427497901</v>
      </c>
      <c r="Q625">
        <v>0.88215452389613902</v>
      </c>
      <c r="R625" s="15">
        <v>0.18596334488904301</v>
      </c>
      <c r="S625" s="106">
        <v>2.1939394664296102E-2</v>
      </c>
      <c r="T625">
        <v>2.29537740842144</v>
      </c>
      <c r="U625">
        <v>2.29537740842144</v>
      </c>
      <c r="V625">
        <v>2.4316367402757799</v>
      </c>
      <c r="W625">
        <v>4.68</v>
      </c>
      <c r="X625">
        <v>3.87</v>
      </c>
      <c r="Y625">
        <v>88191</v>
      </c>
      <c r="Z625">
        <v>5512</v>
      </c>
      <c r="AA625">
        <v>0.26</v>
      </c>
      <c r="AB625">
        <v>16</v>
      </c>
      <c r="AC625">
        <v>9</v>
      </c>
      <c r="AD625">
        <v>7</v>
      </c>
      <c r="AE625">
        <v>56.25</v>
      </c>
      <c r="AF625">
        <v>15</v>
      </c>
      <c r="AG625">
        <v>3</v>
      </c>
      <c r="AH625">
        <v>1</v>
      </c>
      <c r="AI625">
        <v>12</v>
      </c>
    </row>
    <row r="626" spans="1:35" x14ac:dyDescent="0.2">
      <c r="A626" s="102">
        <v>998</v>
      </c>
      <c r="B626">
        <v>8086</v>
      </c>
      <c r="C626" t="s">
        <v>1545</v>
      </c>
      <c r="D626" t="s">
        <v>1267</v>
      </c>
      <c r="E626">
        <v>1258</v>
      </c>
      <c r="F626">
        <v>1240</v>
      </c>
      <c r="G626">
        <v>800</v>
      </c>
      <c r="H626" t="s">
        <v>1258</v>
      </c>
      <c r="I626">
        <v>8308</v>
      </c>
      <c r="J626" t="s">
        <v>51</v>
      </c>
      <c r="K626" t="s">
        <v>1314</v>
      </c>
      <c r="L626">
        <v>444.5</v>
      </c>
      <c r="M626">
        <v>439.3</v>
      </c>
      <c r="N626">
        <v>2300</v>
      </c>
      <c r="O626" t="s">
        <v>1261</v>
      </c>
      <c r="P626">
        <v>0.78977145661416703</v>
      </c>
      <c r="Q626">
        <v>0.83386213240755103</v>
      </c>
      <c r="R626" s="106">
        <v>0.103182021260118</v>
      </c>
      <c r="S626" s="106">
        <v>7.3030353231979706E-2</v>
      </c>
      <c r="T626">
        <v>1.5108013136862899</v>
      </c>
      <c r="U626">
        <v>1.5108013136862899</v>
      </c>
      <c r="V626">
        <v>1.87365449228303</v>
      </c>
      <c r="W626">
        <v>3.12</v>
      </c>
      <c r="X626">
        <v>1.85</v>
      </c>
      <c r="Y626">
        <v>88124</v>
      </c>
      <c r="Z626">
        <v>5875</v>
      </c>
      <c r="AA626">
        <v>0.32</v>
      </c>
      <c r="AB626">
        <v>15</v>
      </c>
      <c r="AC626">
        <v>9</v>
      </c>
      <c r="AD626">
        <v>6</v>
      </c>
      <c r="AE626">
        <v>60</v>
      </c>
      <c r="AF626">
        <v>14</v>
      </c>
      <c r="AG626">
        <v>5</v>
      </c>
      <c r="AH626">
        <v>3</v>
      </c>
      <c r="AI626">
        <v>7</v>
      </c>
    </row>
    <row r="627" spans="1:35" x14ac:dyDescent="0.2">
      <c r="A627" s="102">
        <v>273</v>
      </c>
      <c r="B627">
        <v>7327</v>
      </c>
      <c r="C627" t="s">
        <v>1509</v>
      </c>
      <c r="D627" t="s">
        <v>1314</v>
      </c>
      <c r="E627">
        <v>2573</v>
      </c>
      <c r="F627">
        <v>2546</v>
      </c>
      <c r="G627">
        <v>400</v>
      </c>
      <c r="H627" t="s">
        <v>1261</v>
      </c>
      <c r="I627">
        <v>8086</v>
      </c>
      <c r="J627" t="s">
        <v>1545</v>
      </c>
      <c r="K627" t="s">
        <v>1267</v>
      </c>
      <c r="L627">
        <v>1258</v>
      </c>
      <c r="M627">
        <v>1240</v>
      </c>
      <c r="N627">
        <v>800</v>
      </c>
      <c r="O627" t="s">
        <v>1258</v>
      </c>
      <c r="P627">
        <v>0.83084988190696596</v>
      </c>
      <c r="Q627">
        <v>0.91136672272875896</v>
      </c>
      <c r="R627">
        <v>6.1675417654460801E-2</v>
      </c>
      <c r="S627" s="15">
        <v>1.2891266469750501E-2</v>
      </c>
      <c r="T627">
        <v>-2.18057057968436</v>
      </c>
      <c r="U627">
        <v>2.18057057968436</v>
      </c>
      <c r="V627">
        <v>2.5968335167289101</v>
      </c>
      <c r="W627">
        <v>-9.39</v>
      </c>
      <c r="X627">
        <v>2.59</v>
      </c>
      <c r="Y627">
        <v>87941</v>
      </c>
      <c r="Z627">
        <v>21985</v>
      </c>
      <c r="AA627">
        <v>1.1499999999999999</v>
      </c>
      <c r="AB627">
        <v>4</v>
      </c>
      <c r="AC627">
        <v>4</v>
      </c>
      <c r="AD627">
        <v>0</v>
      </c>
      <c r="AE627">
        <v>100</v>
      </c>
      <c r="AF627">
        <v>14</v>
      </c>
      <c r="AG627">
        <v>2</v>
      </c>
      <c r="AH627">
        <v>0</v>
      </c>
      <c r="AI627">
        <v>2</v>
      </c>
    </row>
    <row r="628" spans="1:35" x14ac:dyDescent="0.2">
      <c r="A628" s="102">
        <v>510</v>
      </c>
      <c r="B628">
        <v>7012</v>
      </c>
      <c r="C628" t="s">
        <v>1480</v>
      </c>
      <c r="D628" t="s">
        <v>1275</v>
      </c>
      <c r="E628">
        <v>2209</v>
      </c>
      <c r="F628">
        <v>2219</v>
      </c>
      <c r="G628">
        <v>400</v>
      </c>
      <c r="H628" t="s">
        <v>1258</v>
      </c>
      <c r="I628">
        <v>7276</v>
      </c>
      <c r="J628" t="s">
        <v>1310</v>
      </c>
      <c r="K628" t="s">
        <v>1263</v>
      </c>
      <c r="L628">
        <v>4655</v>
      </c>
      <c r="M628">
        <v>4655</v>
      </c>
      <c r="N628">
        <v>200</v>
      </c>
      <c r="O628" t="s">
        <v>1261</v>
      </c>
      <c r="P628">
        <v>0.90959923413228205</v>
      </c>
      <c r="Q628">
        <v>0.88922273181919897</v>
      </c>
      <c r="R628" s="106">
        <v>0.10310100703993801</v>
      </c>
      <c r="S628">
        <v>5.1097756068314099E-2</v>
      </c>
      <c r="T628">
        <v>1.5072780164101101</v>
      </c>
      <c r="U628">
        <v>1.5072780164101101</v>
      </c>
      <c r="V628">
        <v>1.2549579188016</v>
      </c>
      <c r="W628">
        <v>4.4800000000000004</v>
      </c>
      <c r="X628">
        <v>4.66</v>
      </c>
      <c r="Y628">
        <v>87578</v>
      </c>
      <c r="Z628">
        <v>8758</v>
      </c>
      <c r="AA628">
        <v>0.44</v>
      </c>
      <c r="AB628">
        <v>10</v>
      </c>
      <c r="AC628">
        <v>6</v>
      </c>
      <c r="AD628">
        <v>4</v>
      </c>
      <c r="AE628">
        <v>60</v>
      </c>
      <c r="AF628">
        <v>12</v>
      </c>
      <c r="AG628">
        <v>3</v>
      </c>
      <c r="AH628">
        <v>2</v>
      </c>
      <c r="AI628">
        <v>5</v>
      </c>
    </row>
    <row r="629" spans="1:35" x14ac:dyDescent="0.2">
      <c r="A629" s="102">
        <v>361</v>
      </c>
      <c r="B629">
        <v>5703</v>
      </c>
      <c r="C629" t="s">
        <v>221</v>
      </c>
      <c r="D629" t="s">
        <v>1273</v>
      </c>
      <c r="E629">
        <v>216</v>
      </c>
      <c r="F629">
        <v>215</v>
      </c>
      <c r="G629">
        <v>3900</v>
      </c>
      <c r="H629" t="s">
        <v>1258</v>
      </c>
      <c r="I629">
        <v>7751</v>
      </c>
      <c r="J629" t="s">
        <v>1704</v>
      </c>
      <c r="K629" t="s">
        <v>1263</v>
      </c>
      <c r="L629">
        <v>2800.5</v>
      </c>
      <c r="M629">
        <v>2787.5</v>
      </c>
      <c r="N629">
        <v>300</v>
      </c>
      <c r="O629" t="s">
        <v>1261</v>
      </c>
      <c r="P629">
        <v>0.67575217900568596</v>
      </c>
      <c r="Q629">
        <v>0.90383469215309398</v>
      </c>
      <c r="R629">
        <v>0.42119538045087601</v>
      </c>
      <c r="S629" s="15">
        <v>9.9134605598290705E-4</v>
      </c>
      <c r="T629">
        <v>1.07075402089795</v>
      </c>
      <c r="U629">
        <v>1.07075402089795</v>
      </c>
      <c r="V629">
        <v>0.75860336141044404</v>
      </c>
      <c r="W629">
        <v>3.3</v>
      </c>
      <c r="X629">
        <v>0.27</v>
      </c>
      <c r="Y629">
        <v>87059</v>
      </c>
      <c r="Z629">
        <v>3957</v>
      </c>
      <c r="AA629">
        <v>0.2</v>
      </c>
      <c r="AB629">
        <v>22</v>
      </c>
      <c r="AC629">
        <v>14</v>
      </c>
      <c r="AD629">
        <v>8</v>
      </c>
      <c r="AE629">
        <v>63.64</v>
      </c>
      <c r="AF629">
        <v>13</v>
      </c>
      <c r="AG629">
        <v>5</v>
      </c>
      <c r="AH629">
        <v>6</v>
      </c>
      <c r="AI629">
        <v>11</v>
      </c>
    </row>
    <row r="630" spans="1:35" x14ac:dyDescent="0.2">
      <c r="A630" s="102">
        <v>1150</v>
      </c>
      <c r="B630">
        <v>4045</v>
      </c>
      <c r="C630" t="s">
        <v>1579</v>
      </c>
      <c r="D630" t="s">
        <v>1282</v>
      </c>
      <c r="E630">
        <v>1228</v>
      </c>
      <c r="F630">
        <v>1225</v>
      </c>
      <c r="G630">
        <v>800</v>
      </c>
      <c r="H630" t="s">
        <v>1258</v>
      </c>
      <c r="I630">
        <v>8795</v>
      </c>
      <c r="J630" t="s">
        <v>1516</v>
      </c>
      <c r="K630" t="s">
        <v>1440</v>
      </c>
      <c r="L630">
        <v>1237</v>
      </c>
      <c r="M630">
        <v>1215</v>
      </c>
      <c r="N630">
        <v>800</v>
      </c>
      <c r="O630" t="s">
        <v>1261</v>
      </c>
      <c r="P630">
        <v>0.69262223061758998</v>
      </c>
      <c r="Q630">
        <v>0.81298351495666799</v>
      </c>
      <c r="R630">
        <v>0.20643701359278199</v>
      </c>
      <c r="S630" s="15">
        <v>4.5392577241635201E-2</v>
      </c>
      <c r="T630">
        <v>0.94346922587538495</v>
      </c>
      <c r="U630">
        <v>0.94346922587538495</v>
      </c>
      <c r="V630">
        <v>1.0230734873140299</v>
      </c>
      <c r="W630">
        <v>3.55</v>
      </c>
      <c r="X630">
        <v>0.82</v>
      </c>
      <c r="Y630">
        <v>86945</v>
      </c>
      <c r="Z630">
        <v>4140</v>
      </c>
      <c r="AA630">
        <v>0.22</v>
      </c>
      <c r="AB630">
        <v>21</v>
      </c>
      <c r="AC630">
        <v>12</v>
      </c>
      <c r="AD630">
        <v>9</v>
      </c>
      <c r="AE630">
        <v>57.14</v>
      </c>
      <c r="AF630">
        <v>15</v>
      </c>
      <c r="AG630">
        <v>7</v>
      </c>
      <c r="AH630">
        <v>4</v>
      </c>
      <c r="AI630">
        <v>10</v>
      </c>
    </row>
    <row r="631" spans="1:35" x14ac:dyDescent="0.2">
      <c r="A631" s="102">
        <v>585</v>
      </c>
      <c r="B631">
        <v>3407</v>
      </c>
      <c r="C631" t="s">
        <v>1387</v>
      </c>
      <c r="D631" t="s">
        <v>1282</v>
      </c>
      <c r="E631">
        <v>1029</v>
      </c>
      <c r="F631">
        <v>1024</v>
      </c>
      <c r="G631">
        <v>1100</v>
      </c>
      <c r="H631" t="s">
        <v>1261</v>
      </c>
      <c r="I631">
        <v>8341</v>
      </c>
      <c r="J631" t="s">
        <v>875</v>
      </c>
      <c r="K631" t="s">
        <v>1314</v>
      </c>
      <c r="L631">
        <v>1591</v>
      </c>
      <c r="M631">
        <v>1566</v>
      </c>
      <c r="N631">
        <v>700</v>
      </c>
      <c r="O631" t="s">
        <v>1258</v>
      </c>
      <c r="P631">
        <v>0.90969958353262403</v>
      </c>
      <c r="Q631">
        <v>0.881150841296513</v>
      </c>
      <c r="R631" s="106">
        <v>0.24839787231878799</v>
      </c>
      <c r="S631" s="106">
        <v>3.8298416524887698E-2</v>
      </c>
      <c r="T631">
        <v>-1.6255133644459201</v>
      </c>
      <c r="U631">
        <v>1.6255133644459201</v>
      </c>
      <c r="V631">
        <v>2.3114375179467999</v>
      </c>
      <c r="W631">
        <v>-4.8099999999999996</v>
      </c>
      <c r="X631">
        <v>2.75</v>
      </c>
      <c r="Y631">
        <v>85038</v>
      </c>
      <c r="Z631">
        <v>5002</v>
      </c>
      <c r="AA631">
        <v>0.25</v>
      </c>
      <c r="AB631">
        <v>17</v>
      </c>
      <c r="AC631">
        <v>8</v>
      </c>
      <c r="AD631">
        <v>9</v>
      </c>
      <c r="AE631">
        <v>47.06</v>
      </c>
      <c r="AF631">
        <v>12</v>
      </c>
      <c r="AG631">
        <v>7</v>
      </c>
      <c r="AH631">
        <v>4</v>
      </c>
      <c r="AI631">
        <v>6</v>
      </c>
    </row>
    <row r="632" spans="1:35" x14ac:dyDescent="0.2">
      <c r="A632" s="102">
        <v>408</v>
      </c>
      <c r="B632">
        <v>7211</v>
      </c>
      <c r="C632" t="s">
        <v>28</v>
      </c>
      <c r="D632" t="s">
        <v>1275</v>
      </c>
      <c r="E632">
        <v>411</v>
      </c>
      <c r="F632">
        <v>405</v>
      </c>
      <c r="G632">
        <v>2500</v>
      </c>
      <c r="H632" t="s">
        <v>1258</v>
      </c>
      <c r="I632">
        <v>8273</v>
      </c>
      <c r="J632" t="s">
        <v>1382</v>
      </c>
      <c r="K632" t="s">
        <v>1283</v>
      </c>
      <c r="L632">
        <v>3355</v>
      </c>
      <c r="M632">
        <v>3325</v>
      </c>
      <c r="N632">
        <v>300</v>
      </c>
      <c r="O632" t="s">
        <v>1261</v>
      </c>
      <c r="P632">
        <v>0.97308443646040499</v>
      </c>
      <c r="Q632">
        <v>0.89949000065457396</v>
      </c>
      <c r="R632">
        <v>5.8998602818369596E-4</v>
      </c>
      <c r="S632">
        <v>4.6344269693432603E-2</v>
      </c>
      <c r="T632">
        <v>1.5771968208684899</v>
      </c>
      <c r="U632">
        <v>1.5771968208684899</v>
      </c>
      <c r="V632">
        <v>1.0816791699669299</v>
      </c>
      <c r="W632">
        <v>3.56</v>
      </c>
      <c r="X632">
        <v>1.5</v>
      </c>
      <c r="Y632">
        <v>84358</v>
      </c>
      <c r="Z632">
        <v>4687</v>
      </c>
      <c r="AA632">
        <v>0.16</v>
      </c>
      <c r="AB632">
        <v>18</v>
      </c>
      <c r="AC632">
        <v>11</v>
      </c>
      <c r="AD632">
        <v>7</v>
      </c>
      <c r="AE632">
        <v>61.11</v>
      </c>
      <c r="AF632">
        <v>12</v>
      </c>
      <c r="AG632">
        <v>8</v>
      </c>
      <c r="AH632">
        <v>7</v>
      </c>
      <c r="AI632">
        <v>3</v>
      </c>
    </row>
    <row r="633" spans="1:35" x14ac:dyDescent="0.2">
      <c r="A633" s="102">
        <v>140</v>
      </c>
      <c r="B633">
        <v>4503</v>
      </c>
      <c r="C633" t="s">
        <v>679</v>
      </c>
      <c r="D633" t="s">
        <v>1280</v>
      </c>
      <c r="E633">
        <v>1909</v>
      </c>
      <c r="F633">
        <v>1913</v>
      </c>
      <c r="G633">
        <v>400</v>
      </c>
      <c r="H633" t="s">
        <v>1258</v>
      </c>
      <c r="I633">
        <v>4543</v>
      </c>
      <c r="J633" t="s">
        <v>682</v>
      </c>
      <c r="K633" t="s">
        <v>1267</v>
      </c>
      <c r="L633">
        <v>3862</v>
      </c>
      <c r="M633">
        <v>3844</v>
      </c>
      <c r="N633">
        <v>200</v>
      </c>
      <c r="O633" t="s">
        <v>1261</v>
      </c>
      <c r="P633">
        <v>0.60323812608015503</v>
      </c>
      <c r="Q633">
        <v>0.92904702955493301</v>
      </c>
      <c r="R633" s="106">
        <v>3.0026019287760702E-2</v>
      </c>
      <c r="S633">
        <v>3.2579864150493001E-3</v>
      </c>
      <c r="T633">
        <v>0.99957105195811702</v>
      </c>
      <c r="U633">
        <v>0.99957105195811702</v>
      </c>
      <c r="V633">
        <v>0.94385599715471902</v>
      </c>
      <c r="W633">
        <v>2.5</v>
      </c>
      <c r="X633">
        <v>0.47</v>
      </c>
      <c r="Y633">
        <v>84306</v>
      </c>
      <c r="Z633">
        <v>6022</v>
      </c>
      <c r="AA633">
        <v>0.2</v>
      </c>
      <c r="AB633">
        <v>14</v>
      </c>
      <c r="AC633">
        <v>7</v>
      </c>
      <c r="AD633">
        <v>7</v>
      </c>
      <c r="AE633">
        <v>50</v>
      </c>
      <c r="AF633">
        <v>13</v>
      </c>
      <c r="AG633">
        <v>5</v>
      </c>
      <c r="AH633">
        <v>5</v>
      </c>
      <c r="AI633">
        <v>4</v>
      </c>
    </row>
    <row r="634" spans="1:35" x14ac:dyDescent="0.2">
      <c r="A634" s="102">
        <v>631</v>
      </c>
      <c r="B634">
        <v>5108</v>
      </c>
      <c r="C634" t="s">
        <v>1512</v>
      </c>
      <c r="D634" t="s">
        <v>1388</v>
      </c>
      <c r="E634">
        <v>4002</v>
      </c>
      <c r="F634">
        <v>3983</v>
      </c>
      <c r="G634">
        <v>300</v>
      </c>
      <c r="H634" t="s">
        <v>1258</v>
      </c>
      <c r="I634">
        <v>6103</v>
      </c>
      <c r="J634" t="s">
        <v>1505</v>
      </c>
      <c r="K634" t="s">
        <v>1270</v>
      </c>
      <c r="L634">
        <v>5030</v>
      </c>
      <c r="M634">
        <v>5000</v>
      </c>
      <c r="N634">
        <v>200</v>
      </c>
      <c r="O634" t="s">
        <v>1261</v>
      </c>
      <c r="P634">
        <v>0.92290664149566104</v>
      </c>
      <c r="Q634">
        <v>0.87589655243407005</v>
      </c>
      <c r="R634">
        <v>0.39146765604863698</v>
      </c>
      <c r="S634" s="106">
        <v>2.9789437748915799E-2</v>
      </c>
      <c r="T634">
        <v>2.7513700787332498</v>
      </c>
      <c r="U634">
        <v>2.7513700787332498</v>
      </c>
      <c r="V634">
        <v>3.1582306757124101</v>
      </c>
      <c r="W634">
        <v>8.73</v>
      </c>
      <c r="X634">
        <v>19.489999999999998</v>
      </c>
      <c r="Y634">
        <v>83969</v>
      </c>
      <c r="Z634">
        <v>41984</v>
      </c>
      <c r="AA634">
        <v>2.2400000000000002</v>
      </c>
      <c r="AB634">
        <v>2</v>
      </c>
      <c r="AC634">
        <v>1</v>
      </c>
      <c r="AD634">
        <v>1</v>
      </c>
      <c r="AE634">
        <v>50</v>
      </c>
      <c r="AF634">
        <v>13</v>
      </c>
      <c r="AG634">
        <v>1</v>
      </c>
      <c r="AH634">
        <v>0</v>
      </c>
      <c r="AI634">
        <v>1</v>
      </c>
    </row>
    <row r="635" spans="1:35" x14ac:dyDescent="0.2">
      <c r="A635" s="102">
        <v>493</v>
      </c>
      <c r="B635">
        <v>1963</v>
      </c>
      <c r="C635" t="s">
        <v>1508</v>
      </c>
      <c r="D635" t="s">
        <v>1268</v>
      </c>
      <c r="E635">
        <v>1577</v>
      </c>
      <c r="F635">
        <v>1551</v>
      </c>
      <c r="G635">
        <v>600</v>
      </c>
      <c r="H635" t="s">
        <v>1258</v>
      </c>
      <c r="I635">
        <v>9810</v>
      </c>
      <c r="J635" t="s">
        <v>1225</v>
      </c>
      <c r="K635" t="s">
        <v>1265</v>
      </c>
      <c r="L635">
        <v>4620</v>
      </c>
      <c r="M635">
        <v>4575</v>
      </c>
      <c r="N635">
        <v>200</v>
      </c>
      <c r="O635" t="s">
        <v>1261</v>
      </c>
      <c r="P635">
        <v>0.89509822929989402</v>
      </c>
      <c r="Q635">
        <v>0.89073819481521099</v>
      </c>
      <c r="R635" s="15">
        <v>4.0598379584260401E-2</v>
      </c>
      <c r="S635">
        <v>1.80547747380281E-2</v>
      </c>
      <c r="T635">
        <v>1.0319288604774099</v>
      </c>
      <c r="U635">
        <v>1.0319288604774099</v>
      </c>
      <c r="V635">
        <v>1.0892163858666399</v>
      </c>
      <c r="W635">
        <v>2.6</v>
      </c>
      <c r="X635">
        <v>1.7</v>
      </c>
      <c r="Y635">
        <v>82815</v>
      </c>
      <c r="Z635">
        <v>5915</v>
      </c>
      <c r="AA635">
        <v>0.37</v>
      </c>
      <c r="AB635">
        <v>14</v>
      </c>
      <c r="AC635">
        <v>6</v>
      </c>
      <c r="AD635">
        <v>8</v>
      </c>
      <c r="AE635">
        <v>42.86</v>
      </c>
      <c r="AF635">
        <v>12</v>
      </c>
      <c r="AG635">
        <v>5</v>
      </c>
      <c r="AH635">
        <v>3</v>
      </c>
      <c r="AI635">
        <v>6</v>
      </c>
    </row>
    <row r="636" spans="1:35" x14ac:dyDescent="0.2">
      <c r="A636" s="102">
        <v>1207</v>
      </c>
      <c r="B636">
        <v>4182</v>
      </c>
      <c r="C636" t="s">
        <v>47</v>
      </c>
      <c r="D636" t="s">
        <v>1282</v>
      </c>
      <c r="E636">
        <v>1822</v>
      </c>
      <c r="F636">
        <v>1821</v>
      </c>
      <c r="G636">
        <v>300</v>
      </c>
      <c r="H636" t="s">
        <v>1258</v>
      </c>
      <c r="I636">
        <v>8279</v>
      </c>
      <c r="J636" t="s">
        <v>868</v>
      </c>
      <c r="K636" t="s">
        <v>1283</v>
      </c>
      <c r="L636">
        <v>5960</v>
      </c>
      <c r="M636">
        <v>5800</v>
      </c>
      <c r="N636">
        <v>100</v>
      </c>
      <c r="O636" t="s">
        <v>1261</v>
      </c>
      <c r="P636">
        <v>0.67370274881264203</v>
      </c>
      <c r="Q636">
        <v>0.80492812138508196</v>
      </c>
      <c r="R636" s="106">
        <v>8.0855901254704404E-2</v>
      </c>
      <c r="S636">
        <v>9.7505575519382895E-2</v>
      </c>
      <c r="T636">
        <v>0.33247735573577403</v>
      </c>
      <c r="U636">
        <v>0.33247735573577403</v>
      </c>
      <c r="V636">
        <v>0.72853410658033202</v>
      </c>
      <c r="W636">
        <v>1.08</v>
      </c>
      <c r="X636">
        <v>5.81</v>
      </c>
      <c r="Y636">
        <v>82795</v>
      </c>
      <c r="Z636">
        <v>6369</v>
      </c>
      <c r="AA636">
        <v>0.76</v>
      </c>
      <c r="AB636">
        <v>13</v>
      </c>
      <c r="AC636">
        <v>8</v>
      </c>
      <c r="AD636">
        <v>5</v>
      </c>
      <c r="AE636">
        <v>61.54</v>
      </c>
      <c r="AF636">
        <v>11</v>
      </c>
      <c r="AG636">
        <v>5</v>
      </c>
      <c r="AH636">
        <v>3</v>
      </c>
      <c r="AI636">
        <v>5</v>
      </c>
    </row>
    <row r="637" spans="1:35" x14ac:dyDescent="0.2">
      <c r="A637" s="102">
        <v>587</v>
      </c>
      <c r="B637">
        <v>4540</v>
      </c>
      <c r="C637" t="s">
        <v>1696</v>
      </c>
      <c r="D637" t="s">
        <v>1280</v>
      </c>
      <c r="E637">
        <v>2798</v>
      </c>
      <c r="F637">
        <v>2803</v>
      </c>
      <c r="G637">
        <v>300</v>
      </c>
      <c r="H637" t="s">
        <v>1261</v>
      </c>
      <c r="I637">
        <v>9003</v>
      </c>
      <c r="J637" t="s">
        <v>1492</v>
      </c>
      <c r="K637" t="s">
        <v>1380</v>
      </c>
      <c r="L637">
        <v>2750</v>
      </c>
      <c r="M637">
        <v>2707</v>
      </c>
      <c r="N637">
        <v>300</v>
      </c>
      <c r="O637" t="s">
        <v>1258</v>
      </c>
      <c r="P637">
        <v>0.873803389087636</v>
      </c>
      <c r="Q637">
        <v>0.88106367560146903</v>
      </c>
      <c r="R637">
        <v>0.32791717963491601</v>
      </c>
      <c r="S637">
        <v>3.2499144839252198E-3</v>
      </c>
      <c r="T637">
        <v>-1.0121147180368899</v>
      </c>
      <c r="U637">
        <v>1.0121147180368899</v>
      </c>
      <c r="V637">
        <v>1.3907429390588899</v>
      </c>
      <c r="W637">
        <v>-2.06</v>
      </c>
      <c r="X637">
        <v>3.42</v>
      </c>
      <c r="Y637">
        <v>82661</v>
      </c>
      <c r="Z637">
        <v>6888</v>
      </c>
      <c r="AA637">
        <v>0.3</v>
      </c>
      <c r="AB637">
        <v>12</v>
      </c>
      <c r="AC637">
        <v>8</v>
      </c>
      <c r="AD637">
        <v>4</v>
      </c>
      <c r="AE637">
        <v>66.67</v>
      </c>
      <c r="AF637">
        <v>15</v>
      </c>
      <c r="AG637">
        <v>3</v>
      </c>
      <c r="AH637">
        <v>2</v>
      </c>
      <c r="AI637">
        <v>7</v>
      </c>
    </row>
    <row r="638" spans="1:35" x14ac:dyDescent="0.2">
      <c r="A638" s="102">
        <v>1177</v>
      </c>
      <c r="B638">
        <v>7458</v>
      </c>
      <c r="C638" t="s">
        <v>1708</v>
      </c>
      <c r="D638" t="s">
        <v>1265</v>
      </c>
      <c r="E638">
        <v>4885</v>
      </c>
      <c r="F638">
        <v>4795</v>
      </c>
      <c r="G638">
        <v>200</v>
      </c>
      <c r="H638" t="s">
        <v>1261</v>
      </c>
      <c r="I638">
        <v>8316</v>
      </c>
      <c r="J638" t="s">
        <v>1477</v>
      </c>
      <c r="K638" t="s">
        <v>1314</v>
      </c>
      <c r="L638">
        <v>3765</v>
      </c>
      <c r="M638">
        <v>3751</v>
      </c>
      <c r="N638">
        <v>300</v>
      </c>
      <c r="O638" t="s">
        <v>1258</v>
      </c>
      <c r="P638">
        <v>0.72525089413081301</v>
      </c>
      <c r="Q638">
        <v>0.80988261317237298</v>
      </c>
      <c r="R638">
        <v>0.31935655396042201</v>
      </c>
      <c r="S638">
        <v>4.76097971580128E-2</v>
      </c>
      <c r="T638">
        <v>-2.1738870723599102</v>
      </c>
      <c r="U638">
        <v>2.1738870723599102</v>
      </c>
      <c r="V638">
        <v>1.6555464336600001</v>
      </c>
      <c r="W638">
        <v>-6.87</v>
      </c>
      <c r="X638">
        <v>17.34</v>
      </c>
      <c r="Y638">
        <v>82563</v>
      </c>
      <c r="Z638">
        <v>27521</v>
      </c>
      <c r="AA638">
        <v>1.31</v>
      </c>
      <c r="AB638">
        <v>3</v>
      </c>
      <c r="AC638">
        <v>2</v>
      </c>
      <c r="AD638">
        <v>1</v>
      </c>
      <c r="AE638">
        <v>66.67</v>
      </c>
      <c r="AF638">
        <v>11</v>
      </c>
      <c r="AG638">
        <v>2</v>
      </c>
      <c r="AH638">
        <v>0</v>
      </c>
      <c r="AI638">
        <v>1</v>
      </c>
    </row>
    <row r="639" spans="1:35" x14ac:dyDescent="0.2">
      <c r="A639" s="102">
        <v>467</v>
      </c>
      <c r="B639">
        <v>4183</v>
      </c>
      <c r="C639" t="s">
        <v>1454</v>
      </c>
      <c r="D639" t="s">
        <v>1282</v>
      </c>
      <c r="E639">
        <v>2560</v>
      </c>
      <c r="F639">
        <v>2541</v>
      </c>
      <c r="G639">
        <v>400</v>
      </c>
      <c r="H639" t="s">
        <v>1258</v>
      </c>
      <c r="I639">
        <v>6301</v>
      </c>
      <c r="J639" t="s">
        <v>55</v>
      </c>
      <c r="K639" t="s">
        <v>1270</v>
      </c>
      <c r="L639">
        <v>2320</v>
      </c>
      <c r="M639">
        <v>2300</v>
      </c>
      <c r="N639">
        <v>400</v>
      </c>
      <c r="O639" t="s">
        <v>1261</v>
      </c>
      <c r="P639">
        <v>0.58531329883730498</v>
      </c>
      <c r="Q639">
        <v>0.89453801460876303</v>
      </c>
      <c r="R639">
        <v>0.30285508483769402</v>
      </c>
      <c r="S639">
        <v>7.6588345657609804E-3</v>
      </c>
      <c r="T639">
        <v>2.14945712228565</v>
      </c>
      <c r="U639">
        <v>2.14945712228565</v>
      </c>
      <c r="V639">
        <v>2.2445211534942899</v>
      </c>
      <c r="W639">
        <v>7.42</v>
      </c>
      <c r="X639">
        <v>9.48</v>
      </c>
      <c r="Y639">
        <v>81721</v>
      </c>
      <c r="Z639">
        <v>7429</v>
      </c>
      <c r="AA639">
        <v>0.38</v>
      </c>
      <c r="AB639">
        <v>11</v>
      </c>
      <c r="AC639">
        <v>7</v>
      </c>
      <c r="AD639">
        <v>4</v>
      </c>
      <c r="AE639">
        <v>63.64</v>
      </c>
      <c r="AF639">
        <v>15</v>
      </c>
      <c r="AG639">
        <v>2</v>
      </c>
      <c r="AH639">
        <v>1</v>
      </c>
      <c r="AI639">
        <v>8</v>
      </c>
    </row>
    <row r="640" spans="1:35" x14ac:dyDescent="0.2">
      <c r="A640" s="102">
        <v>718</v>
      </c>
      <c r="B640">
        <v>4005</v>
      </c>
      <c r="C640" t="s">
        <v>1501</v>
      </c>
      <c r="D640" t="s">
        <v>1282</v>
      </c>
      <c r="E640">
        <v>448</v>
      </c>
      <c r="F640">
        <v>442</v>
      </c>
      <c r="G640">
        <v>2000</v>
      </c>
      <c r="H640" t="s">
        <v>1261</v>
      </c>
      <c r="I640">
        <v>7012</v>
      </c>
      <c r="J640" t="s">
        <v>1480</v>
      </c>
      <c r="K640" t="s">
        <v>1275</v>
      </c>
      <c r="L640">
        <v>2209</v>
      </c>
      <c r="M640">
        <v>2219</v>
      </c>
      <c r="N640">
        <v>400</v>
      </c>
      <c r="O640" t="s">
        <v>1258</v>
      </c>
      <c r="P640">
        <v>0.92213823219594604</v>
      </c>
      <c r="Q640">
        <v>0.86515677200317098</v>
      </c>
      <c r="R640" s="15">
        <v>9.2015892599945304E-2</v>
      </c>
      <c r="S640">
        <v>1.2468781194880299E-2</v>
      </c>
      <c r="T640">
        <v>-0.87285130406057698</v>
      </c>
      <c r="U640">
        <v>0.87285130406057698</v>
      </c>
      <c r="V640">
        <v>9.0246193687868501E-2</v>
      </c>
      <c r="W640">
        <v>-2.0699999999999998</v>
      </c>
      <c r="X640">
        <v>0.41</v>
      </c>
      <c r="Y640">
        <v>81251</v>
      </c>
      <c r="Z640">
        <v>4514</v>
      </c>
      <c r="AA640">
        <v>0.19</v>
      </c>
      <c r="AB640">
        <v>18</v>
      </c>
      <c r="AC640">
        <v>9</v>
      </c>
      <c r="AD640">
        <v>9</v>
      </c>
      <c r="AE640">
        <v>50</v>
      </c>
      <c r="AF640">
        <v>14</v>
      </c>
      <c r="AG640">
        <v>3</v>
      </c>
      <c r="AH640">
        <v>2</v>
      </c>
      <c r="AI640">
        <v>13</v>
      </c>
    </row>
    <row r="641" spans="1:35" x14ac:dyDescent="0.2">
      <c r="A641" s="102">
        <v>131</v>
      </c>
      <c r="B641">
        <v>5393</v>
      </c>
      <c r="C641" t="s">
        <v>235</v>
      </c>
      <c r="D641" t="s">
        <v>1257</v>
      </c>
      <c r="E641">
        <v>2548</v>
      </c>
      <c r="F641">
        <v>2546</v>
      </c>
      <c r="G641">
        <v>300</v>
      </c>
      <c r="H641" t="s">
        <v>1261</v>
      </c>
      <c r="I641">
        <v>5714</v>
      </c>
      <c r="J641" t="s">
        <v>716</v>
      </c>
      <c r="K641" t="s">
        <v>1273</v>
      </c>
      <c r="L641">
        <v>3960</v>
      </c>
      <c r="M641">
        <v>3940</v>
      </c>
      <c r="N641">
        <v>200</v>
      </c>
      <c r="O641" t="s">
        <v>1258</v>
      </c>
      <c r="P641">
        <v>0.79438657675742397</v>
      </c>
      <c r="Q641">
        <v>0.93055708566134299</v>
      </c>
      <c r="R641">
        <v>0.14238676813392501</v>
      </c>
      <c r="S641">
        <v>1.4576103042386599E-2</v>
      </c>
      <c r="T641">
        <v>-0.48686498117806498</v>
      </c>
      <c r="U641">
        <v>0.48686498117806498</v>
      </c>
      <c r="V641">
        <v>9.4455101512332301E-2</v>
      </c>
      <c r="W641">
        <v>-1.55</v>
      </c>
      <c r="X641">
        <v>3.07</v>
      </c>
      <c r="Y641">
        <v>81066</v>
      </c>
      <c r="Z641">
        <v>5404</v>
      </c>
      <c r="AA641">
        <v>0.18</v>
      </c>
      <c r="AB641">
        <v>15</v>
      </c>
      <c r="AC641">
        <v>10</v>
      </c>
      <c r="AD641">
        <v>5</v>
      </c>
      <c r="AE641">
        <v>66.67</v>
      </c>
      <c r="AF641">
        <v>12</v>
      </c>
      <c r="AG641">
        <v>8</v>
      </c>
      <c r="AH641">
        <v>5</v>
      </c>
      <c r="AI641">
        <v>2</v>
      </c>
    </row>
    <row r="642" spans="1:35" x14ac:dyDescent="0.2">
      <c r="A642" s="102">
        <v>440</v>
      </c>
      <c r="B642">
        <v>2001</v>
      </c>
      <c r="C642" t="s">
        <v>1176</v>
      </c>
      <c r="D642" t="s">
        <v>1285</v>
      </c>
      <c r="E642">
        <v>1651</v>
      </c>
      <c r="F642">
        <v>1649</v>
      </c>
      <c r="G642">
        <v>600</v>
      </c>
      <c r="H642" t="s">
        <v>1261</v>
      </c>
      <c r="I642">
        <v>6178</v>
      </c>
      <c r="J642" t="s">
        <v>1717</v>
      </c>
      <c r="K642" t="s">
        <v>1272</v>
      </c>
      <c r="L642">
        <v>1008.5</v>
      </c>
      <c r="M642">
        <v>1005</v>
      </c>
      <c r="N642">
        <v>1000</v>
      </c>
      <c r="O642" t="s">
        <v>1258</v>
      </c>
      <c r="P642">
        <v>0.79946618511943901</v>
      </c>
      <c r="Q642">
        <v>0.89689403750156604</v>
      </c>
      <c r="R642" s="15">
        <v>0.13068558470827599</v>
      </c>
      <c r="S642" s="106">
        <v>3.399357374169E-2</v>
      </c>
      <c r="T642">
        <v>-0.71337423552275703</v>
      </c>
      <c r="U642">
        <v>0.71337423552275703</v>
      </c>
      <c r="V642">
        <v>0.67394367750983597</v>
      </c>
      <c r="W642">
        <v>-1.53</v>
      </c>
      <c r="X642">
        <v>1.58</v>
      </c>
      <c r="Y642">
        <v>80989</v>
      </c>
      <c r="Z642">
        <v>5062</v>
      </c>
      <c r="AA642">
        <v>0.28999999999999998</v>
      </c>
      <c r="AB642">
        <v>16</v>
      </c>
      <c r="AC642">
        <v>10</v>
      </c>
      <c r="AD642">
        <v>6</v>
      </c>
      <c r="AE642">
        <v>62.5</v>
      </c>
      <c r="AF642">
        <v>15</v>
      </c>
      <c r="AG642">
        <v>5</v>
      </c>
      <c r="AH642">
        <v>2</v>
      </c>
      <c r="AI642">
        <v>9</v>
      </c>
    </row>
    <row r="643" spans="1:35" x14ac:dyDescent="0.2">
      <c r="A643" s="102">
        <v>1206</v>
      </c>
      <c r="B643">
        <v>6201</v>
      </c>
      <c r="C643" t="s">
        <v>1633</v>
      </c>
      <c r="D643" t="s">
        <v>1275</v>
      </c>
      <c r="E643">
        <v>6300</v>
      </c>
      <c r="F643">
        <v>6340</v>
      </c>
      <c r="G643">
        <v>100</v>
      </c>
      <c r="H643" t="s">
        <v>1258</v>
      </c>
      <c r="I643">
        <v>6268</v>
      </c>
      <c r="J643" t="s">
        <v>1691</v>
      </c>
      <c r="K643" t="s">
        <v>1270</v>
      </c>
      <c r="L643">
        <v>3290</v>
      </c>
      <c r="M643">
        <v>3245</v>
      </c>
      <c r="N643">
        <v>200</v>
      </c>
      <c r="O643" t="s">
        <v>1261</v>
      </c>
      <c r="P643">
        <v>0.60460930229334697</v>
      </c>
      <c r="Q643">
        <v>0.80500551234740902</v>
      </c>
      <c r="R643" s="15">
        <v>3.8899150909588398E-2</v>
      </c>
      <c r="S643" s="15">
        <v>1.9662908366039299E-2</v>
      </c>
      <c r="T643">
        <v>1.0255524868060599</v>
      </c>
      <c r="U643">
        <v>1.0255524868060599</v>
      </c>
      <c r="V643">
        <v>0.33259190299357999</v>
      </c>
      <c r="W643">
        <v>2.44</v>
      </c>
      <c r="X643">
        <v>2.37</v>
      </c>
      <c r="Y643">
        <v>80837</v>
      </c>
      <c r="Z643">
        <v>10105</v>
      </c>
      <c r="AA643">
        <v>0.5</v>
      </c>
      <c r="AB643">
        <v>8</v>
      </c>
      <c r="AC643">
        <v>4</v>
      </c>
      <c r="AD643">
        <v>4</v>
      </c>
      <c r="AE643">
        <v>50</v>
      </c>
      <c r="AF643">
        <v>12</v>
      </c>
      <c r="AG643">
        <v>3</v>
      </c>
      <c r="AH643">
        <v>2</v>
      </c>
      <c r="AI643">
        <v>3</v>
      </c>
    </row>
    <row r="644" spans="1:35" x14ac:dyDescent="0.2">
      <c r="A644" s="102">
        <v>1164</v>
      </c>
      <c r="B644">
        <v>3087</v>
      </c>
      <c r="C644" t="s">
        <v>1531</v>
      </c>
      <c r="D644" t="s">
        <v>1283</v>
      </c>
      <c r="E644">
        <v>2141</v>
      </c>
      <c r="F644">
        <v>2085</v>
      </c>
      <c r="G644">
        <v>400</v>
      </c>
      <c r="H644" t="s">
        <v>1258</v>
      </c>
      <c r="I644">
        <v>5471</v>
      </c>
      <c r="J644" t="s">
        <v>1478</v>
      </c>
      <c r="K644" t="s">
        <v>1312</v>
      </c>
      <c r="L644">
        <v>4305</v>
      </c>
      <c r="M644">
        <v>4255</v>
      </c>
      <c r="N644">
        <v>200</v>
      </c>
      <c r="O644" t="s">
        <v>1261</v>
      </c>
      <c r="P644">
        <v>0.91854922623481094</v>
      </c>
      <c r="Q644">
        <v>0.81152917643905298</v>
      </c>
      <c r="R644">
        <v>0.15236463486798901</v>
      </c>
      <c r="S644">
        <v>5.4952792385650996E-3</v>
      </c>
      <c r="T644">
        <v>1.8159493161492899</v>
      </c>
      <c r="U644">
        <v>1.8159493161492899</v>
      </c>
      <c r="V644">
        <v>1.9295060433349001</v>
      </c>
      <c r="W644">
        <v>7.09</v>
      </c>
      <c r="X644">
        <v>2</v>
      </c>
      <c r="Y644">
        <v>80721</v>
      </c>
      <c r="Z644">
        <v>5381</v>
      </c>
      <c r="AA644">
        <v>0.35</v>
      </c>
      <c r="AB644">
        <v>15</v>
      </c>
      <c r="AC644">
        <v>9</v>
      </c>
      <c r="AD644">
        <v>6</v>
      </c>
      <c r="AE644">
        <v>60</v>
      </c>
      <c r="AF644">
        <v>11</v>
      </c>
      <c r="AG644">
        <v>8</v>
      </c>
      <c r="AH644">
        <v>5</v>
      </c>
      <c r="AI644">
        <v>2</v>
      </c>
    </row>
    <row r="645" spans="1:35" x14ac:dyDescent="0.2">
      <c r="A645" s="102">
        <v>962</v>
      </c>
      <c r="B645">
        <v>6135</v>
      </c>
      <c r="C645" t="s">
        <v>1497</v>
      </c>
      <c r="D645" t="s">
        <v>1270</v>
      </c>
      <c r="E645">
        <v>4130</v>
      </c>
      <c r="F645">
        <v>4065</v>
      </c>
      <c r="G645">
        <v>200</v>
      </c>
      <c r="H645" t="s">
        <v>1261</v>
      </c>
      <c r="I645">
        <v>6592</v>
      </c>
      <c r="J645" t="s">
        <v>1486</v>
      </c>
      <c r="K645" t="s">
        <v>1263</v>
      </c>
      <c r="L645">
        <v>4240</v>
      </c>
      <c r="M645">
        <v>4160</v>
      </c>
      <c r="N645">
        <v>200</v>
      </c>
      <c r="O645" t="s">
        <v>1258</v>
      </c>
      <c r="P645">
        <v>0.77460159059975198</v>
      </c>
      <c r="Q645">
        <v>0.83888039486667698</v>
      </c>
      <c r="R645" s="106">
        <v>8.5811364274039501E-2</v>
      </c>
      <c r="S645">
        <v>1.28183688882258E-2</v>
      </c>
      <c r="T645">
        <v>-2.39017490439447</v>
      </c>
      <c r="U645">
        <v>2.39017490439447</v>
      </c>
      <c r="V645">
        <v>2.5047501608294001</v>
      </c>
      <c r="W645">
        <v>-18.79</v>
      </c>
      <c r="X645">
        <v>2.2799999999999998</v>
      </c>
      <c r="Y645">
        <v>80361</v>
      </c>
      <c r="Z645">
        <v>8929</v>
      </c>
      <c r="AA645">
        <v>0.78</v>
      </c>
      <c r="AB645">
        <v>9</v>
      </c>
      <c r="AC645">
        <v>5</v>
      </c>
      <c r="AD645">
        <v>4</v>
      </c>
      <c r="AE645">
        <v>55.56</v>
      </c>
      <c r="AF645">
        <v>13</v>
      </c>
      <c r="AG645">
        <v>3</v>
      </c>
      <c r="AH645">
        <v>1</v>
      </c>
      <c r="AI645">
        <v>5</v>
      </c>
    </row>
    <row r="646" spans="1:35" x14ac:dyDescent="0.2">
      <c r="A646" s="102">
        <v>1201</v>
      </c>
      <c r="B646">
        <v>1332</v>
      </c>
      <c r="C646" t="s">
        <v>1684</v>
      </c>
      <c r="D646" t="s">
        <v>1378</v>
      </c>
      <c r="E646">
        <v>617</v>
      </c>
      <c r="F646">
        <v>610</v>
      </c>
      <c r="G646">
        <v>1800</v>
      </c>
      <c r="H646" t="s">
        <v>1258</v>
      </c>
      <c r="I646">
        <v>7321</v>
      </c>
      <c r="J646" t="s">
        <v>1463</v>
      </c>
      <c r="K646" t="s">
        <v>1314</v>
      </c>
      <c r="L646">
        <v>574</v>
      </c>
      <c r="M646">
        <v>566</v>
      </c>
      <c r="N646">
        <v>1900</v>
      </c>
      <c r="O646" t="s">
        <v>1261</v>
      </c>
      <c r="P646">
        <v>0.71090241696649203</v>
      </c>
      <c r="Q646">
        <v>0.80567320562292499</v>
      </c>
      <c r="R646">
        <v>0.116635523445455</v>
      </c>
      <c r="S646" s="15">
        <v>5.1401220988834498E-2</v>
      </c>
      <c r="T646">
        <v>2.88619969521663</v>
      </c>
      <c r="U646">
        <v>2.88619969521663</v>
      </c>
      <c r="V646">
        <v>3.17078254147264</v>
      </c>
      <c r="W646">
        <v>14.21</v>
      </c>
      <c r="X646">
        <v>2.06</v>
      </c>
      <c r="Y646">
        <v>80162</v>
      </c>
      <c r="Z646">
        <v>5726</v>
      </c>
      <c r="AA646">
        <v>0.3</v>
      </c>
      <c r="AB646">
        <v>14</v>
      </c>
      <c r="AC646">
        <v>8</v>
      </c>
      <c r="AD646">
        <v>6</v>
      </c>
      <c r="AE646">
        <v>57.14</v>
      </c>
      <c r="AF646">
        <v>9</v>
      </c>
      <c r="AG646">
        <v>6</v>
      </c>
      <c r="AH646">
        <v>6</v>
      </c>
      <c r="AI646">
        <v>2</v>
      </c>
    </row>
    <row r="647" spans="1:35" x14ac:dyDescent="0.2">
      <c r="A647" s="102">
        <v>76</v>
      </c>
      <c r="B647">
        <v>4208</v>
      </c>
      <c r="C647" t="s">
        <v>1452</v>
      </c>
      <c r="D647" t="s">
        <v>1282</v>
      </c>
      <c r="E647">
        <v>2160</v>
      </c>
      <c r="F647">
        <v>2166</v>
      </c>
      <c r="G647">
        <v>400</v>
      </c>
      <c r="H647" t="s">
        <v>1258</v>
      </c>
      <c r="I647">
        <v>6371</v>
      </c>
      <c r="J647" t="s">
        <v>1421</v>
      </c>
      <c r="K647" t="s">
        <v>1270</v>
      </c>
      <c r="L647">
        <v>3240</v>
      </c>
      <c r="M647">
        <v>3220</v>
      </c>
      <c r="N647">
        <v>300</v>
      </c>
      <c r="O647" t="s">
        <v>1261</v>
      </c>
      <c r="P647">
        <v>0.94290019517755796</v>
      </c>
      <c r="Q647">
        <v>0.94117339977507697</v>
      </c>
      <c r="R647">
        <v>9.3493657553129605E-2</v>
      </c>
      <c r="S647">
        <v>3.2124343954083599E-4</v>
      </c>
      <c r="T647">
        <v>2.5567273441115699</v>
      </c>
      <c r="U647">
        <v>2.5567273441115699</v>
      </c>
      <c r="V647">
        <v>2.19269927372906</v>
      </c>
      <c r="W647">
        <v>7.24</v>
      </c>
      <c r="X647">
        <v>10.31</v>
      </c>
      <c r="Y647">
        <v>79266</v>
      </c>
      <c r="Z647">
        <v>4954</v>
      </c>
      <c r="AA647">
        <v>0.23</v>
      </c>
      <c r="AB647">
        <v>16</v>
      </c>
      <c r="AC647">
        <v>9</v>
      </c>
      <c r="AD647">
        <v>7</v>
      </c>
      <c r="AE647">
        <v>56.25</v>
      </c>
      <c r="AF647">
        <v>14</v>
      </c>
      <c r="AG647">
        <v>4</v>
      </c>
      <c r="AH647">
        <v>4</v>
      </c>
      <c r="AI647">
        <v>8</v>
      </c>
    </row>
    <row r="648" spans="1:35" x14ac:dyDescent="0.2">
      <c r="A648" s="102">
        <v>133</v>
      </c>
      <c r="B648">
        <v>8242</v>
      </c>
      <c r="C648" t="s">
        <v>862</v>
      </c>
      <c r="D648" t="s">
        <v>1283</v>
      </c>
      <c r="E648">
        <v>958</v>
      </c>
      <c r="F648">
        <v>936</v>
      </c>
      <c r="G648">
        <v>1000</v>
      </c>
      <c r="H648" t="s">
        <v>1261</v>
      </c>
      <c r="I648">
        <v>9201</v>
      </c>
      <c r="J648" t="s">
        <v>1519</v>
      </c>
      <c r="K648" t="s">
        <v>1520</v>
      </c>
      <c r="L648">
        <v>3020</v>
      </c>
      <c r="M648">
        <v>2998.5</v>
      </c>
      <c r="N648">
        <v>300</v>
      </c>
      <c r="O648" t="s">
        <v>1258</v>
      </c>
      <c r="P648">
        <v>0.93003969186562097</v>
      </c>
      <c r="Q648">
        <v>0.93035231043113098</v>
      </c>
      <c r="R648">
        <v>0.14506211889846499</v>
      </c>
      <c r="S648">
        <v>2.0881792472354499E-2</v>
      </c>
      <c r="T648">
        <v>-2.1940608610848802</v>
      </c>
      <c r="U648">
        <v>2.1940608610848802</v>
      </c>
      <c r="V648">
        <v>2.0863828599869598</v>
      </c>
      <c r="W648">
        <v>-13.96</v>
      </c>
      <c r="X648">
        <v>4.05</v>
      </c>
      <c r="Y648">
        <v>79076</v>
      </c>
      <c r="Z648">
        <v>5648</v>
      </c>
      <c r="AA648">
        <v>0.17</v>
      </c>
      <c r="AB648">
        <v>14</v>
      </c>
      <c r="AC648">
        <v>8</v>
      </c>
      <c r="AD648">
        <v>6</v>
      </c>
      <c r="AE648">
        <v>57.14</v>
      </c>
      <c r="AF648">
        <v>13</v>
      </c>
      <c r="AG648">
        <v>4</v>
      </c>
      <c r="AH648">
        <v>2</v>
      </c>
      <c r="AI648">
        <v>8</v>
      </c>
    </row>
    <row r="649" spans="1:35" x14ac:dyDescent="0.2">
      <c r="A649" s="102">
        <v>207</v>
      </c>
      <c r="B649">
        <v>1803</v>
      </c>
      <c r="C649" t="s">
        <v>1269</v>
      </c>
      <c r="D649" t="s">
        <v>1268</v>
      </c>
      <c r="E649">
        <v>1086</v>
      </c>
      <c r="F649">
        <v>1082</v>
      </c>
      <c r="G649">
        <v>1000</v>
      </c>
      <c r="H649" t="s">
        <v>1261</v>
      </c>
      <c r="I649">
        <v>3003</v>
      </c>
      <c r="J649" t="s">
        <v>553</v>
      </c>
      <c r="K649" t="s">
        <v>1279</v>
      </c>
      <c r="L649">
        <v>1335</v>
      </c>
      <c r="M649">
        <v>1319</v>
      </c>
      <c r="N649">
        <v>800</v>
      </c>
      <c r="O649" t="s">
        <v>1258</v>
      </c>
      <c r="P649">
        <v>0.75992828827413805</v>
      </c>
      <c r="Q649">
        <v>0.92093615607503898</v>
      </c>
      <c r="R649" s="106">
        <v>5.8745421439518199E-2</v>
      </c>
      <c r="S649" s="15">
        <v>7.0372425852539597E-2</v>
      </c>
      <c r="T649">
        <v>-1.5552065563186701</v>
      </c>
      <c r="U649">
        <v>1.5552065563186701</v>
      </c>
      <c r="V649">
        <v>1.4755680694500499</v>
      </c>
      <c r="W649">
        <v>-4.7300000000000004</v>
      </c>
      <c r="X649">
        <v>2.54</v>
      </c>
      <c r="Y649">
        <v>79061</v>
      </c>
      <c r="Z649">
        <v>4941</v>
      </c>
      <c r="AA649">
        <v>0.23</v>
      </c>
      <c r="AB649">
        <v>16</v>
      </c>
      <c r="AC649">
        <v>9</v>
      </c>
      <c r="AD649">
        <v>7</v>
      </c>
      <c r="AE649">
        <v>56.25</v>
      </c>
      <c r="AF649">
        <v>14</v>
      </c>
      <c r="AG649">
        <v>4</v>
      </c>
      <c r="AH649">
        <v>4</v>
      </c>
      <c r="AI649">
        <v>8</v>
      </c>
    </row>
    <row r="650" spans="1:35" x14ac:dyDescent="0.2">
      <c r="A650" s="102">
        <v>521</v>
      </c>
      <c r="B650">
        <v>1662</v>
      </c>
      <c r="C650" t="s">
        <v>568</v>
      </c>
      <c r="D650" t="s">
        <v>1471</v>
      </c>
      <c r="E650">
        <v>2782</v>
      </c>
      <c r="F650">
        <v>2798</v>
      </c>
      <c r="G650">
        <v>200</v>
      </c>
      <c r="H650" t="s">
        <v>1258</v>
      </c>
      <c r="I650">
        <v>7735</v>
      </c>
      <c r="J650" t="s">
        <v>1697</v>
      </c>
      <c r="K650" t="s">
        <v>1263</v>
      </c>
      <c r="L650">
        <v>6390</v>
      </c>
      <c r="M650">
        <v>6210</v>
      </c>
      <c r="N650">
        <v>100</v>
      </c>
      <c r="O650" t="s">
        <v>1261</v>
      </c>
      <c r="P650">
        <v>0.66380476088296902</v>
      </c>
      <c r="Q650">
        <v>0.88833983837447605</v>
      </c>
      <c r="R650">
        <v>0.27396801938172499</v>
      </c>
      <c r="S650" s="106">
        <v>1.25047496443783E-2</v>
      </c>
      <c r="T650">
        <v>1.99732721437647</v>
      </c>
      <c r="U650">
        <v>1.99732721437647</v>
      </c>
      <c r="V650">
        <v>1.6392455166237101</v>
      </c>
      <c r="W650">
        <v>11.27</v>
      </c>
      <c r="X650">
        <v>9.89</v>
      </c>
      <c r="Y650">
        <v>78174</v>
      </c>
      <c r="Z650">
        <v>7817</v>
      </c>
      <c r="AA650">
        <v>0.62</v>
      </c>
      <c r="AB650">
        <v>10</v>
      </c>
      <c r="AC650">
        <v>6</v>
      </c>
      <c r="AD650">
        <v>4</v>
      </c>
      <c r="AE650">
        <v>60</v>
      </c>
      <c r="AF650">
        <v>9</v>
      </c>
      <c r="AG650">
        <v>6</v>
      </c>
      <c r="AH650">
        <v>4</v>
      </c>
      <c r="AI650">
        <v>0</v>
      </c>
    </row>
    <row r="651" spans="1:35" x14ac:dyDescent="0.2">
      <c r="A651" s="102">
        <v>204</v>
      </c>
      <c r="B651">
        <v>6301</v>
      </c>
      <c r="C651" t="s">
        <v>55</v>
      </c>
      <c r="D651" t="s">
        <v>1270</v>
      </c>
      <c r="E651">
        <v>2320</v>
      </c>
      <c r="F651">
        <v>2300</v>
      </c>
      <c r="G651">
        <v>400</v>
      </c>
      <c r="H651" t="s">
        <v>1258</v>
      </c>
      <c r="I651">
        <v>6371</v>
      </c>
      <c r="J651" t="s">
        <v>1421</v>
      </c>
      <c r="K651" t="s">
        <v>1270</v>
      </c>
      <c r="L651">
        <v>3240</v>
      </c>
      <c r="M651">
        <v>3220</v>
      </c>
      <c r="N651">
        <v>300</v>
      </c>
      <c r="O651" t="s">
        <v>1261</v>
      </c>
      <c r="P651">
        <v>0.95046352468737005</v>
      </c>
      <c r="Q651">
        <v>0.92151725291603803</v>
      </c>
      <c r="R651">
        <v>9.1043652921103002E-2</v>
      </c>
      <c r="S651" s="15">
        <v>8.8929416583029996E-5</v>
      </c>
      <c r="T651">
        <v>1.61579563480894</v>
      </c>
      <c r="U651">
        <v>1.61579563480894</v>
      </c>
      <c r="V651">
        <v>1.5217813451841</v>
      </c>
      <c r="W651">
        <v>3.45</v>
      </c>
      <c r="X651">
        <v>4.76</v>
      </c>
      <c r="Y651">
        <v>77475</v>
      </c>
      <c r="Z651">
        <v>4557</v>
      </c>
      <c r="AA651">
        <v>0.26</v>
      </c>
      <c r="AB651">
        <v>17</v>
      </c>
      <c r="AC651">
        <v>9</v>
      </c>
      <c r="AD651">
        <v>8</v>
      </c>
      <c r="AE651">
        <v>52.94</v>
      </c>
      <c r="AF651">
        <v>13</v>
      </c>
      <c r="AG651">
        <v>5</v>
      </c>
      <c r="AH651">
        <v>3</v>
      </c>
      <c r="AI651">
        <v>9</v>
      </c>
    </row>
    <row r="652" spans="1:35" x14ac:dyDescent="0.2">
      <c r="A652" s="102">
        <v>369</v>
      </c>
      <c r="B652">
        <v>3635</v>
      </c>
      <c r="C652" t="s">
        <v>46</v>
      </c>
      <c r="D652" t="s">
        <v>1260</v>
      </c>
      <c r="E652">
        <v>3120</v>
      </c>
      <c r="F652">
        <v>3080</v>
      </c>
      <c r="G652">
        <v>300</v>
      </c>
      <c r="H652" t="s">
        <v>1258</v>
      </c>
      <c r="I652">
        <v>4739</v>
      </c>
      <c r="J652" t="s">
        <v>1311</v>
      </c>
      <c r="K652" t="s">
        <v>1260</v>
      </c>
      <c r="L652">
        <v>3360</v>
      </c>
      <c r="M652">
        <v>3325</v>
      </c>
      <c r="N652">
        <v>300</v>
      </c>
      <c r="O652" t="s">
        <v>1261</v>
      </c>
      <c r="P652">
        <v>0.89608516987225895</v>
      </c>
      <c r="Q652">
        <v>0.90264770601247701</v>
      </c>
      <c r="R652">
        <v>0.18881892292423899</v>
      </c>
      <c r="S652" s="15">
        <v>6.0889699273675997E-2</v>
      </c>
      <c r="T652">
        <v>1.21113366874647</v>
      </c>
      <c r="U652">
        <v>1.21113366874647</v>
      </c>
      <c r="V652">
        <v>1.46912814762632</v>
      </c>
      <c r="W652">
        <v>3.59</v>
      </c>
      <c r="X652">
        <v>7.37</v>
      </c>
      <c r="Y652">
        <v>77374</v>
      </c>
      <c r="Z652">
        <v>6448</v>
      </c>
      <c r="AA652">
        <v>0.4</v>
      </c>
      <c r="AB652">
        <v>12</v>
      </c>
      <c r="AC652">
        <v>7</v>
      </c>
      <c r="AD652">
        <v>5</v>
      </c>
      <c r="AE652">
        <v>58.33</v>
      </c>
      <c r="AF652">
        <v>11</v>
      </c>
      <c r="AG652">
        <v>4</v>
      </c>
      <c r="AH652">
        <v>2</v>
      </c>
      <c r="AI652">
        <v>6</v>
      </c>
    </row>
    <row r="653" spans="1:35" x14ac:dyDescent="0.2">
      <c r="A653" s="102">
        <v>589</v>
      </c>
      <c r="B653">
        <v>5334</v>
      </c>
      <c r="C653" t="s">
        <v>1504</v>
      </c>
      <c r="D653" t="s">
        <v>1257</v>
      </c>
      <c r="E653">
        <v>1938</v>
      </c>
      <c r="F653">
        <v>1933</v>
      </c>
      <c r="G653">
        <v>500</v>
      </c>
      <c r="H653" t="s">
        <v>1258</v>
      </c>
      <c r="I653">
        <v>7762</v>
      </c>
      <c r="J653" t="s">
        <v>1466</v>
      </c>
      <c r="K653" t="s">
        <v>1267</v>
      </c>
      <c r="L653">
        <v>497</v>
      </c>
      <c r="M653">
        <v>487</v>
      </c>
      <c r="N653">
        <v>2000</v>
      </c>
      <c r="O653" t="s">
        <v>1261</v>
      </c>
      <c r="P653">
        <v>0.93829672916874696</v>
      </c>
      <c r="Q653">
        <v>0.880938449250807</v>
      </c>
      <c r="R653" s="15">
        <v>5.4308360943864403E-2</v>
      </c>
      <c r="S653" s="15">
        <v>7.8395899994375007E-3</v>
      </c>
      <c r="T653">
        <v>2.8295742067132101</v>
      </c>
      <c r="U653">
        <v>2.8295742067132101</v>
      </c>
      <c r="V653">
        <v>2.1471940486143399</v>
      </c>
      <c r="W653">
        <v>7.83</v>
      </c>
      <c r="X653">
        <v>0.78</v>
      </c>
      <c r="Y653">
        <v>76665</v>
      </c>
      <c r="Z653">
        <v>5476</v>
      </c>
      <c r="AA653">
        <v>0.09</v>
      </c>
      <c r="AB653">
        <v>14</v>
      </c>
      <c r="AC653">
        <v>8</v>
      </c>
      <c r="AD653">
        <v>6</v>
      </c>
      <c r="AE653">
        <v>57.14</v>
      </c>
      <c r="AF653">
        <v>13</v>
      </c>
      <c r="AG653">
        <v>4</v>
      </c>
      <c r="AH653">
        <v>5</v>
      </c>
      <c r="AI653">
        <v>5</v>
      </c>
    </row>
    <row r="654" spans="1:35" x14ac:dyDescent="0.2">
      <c r="A654" s="102">
        <v>645</v>
      </c>
      <c r="B654">
        <v>8591</v>
      </c>
      <c r="C654" t="s">
        <v>1429</v>
      </c>
      <c r="D654" t="s">
        <v>1264</v>
      </c>
      <c r="E654">
        <v>1916</v>
      </c>
      <c r="F654">
        <v>1925</v>
      </c>
      <c r="G654">
        <v>300</v>
      </c>
      <c r="H654" t="s">
        <v>1261</v>
      </c>
      <c r="I654">
        <v>9719</v>
      </c>
      <c r="J654" t="s">
        <v>1673</v>
      </c>
      <c r="K654" t="s">
        <v>1260</v>
      </c>
      <c r="L654">
        <v>6290</v>
      </c>
      <c r="M654">
        <v>6240</v>
      </c>
      <c r="N654">
        <v>100</v>
      </c>
      <c r="O654" t="s">
        <v>1258</v>
      </c>
      <c r="P654">
        <v>0.80289798312140803</v>
      </c>
      <c r="Q654">
        <v>0.87443587544468604</v>
      </c>
      <c r="R654">
        <v>3.3131252147331501E-2</v>
      </c>
      <c r="S654">
        <v>6.99873367782506E-2</v>
      </c>
      <c r="T654">
        <v>-0.74603619122861997</v>
      </c>
      <c r="U654">
        <v>0.74603619122861997</v>
      </c>
      <c r="V654">
        <v>0.672149128439259</v>
      </c>
      <c r="W654">
        <v>-1.64</v>
      </c>
      <c r="X654">
        <v>7.45</v>
      </c>
      <c r="Y654">
        <v>76464</v>
      </c>
      <c r="Z654">
        <v>4779</v>
      </c>
      <c r="AA654">
        <v>0.28999999999999998</v>
      </c>
      <c r="AB654">
        <v>16</v>
      </c>
      <c r="AC654">
        <v>7</v>
      </c>
      <c r="AD654">
        <v>9</v>
      </c>
      <c r="AE654">
        <v>43.75</v>
      </c>
      <c r="AF654">
        <v>13</v>
      </c>
      <c r="AG654">
        <v>5</v>
      </c>
      <c r="AH654">
        <v>3</v>
      </c>
      <c r="AI654">
        <v>8</v>
      </c>
    </row>
    <row r="655" spans="1:35" x14ac:dyDescent="0.2">
      <c r="A655" s="102">
        <v>1225</v>
      </c>
      <c r="B655">
        <v>2427</v>
      </c>
      <c r="C655" t="s">
        <v>1525</v>
      </c>
      <c r="D655" t="s">
        <v>1272</v>
      </c>
      <c r="E655">
        <v>983</v>
      </c>
      <c r="F655">
        <v>951</v>
      </c>
      <c r="G655">
        <v>1100</v>
      </c>
      <c r="H655" t="s">
        <v>1261</v>
      </c>
      <c r="I655">
        <v>3861</v>
      </c>
      <c r="J655" t="s">
        <v>37</v>
      </c>
      <c r="K655" t="s">
        <v>1475</v>
      </c>
      <c r="L655">
        <v>583</v>
      </c>
      <c r="M655">
        <v>597</v>
      </c>
      <c r="N655">
        <v>1800</v>
      </c>
      <c r="O655" t="s">
        <v>1258</v>
      </c>
      <c r="P655">
        <v>0.66519337751882401</v>
      </c>
      <c r="Q655">
        <v>0.80062115195430805</v>
      </c>
      <c r="R655" s="15">
        <v>0.24097641964695499</v>
      </c>
      <c r="S655">
        <v>4.3980867910547901E-2</v>
      </c>
      <c r="T655">
        <v>-2.5721720342391401</v>
      </c>
      <c r="U655">
        <v>2.5721720342391401</v>
      </c>
      <c r="V655">
        <v>2.05813668452079</v>
      </c>
      <c r="W655">
        <v>-17.760000000000002</v>
      </c>
      <c r="X655">
        <v>2.72</v>
      </c>
      <c r="Y655">
        <v>76035</v>
      </c>
      <c r="Z655">
        <v>3456</v>
      </c>
      <c r="AA655">
        <v>0.14000000000000001</v>
      </c>
      <c r="AB655">
        <v>22</v>
      </c>
      <c r="AC655">
        <v>12</v>
      </c>
      <c r="AD655">
        <v>10</v>
      </c>
      <c r="AE655">
        <v>54.55</v>
      </c>
      <c r="AF655">
        <v>8</v>
      </c>
      <c r="AG655">
        <v>10</v>
      </c>
      <c r="AH655">
        <v>9</v>
      </c>
      <c r="AI655">
        <v>3</v>
      </c>
    </row>
    <row r="656" spans="1:35" x14ac:dyDescent="0.2">
      <c r="A656" s="102">
        <v>1014</v>
      </c>
      <c r="B656">
        <v>4114</v>
      </c>
      <c r="C656" t="s">
        <v>1413</v>
      </c>
      <c r="D656" t="s">
        <v>1282</v>
      </c>
      <c r="E656">
        <v>6080</v>
      </c>
      <c r="F656">
        <v>6050</v>
      </c>
      <c r="G656">
        <v>100</v>
      </c>
      <c r="H656" t="s">
        <v>1261</v>
      </c>
      <c r="I656">
        <v>4183</v>
      </c>
      <c r="J656" t="s">
        <v>1454</v>
      </c>
      <c r="K656" t="s">
        <v>1282</v>
      </c>
      <c r="L656">
        <v>2560</v>
      </c>
      <c r="M656">
        <v>2541</v>
      </c>
      <c r="N656">
        <v>200</v>
      </c>
      <c r="O656" t="s">
        <v>1258</v>
      </c>
      <c r="P656">
        <v>0.61658328858584899</v>
      </c>
      <c r="Q656">
        <v>0.83176795437415996</v>
      </c>
      <c r="R656" s="106">
        <v>0.23685285668150899</v>
      </c>
      <c r="S656" s="106">
        <v>1.6888730843456701E-2</v>
      </c>
      <c r="T656">
        <v>-1.92005303235806</v>
      </c>
      <c r="U656">
        <v>1.92005303235806</v>
      </c>
      <c r="V656">
        <v>1.9460552474258701</v>
      </c>
      <c r="W656">
        <v>-5.99</v>
      </c>
      <c r="X656">
        <v>16</v>
      </c>
      <c r="Y656">
        <v>75331</v>
      </c>
      <c r="Z656">
        <v>9416</v>
      </c>
      <c r="AA656">
        <v>0.63</v>
      </c>
      <c r="AB656">
        <v>8</v>
      </c>
      <c r="AC656">
        <v>4</v>
      </c>
      <c r="AD656">
        <v>4</v>
      </c>
      <c r="AE656">
        <v>50</v>
      </c>
      <c r="AF656">
        <v>12</v>
      </c>
      <c r="AG656">
        <v>3</v>
      </c>
      <c r="AH656">
        <v>1</v>
      </c>
      <c r="AI656">
        <v>4</v>
      </c>
    </row>
    <row r="657" spans="1:35" x14ac:dyDescent="0.2">
      <c r="A657" s="102">
        <v>732</v>
      </c>
      <c r="B657">
        <v>1951</v>
      </c>
      <c r="C657" t="s">
        <v>1695</v>
      </c>
      <c r="D657" t="s">
        <v>1268</v>
      </c>
      <c r="E657">
        <v>2644</v>
      </c>
      <c r="F657">
        <v>2629</v>
      </c>
      <c r="G657">
        <v>400</v>
      </c>
      <c r="H657" t="s">
        <v>1258</v>
      </c>
      <c r="I657">
        <v>3291</v>
      </c>
      <c r="J657" t="s">
        <v>58</v>
      </c>
      <c r="K657" t="s">
        <v>1279</v>
      </c>
      <c r="L657">
        <v>1659</v>
      </c>
      <c r="M657">
        <v>1626</v>
      </c>
      <c r="N657">
        <v>600</v>
      </c>
      <c r="O657" t="s">
        <v>1261</v>
      </c>
      <c r="P657">
        <v>0.808297706499434</v>
      </c>
      <c r="Q657">
        <v>0.86324990284060699</v>
      </c>
      <c r="R657">
        <v>0.100461949408617</v>
      </c>
      <c r="S657">
        <v>2.7775310037327999E-2</v>
      </c>
      <c r="T657">
        <v>2.8421432798406898</v>
      </c>
      <c r="U657">
        <v>2.8421432798406898</v>
      </c>
      <c r="V657">
        <v>2.2622853377324801</v>
      </c>
      <c r="W657">
        <v>8.09</v>
      </c>
      <c r="X657">
        <v>7.23</v>
      </c>
      <c r="Y657">
        <v>74564</v>
      </c>
      <c r="Z657">
        <v>5326</v>
      </c>
      <c r="AA657">
        <v>0.26</v>
      </c>
      <c r="AB657">
        <v>14</v>
      </c>
      <c r="AC657">
        <v>7</v>
      </c>
      <c r="AD657">
        <v>7</v>
      </c>
      <c r="AE657">
        <v>50</v>
      </c>
      <c r="AF657">
        <v>12</v>
      </c>
      <c r="AG657">
        <v>6</v>
      </c>
      <c r="AH657">
        <v>3</v>
      </c>
      <c r="AI657">
        <v>5</v>
      </c>
    </row>
    <row r="658" spans="1:35" x14ac:dyDescent="0.2">
      <c r="A658" s="102">
        <v>1176</v>
      </c>
      <c r="B658">
        <v>6501</v>
      </c>
      <c r="C658" t="s">
        <v>1447</v>
      </c>
      <c r="D658" t="s">
        <v>1263</v>
      </c>
      <c r="E658">
        <v>4210</v>
      </c>
      <c r="F658">
        <v>4189</v>
      </c>
      <c r="G658">
        <v>200</v>
      </c>
      <c r="H658" t="s">
        <v>1258</v>
      </c>
      <c r="I658">
        <v>9682</v>
      </c>
      <c r="J658" t="s">
        <v>1469</v>
      </c>
      <c r="K658" t="s">
        <v>1260</v>
      </c>
      <c r="L658">
        <v>2182</v>
      </c>
      <c r="M658">
        <v>2190</v>
      </c>
      <c r="N658">
        <v>400</v>
      </c>
      <c r="O658" t="s">
        <v>1261</v>
      </c>
      <c r="P658">
        <v>0.73154915238514495</v>
      </c>
      <c r="Q658">
        <v>0.81011144330882101</v>
      </c>
      <c r="R658">
        <v>0.47015078678431399</v>
      </c>
      <c r="S658">
        <v>2.75675211504035E-2</v>
      </c>
      <c r="T658">
        <v>1.78804057143339</v>
      </c>
      <c r="U658">
        <v>1.78804057143339</v>
      </c>
      <c r="V658">
        <v>1.9037903503161899</v>
      </c>
      <c r="W658">
        <v>5.95</v>
      </c>
      <c r="X658">
        <v>4.5599999999999996</v>
      </c>
      <c r="Y658">
        <v>73892</v>
      </c>
      <c r="Z658">
        <v>4926</v>
      </c>
      <c r="AA658">
        <v>0.18</v>
      </c>
      <c r="AB658">
        <v>15</v>
      </c>
      <c r="AC658">
        <v>7</v>
      </c>
      <c r="AD658">
        <v>8</v>
      </c>
      <c r="AE658">
        <v>46.67</v>
      </c>
      <c r="AF658">
        <v>13</v>
      </c>
      <c r="AG658">
        <v>6</v>
      </c>
      <c r="AH658">
        <v>4</v>
      </c>
      <c r="AI658">
        <v>5</v>
      </c>
    </row>
    <row r="659" spans="1:35" x14ac:dyDescent="0.2">
      <c r="A659" s="102">
        <v>365</v>
      </c>
      <c r="B659">
        <v>4555</v>
      </c>
      <c r="C659" t="s">
        <v>684</v>
      </c>
      <c r="D659" t="s">
        <v>1280</v>
      </c>
      <c r="E659">
        <v>7030</v>
      </c>
      <c r="F659">
        <v>7040</v>
      </c>
      <c r="G659">
        <v>100</v>
      </c>
      <c r="H659" t="s">
        <v>1261</v>
      </c>
      <c r="I659">
        <v>4812</v>
      </c>
      <c r="J659" t="s">
        <v>690</v>
      </c>
      <c r="K659" t="s">
        <v>1260</v>
      </c>
      <c r="L659">
        <v>4975</v>
      </c>
      <c r="M659">
        <v>4955</v>
      </c>
      <c r="N659">
        <v>100</v>
      </c>
      <c r="O659" t="s">
        <v>1258</v>
      </c>
      <c r="P659">
        <v>0.79075619490368798</v>
      </c>
      <c r="Q659">
        <v>0.90329109760075199</v>
      </c>
      <c r="R659">
        <v>0.30869705927900798</v>
      </c>
      <c r="S659">
        <v>2.1523275264358599E-2</v>
      </c>
      <c r="T659">
        <v>-2.2097902203152699</v>
      </c>
      <c r="U659">
        <v>2.2097902203152699</v>
      </c>
      <c r="V659">
        <v>2.34409302522069</v>
      </c>
      <c r="W659">
        <v>-10.87</v>
      </c>
      <c r="X659">
        <v>29.62</v>
      </c>
      <c r="Y659">
        <v>73292</v>
      </c>
      <c r="Z659">
        <v>8144</v>
      </c>
      <c r="AA659">
        <v>0.36</v>
      </c>
      <c r="AB659">
        <v>9</v>
      </c>
      <c r="AC659">
        <v>6</v>
      </c>
      <c r="AD659">
        <v>3</v>
      </c>
      <c r="AE659">
        <v>66.67</v>
      </c>
      <c r="AF659">
        <v>10</v>
      </c>
      <c r="AG659">
        <v>4</v>
      </c>
      <c r="AH659">
        <v>3</v>
      </c>
      <c r="AI659">
        <v>2</v>
      </c>
    </row>
    <row r="660" spans="1:35" x14ac:dyDescent="0.2">
      <c r="A660" s="102">
        <v>930</v>
      </c>
      <c r="B660">
        <v>4544</v>
      </c>
      <c r="C660" t="s">
        <v>1703</v>
      </c>
      <c r="D660" t="s">
        <v>1272</v>
      </c>
      <c r="E660">
        <v>2815</v>
      </c>
      <c r="F660">
        <v>2806</v>
      </c>
      <c r="G660">
        <v>300</v>
      </c>
      <c r="H660" t="s">
        <v>1261</v>
      </c>
      <c r="I660">
        <v>8304</v>
      </c>
      <c r="J660" t="s">
        <v>1590</v>
      </c>
      <c r="K660" t="s">
        <v>1314</v>
      </c>
      <c r="L660">
        <v>3035</v>
      </c>
      <c r="M660">
        <v>3030</v>
      </c>
      <c r="N660">
        <v>300</v>
      </c>
      <c r="O660" t="s">
        <v>1258</v>
      </c>
      <c r="P660">
        <v>0.56279141375852604</v>
      </c>
      <c r="Q660">
        <v>0.84198583835074303</v>
      </c>
      <c r="R660" s="106">
        <v>0.48560525875627802</v>
      </c>
      <c r="S660" s="106">
        <v>1.8822575921154799E-2</v>
      </c>
      <c r="T660">
        <v>-0.64944937452378804</v>
      </c>
      <c r="U660">
        <v>0.64944937452378804</v>
      </c>
      <c r="V660">
        <v>0.377344976140147</v>
      </c>
      <c r="W660">
        <v>-2.0099999999999998</v>
      </c>
      <c r="X660">
        <v>7.39</v>
      </c>
      <c r="Y660">
        <v>73276</v>
      </c>
      <c r="Z660">
        <v>6661</v>
      </c>
      <c r="AA660">
        <v>0.4</v>
      </c>
      <c r="AB660">
        <v>11</v>
      </c>
      <c r="AC660">
        <v>7</v>
      </c>
      <c r="AD660">
        <v>4</v>
      </c>
      <c r="AE660">
        <v>63.64</v>
      </c>
      <c r="AF660">
        <v>10</v>
      </c>
      <c r="AG660">
        <v>5</v>
      </c>
      <c r="AH660">
        <v>4</v>
      </c>
      <c r="AI660">
        <v>2</v>
      </c>
    </row>
    <row r="661" spans="1:35" x14ac:dyDescent="0.2">
      <c r="A661" s="102">
        <v>1158</v>
      </c>
      <c r="B661">
        <v>4114</v>
      </c>
      <c r="C661" t="s">
        <v>1413</v>
      </c>
      <c r="D661" t="s">
        <v>1282</v>
      </c>
      <c r="E661">
        <v>6080</v>
      </c>
      <c r="F661">
        <v>6050</v>
      </c>
      <c r="G661">
        <v>100</v>
      </c>
      <c r="H661" t="s">
        <v>1258</v>
      </c>
      <c r="I661">
        <v>6301</v>
      </c>
      <c r="J661" t="s">
        <v>55</v>
      </c>
      <c r="K661" t="s">
        <v>1270</v>
      </c>
      <c r="L661">
        <v>2320</v>
      </c>
      <c r="M661">
        <v>2300</v>
      </c>
      <c r="N661">
        <v>300</v>
      </c>
      <c r="O661" t="s">
        <v>1261</v>
      </c>
      <c r="P661">
        <v>0.90215172616337702</v>
      </c>
      <c r="Q661">
        <v>0.812090026879146</v>
      </c>
      <c r="R661">
        <v>2.1710497436674799E-2</v>
      </c>
      <c r="S661">
        <v>8.5426937998354699E-2</v>
      </c>
      <c r="T661">
        <v>0.96126479868496995</v>
      </c>
      <c r="U661">
        <v>0.96126479868496995</v>
      </c>
      <c r="V661">
        <v>1.0410959991703601</v>
      </c>
      <c r="W661">
        <v>1.96</v>
      </c>
      <c r="X661">
        <v>14.05</v>
      </c>
      <c r="Y661">
        <v>73222</v>
      </c>
      <c r="Z661">
        <v>7322</v>
      </c>
      <c r="AA661">
        <v>0.57999999999999996</v>
      </c>
      <c r="AB661">
        <v>10</v>
      </c>
      <c r="AC661">
        <v>6</v>
      </c>
      <c r="AD661">
        <v>4</v>
      </c>
      <c r="AE661">
        <v>60</v>
      </c>
      <c r="AF661">
        <v>10</v>
      </c>
      <c r="AG661">
        <v>6</v>
      </c>
      <c r="AH661">
        <v>3</v>
      </c>
      <c r="AI661">
        <v>1</v>
      </c>
    </row>
    <row r="662" spans="1:35" x14ac:dyDescent="0.2">
      <c r="A662" s="102">
        <v>170</v>
      </c>
      <c r="B662">
        <v>2602</v>
      </c>
      <c r="C662" t="s">
        <v>554</v>
      </c>
      <c r="D662" t="s">
        <v>1285</v>
      </c>
      <c r="E662">
        <v>3745</v>
      </c>
      <c r="F662">
        <v>3710</v>
      </c>
      <c r="G662">
        <v>200</v>
      </c>
      <c r="H662" t="s">
        <v>1261</v>
      </c>
      <c r="I662">
        <v>3880</v>
      </c>
      <c r="J662" t="s">
        <v>1202</v>
      </c>
      <c r="K662" t="s">
        <v>1475</v>
      </c>
      <c r="L662">
        <v>1452</v>
      </c>
      <c r="M662">
        <v>1441</v>
      </c>
      <c r="N662">
        <v>500</v>
      </c>
      <c r="O662" t="s">
        <v>1258</v>
      </c>
      <c r="P662">
        <v>0.70108839075110596</v>
      </c>
      <c r="Q662">
        <v>0.92495019912777399</v>
      </c>
      <c r="R662">
        <v>0.207645346025878</v>
      </c>
      <c r="S662">
        <v>1.7967179817448501E-2</v>
      </c>
      <c r="T662">
        <v>-0.21526942127423601</v>
      </c>
      <c r="U662">
        <v>0.21526942127423601</v>
      </c>
      <c r="V662">
        <v>0.59807207891657399</v>
      </c>
      <c r="W662">
        <v>-0.52</v>
      </c>
      <c r="X662">
        <v>2.9</v>
      </c>
      <c r="Y662">
        <v>72182</v>
      </c>
      <c r="Z662">
        <v>3799</v>
      </c>
      <c r="AA662">
        <v>0.16</v>
      </c>
      <c r="AB662">
        <v>19</v>
      </c>
      <c r="AC662">
        <v>9</v>
      </c>
      <c r="AD662">
        <v>10</v>
      </c>
      <c r="AE662">
        <v>47.37</v>
      </c>
      <c r="AF662">
        <v>10</v>
      </c>
      <c r="AG662">
        <v>8</v>
      </c>
      <c r="AH662">
        <v>5</v>
      </c>
      <c r="AI662">
        <v>6</v>
      </c>
    </row>
    <row r="663" spans="1:35" x14ac:dyDescent="0.2">
      <c r="A663" s="102">
        <v>950</v>
      </c>
      <c r="B663">
        <v>7327</v>
      </c>
      <c r="C663" t="s">
        <v>1509</v>
      </c>
      <c r="D663" t="s">
        <v>1314</v>
      </c>
      <c r="E663">
        <v>2573</v>
      </c>
      <c r="F663">
        <v>2546</v>
      </c>
      <c r="G663">
        <v>400</v>
      </c>
      <c r="H663" t="s">
        <v>1258</v>
      </c>
      <c r="I663">
        <v>9716</v>
      </c>
      <c r="J663" t="s">
        <v>1460</v>
      </c>
      <c r="K663" t="s">
        <v>1272</v>
      </c>
      <c r="L663">
        <v>1216</v>
      </c>
      <c r="M663">
        <v>1181</v>
      </c>
      <c r="N663">
        <v>900</v>
      </c>
      <c r="O663" t="s">
        <v>1261</v>
      </c>
      <c r="P663">
        <v>0.919612067572117</v>
      </c>
      <c r="Q663">
        <v>0.83973873505756402</v>
      </c>
      <c r="R663" s="15">
        <v>0.108461805601717</v>
      </c>
      <c r="S663">
        <v>3.9902511226175899E-2</v>
      </c>
      <c r="T663">
        <v>1.0639122352472401</v>
      </c>
      <c r="U663">
        <v>1.0639122352472401</v>
      </c>
      <c r="V663">
        <v>0.30371548294953199</v>
      </c>
      <c r="W663">
        <v>2.35</v>
      </c>
      <c r="X663">
        <v>4.37</v>
      </c>
      <c r="Y663">
        <v>71837</v>
      </c>
      <c r="Z663">
        <v>14367</v>
      </c>
      <c r="AA663">
        <v>0.84</v>
      </c>
      <c r="AB663">
        <v>5</v>
      </c>
      <c r="AC663">
        <v>2</v>
      </c>
      <c r="AD663">
        <v>3</v>
      </c>
      <c r="AE663">
        <v>40</v>
      </c>
      <c r="AF663">
        <v>12</v>
      </c>
      <c r="AG663">
        <v>2</v>
      </c>
      <c r="AH663">
        <v>0</v>
      </c>
      <c r="AI663">
        <v>3</v>
      </c>
    </row>
    <row r="664" spans="1:35" x14ac:dyDescent="0.2">
      <c r="A664" s="102">
        <v>197</v>
      </c>
      <c r="B664">
        <v>8341</v>
      </c>
      <c r="C664" t="s">
        <v>875</v>
      </c>
      <c r="D664" t="s">
        <v>1314</v>
      </c>
      <c r="E664">
        <v>1591</v>
      </c>
      <c r="F664">
        <v>1566</v>
      </c>
      <c r="G664">
        <v>600</v>
      </c>
      <c r="H664" t="s">
        <v>1261</v>
      </c>
      <c r="I664">
        <v>8750</v>
      </c>
      <c r="J664" t="s">
        <v>30</v>
      </c>
      <c r="K664" t="s">
        <v>1440</v>
      </c>
      <c r="L664">
        <v>1645.5</v>
      </c>
      <c r="M664">
        <v>1629.5</v>
      </c>
      <c r="N664">
        <v>600</v>
      </c>
      <c r="O664" t="s">
        <v>1258</v>
      </c>
      <c r="P664">
        <v>0.909522564188325</v>
      </c>
      <c r="Q664">
        <v>0.92200897692430195</v>
      </c>
      <c r="R664">
        <v>6.2187424959608301E-2</v>
      </c>
      <c r="S664">
        <v>6.0037277865932798E-2</v>
      </c>
      <c r="T664">
        <v>-1.1629707289875699</v>
      </c>
      <c r="U664">
        <v>1.1629707289875699</v>
      </c>
      <c r="V664">
        <v>0.79282912871009903</v>
      </c>
      <c r="W664">
        <v>-2.39</v>
      </c>
      <c r="X664">
        <v>3.9</v>
      </c>
      <c r="Y664">
        <v>71714</v>
      </c>
      <c r="Z664">
        <v>5122</v>
      </c>
      <c r="AA664">
        <v>0.28999999999999998</v>
      </c>
      <c r="AB664">
        <v>14</v>
      </c>
      <c r="AC664">
        <v>9</v>
      </c>
      <c r="AD664">
        <v>5</v>
      </c>
      <c r="AE664">
        <v>64.290000000000006</v>
      </c>
      <c r="AF664">
        <v>13</v>
      </c>
      <c r="AG664">
        <v>4</v>
      </c>
      <c r="AH664">
        <v>3</v>
      </c>
      <c r="AI664">
        <v>7</v>
      </c>
    </row>
    <row r="665" spans="1:35" x14ac:dyDescent="0.2">
      <c r="A665" s="102">
        <v>1091</v>
      </c>
      <c r="B665">
        <v>1881</v>
      </c>
      <c r="C665" t="s">
        <v>574</v>
      </c>
      <c r="D665" t="s">
        <v>1268</v>
      </c>
      <c r="E665">
        <v>2700</v>
      </c>
      <c r="F665">
        <v>2680</v>
      </c>
      <c r="G665">
        <v>300</v>
      </c>
      <c r="H665" t="s">
        <v>1258</v>
      </c>
      <c r="I665">
        <v>6383</v>
      </c>
      <c r="J665" t="s">
        <v>558</v>
      </c>
      <c r="K665" t="s">
        <v>1270</v>
      </c>
      <c r="L665">
        <v>6930</v>
      </c>
      <c r="M665">
        <v>6970</v>
      </c>
      <c r="N665">
        <v>100</v>
      </c>
      <c r="O665" t="s">
        <v>1261</v>
      </c>
      <c r="P665">
        <v>0.64069728123757497</v>
      </c>
      <c r="Q665">
        <v>0.822391851476868</v>
      </c>
      <c r="R665">
        <v>0.46114666802589499</v>
      </c>
      <c r="S665">
        <v>7.1544257060131802E-2</v>
      </c>
      <c r="T665">
        <v>0.87690178821756304</v>
      </c>
      <c r="U665">
        <v>0.87690178821756304</v>
      </c>
      <c r="V665">
        <v>1.47235385267888</v>
      </c>
      <c r="W665">
        <v>4.4000000000000004</v>
      </c>
      <c r="X665">
        <v>15.35</v>
      </c>
      <c r="Y665">
        <v>70650</v>
      </c>
      <c r="Z665">
        <v>4710</v>
      </c>
      <c r="AA665">
        <v>0.4</v>
      </c>
      <c r="AB665">
        <v>15</v>
      </c>
      <c r="AC665">
        <v>8</v>
      </c>
      <c r="AD665">
        <v>7</v>
      </c>
      <c r="AE665">
        <v>53.33</v>
      </c>
      <c r="AF665">
        <v>9</v>
      </c>
      <c r="AG665">
        <v>7</v>
      </c>
      <c r="AH665">
        <v>6</v>
      </c>
      <c r="AI665">
        <v>2</v>
      </c>
    </row>
    <row r="666" spans="1:35" x14ac:dyDescent="0.2">
      <c r="A666" s="102">
        <v>542</v>
      </c>
      <c r="B666">
        <v>5201</v>
      </c>
      <c r="C666" t="s">
        <v>1660</v>
      </c>
      <c r="D666" t="s">
        <v>1257</v>
      </c>
      <c r="E666">
        <v>3495</v>
      </c>
      <c r="F666">
        <v>3480</v>
      </c>
      <c r="G666">
        <v>200</v>
      </c>
      <c r="H666" t="s">
        <v>1261</v>
      </c>
      <c r="I666">
        <v>8309</v>
      </c>
      <c r="J666" t="s">
        <v>871</v>
      </c>
      <c r="K666" t="s">
        <v>1314</v>
      </c>
      <c r="L666">
        <v>4007</v>
      </c>
      <c r="M666">
        <v>4001</v>
      </c>
      <c r="N666">
        <v>200</v>
      </c>
      <c r="O666" t="s">
        <v>1258</v>
      </c>
      <c r="P666">
        <v>0.72582030833669697</v>
      </c>
      <c r="Q666">
        <v>0.88594415751866995</v>
      </c>
      <c r="R666" s="106">
        <v>1.36484995313195E-2</v>
      </c>
      <c r="S666">
        <v>2.3298166441971201E-2</v>
      </c>
      <c r="T666">
        <v>-1.85402094997528</v>
      </c>
      <c r="U666">
        <v>1.85402094997528</v>
      </c>
      <c r="V666">
        <v>1.8861477092963701</v>
      </c>
      <c r="W666">
        <v>-6.91</v>
      </c>
      <c r="X666">
        <v>13.02</v>
      </c>
      <c r="Y666">
        <v>70035</v>
      </c>
      <c r="Z666">
        <v>7782</v>
      </c>
      <c r="AA666">
        <v>0.47</v>
      </c>
      <c r="AB666">
        <v>9</v>
      </c>
      <c r="AC666">
        <v>6</v>
      </c>
      <c r="AD666">
        <v>3</v>
      </c>
      <c r="AE666">
        <v>66.67</v>
      </c>
      <c r="AF666">
        <v>13</v>
      </c>
      <c r="AG666">
        <v>3</v>
      </c>
      <c r="AH666">
        <v>2</v>
      </c>
      <c r="AI666">
        <v>4</v>
      </c>
    </row>
    <row r="667" spans="1:35" x14ac:dyDescent="0.2">
      <c r="A667" s="102">
        <v>1133</v>
      </c>
      <c r="B667">
        <v>6134</v>
      </c>
      <c r="C667" t="s">
        <v>1483</v>
      </c>
      <c r="D667" t="s">
        <v>1270</v>
      </c>
      <c r="E667">
        <v>1917</v>
      </c>
      <c r="F667">
        <v>1909</v>
      </c>
      <c r="G667">
        <v>500</v>
      </c>
      <c r="H667" t="s">
        <v>1258</v>
      </c>
      <c r="I667">
        <v>6770</v>
      </c>
      <c r="J667" t="s">
        <v>24</v>
      </c>
      <c r="K667" t="s">
        <v>1263</v>
      </c>
      <c r="L667">
        <v>1869</v>
      </c>
      <c r="M667">
        <v>1836</v>
      </c>
      <c r="N667">
        <v>500</v>
      </c>
      <c r="O667" t="s">
        <v>1261</v>
      </c>
      <c r="P667">
        <v>0.70762259967746699</v>
      </c>
      <c r="Q667">
        <v>0.81620237511482596</v>
      </c>
      <c r="R667">
        <v>0.20432193467284299</v>
      </c>
      <c r="S667">
        <v>3.8285644314759802E-2</v>
      </c>
      <c r="T667">
        <v>2.9970911482235598</v>
      </c>
      <c r="U667">
        <v>2.9970911482235598</v>
      </c>
      <c r="V667">
        <v>3.16574089501959</v>
      </c>
      <c r="W667">
        <v>20.96</v>
      </c>
      <c r="X667">
        <v>3.82</v>
      </c>
      <c r="Y667">
        <v>69866</v>
      </c>
      <c r="Z667">
        <v>3493</v>
      </c>
      <c r="AA667">
        <v>0.12</v>
      </c>
      <c r="AB667">
        <v>20</v>
      </c>
      <c r="AC667">
        <v>11</v>
      </c>
      <c r="AD667">
        <v>9</v>
      </c>
      <c r="AE667">
        <v>55</v>
      </c>
      <c r="AF667">
        <v>12</v>
      </c>
      <c r="AG667">
        <v>7</v>
      </c>
      <c r="AH667">
        <v>7</v>
      </c>
      <c r="AI667">
        <v>6</v>
      </c>
    </row>
    <row r="668" spans="1:35" x14ac:dyDescent="0.2">
      <c r="A668" s="102">
        <v>219</v>
      </c>
      <c r="B668">
        <v>4290</v>
      </c>
      <c r="C668" t="s">
        <v>1313</v>
      </c>
      <c r="D668" t="s">
        <v>1272</v>
      </c>
      <c r="E668">
        <v>988</v>
      </c>
      <c r="F668">
        <v>987</v>
      </c>
      <c r="G668">
        <v>800</v>
      </c>
      <c r="H668" t="s">
        <v>1261</v>
      </c>
      <c r="I668">
        <v>8036</v>
      </c>
      <c r="J668" t="s">
        <v>1271</v>
      </c>
      <c r="K668" t="s">
        <v>1265</v>
      </c>
      <c r="L668">
        <v>8020</v>
      </c>
      <c r="M668">
        <v>8020</v>
      </c>
      <c r="N668">
        <v>100</v>
      </c>
      <c r="O668" t="s">
        <v>1258</v>
      </c>
      <c r="P668">
        <v>0.73601604195010395</v>
      </c>
      <c r="Q668">
        <v>0.91848649246345804</v>
      </c>
      <c r="R668" s="106">
        <v>3.1583600392075403E-2</v>
      </c>
      <c r="S668" s="15">
        <v>4.87819827371236E-2</v>
      </c>
      <c r="T668">
        <v>-1.2800952278272499</v>
      </c>
      <c r="U668">
        <v>1.2800952278272499</v>
      </c>
      <c r="V668">
        <v>1.5527610295216701</v>
      </c>
      <c r="W668">
        <v>-4.26</v>
      </c>
      <c r="X668">
        <v>1.55</v>
      </c>
      <c r="Y668">
        <v>69290</v>
      </c>
      <c r="Z668">
        <v>7699</v>
      </c>
      <c r="AA668">
        <v>0.37</v>
      </c>
      <c r="AB668">
        <v>9</v>
      </c>
      <c r="AC668">
        <v>6</v>
      </c>
      <c r="AD668">
        <v>3</v>
      </c>
      <c r="AE668">
        <v>66.67</v>
      </c>
      <c r="AF668">
        <v>9</v>
      </c>
      <c r="AG668">
        <v>4</v>
      </c>
      <c r="AH668">
        <v>2</v>
      </c>
      <c r="AI668">
        <v>3</v>
      </c>
    </row>
    <row r="669" spans="1:35" x14ac:dyDescent="0.2">
      <c r="A669" s="102">
        <v>522</v>
      </c>
      <c r="B669">
        <v>5463</v>
      </c>
      <c r="C669" t="s">
        <v>66</v>
      </c>
      <c r="D669" t="s">
        <v>1312</v>
      </c>
      <c r="E669">
        <v>2890</v>
      </c>
      <c r="F669">
        <v>2859</v>
      </c>
      <c r="G669">
        <v>300</v>
      </c>
      <c r="H669" t="s">
        <v>1258</v>
      </c>
      <c r="I669">
        <v>6371</v>
      </c>
      <c r="J669" t="s">
        <v>1421</v>
      </c>
      <c r="K669" t="s">
        <v>1270</v>
      </c>
      <c r="L669">
        <v>3240</v>
      </c>
      <c r="M669">
        <v>3220</v>
      </c>
      <c r="N669">
        <v>300</v>
      </c>
      <c r="O669" t="s">
        <v>1261</v>
      </c>
      <c r="P669">
        <v>0.69577336474257101</v>
      </c>
      <c r="Q669">
        <v>0.88826284295721702</v>
      </c>
      <c r="R669">
        <v>0.180291483773208</v>
      </c>
      <c r="S669" s="15">
        <v>1.5267390272911499E-2</v>
      </c>
      <c r="T669">
        <v>1.4894866194660601</v>
      </c>
      <c r="U669">
        <v>1.4894866194660601</v>
      </c>
      <c r="V669">
        <v>1.62113102774299</v>
      </c>
      <c r="W669">
        <v>6.62</v>
      </c>
      <c r="X669">
        <v>11.21</v>
      </c>
      <c r="Y669">
        <v>68332</v>
      </c>
      <c r="Z669">
        <v>7592</v>
      </c>
      <c r="AA669">
        <v>0.25</v>
      </c>
      <c r="AB669">
        <v>9</v>
      </c>
      <c r="AC669">
        <v>6</v>
      </c>
      <c r="AD669">
        <v>3</v>
      </c>
      <c r="AE669">
        <v>66.67</v>
      </c>
      <c r="AF669">
        <v>13</v>
      </c>
      <c r="AG669">
        <v>3</v>
      </c>
      <c r="AH669">
        <v>2</v>
      </c>
      <c r="AI669">
        <v>4</v>
      </c>
    </row>
    <row r="670" spans="1:35" x14ac:dyDescent="0.2">
      <c r="A670" s="102">
        <v>827</v>
      </c>
      <c r="B670">
        <v>1883</v>
      </c>
      <c r="C670" t="s">
        <v>1444</v>
      </c>
      <c r="D670" t="s">
        <v>1268</v>
      </c>
      <c r="E670">
        <v>3705</v>
      </c>
      <c r="F670">
        <v>3400</v>
      </c>
      <c r="G670">
        <v>300</v>
      </c>
      <c r="H670" t="s">
        <v>1258</v>
      </c>
      <c r="I670">
        <v>4739</v>
      </c>
      <c r="J670" t="s">
        <v>1311</v>
      </c>
      <c r="K670" t="s">
        <v>1260</v>
      </c>
      <c r="L670">
        <v>3360</v>
      </c>
      <c r="M670">
        <v>3325</v>
      </c>
      <c r="N670">
        <v>300</v>
      </c>
      <c r="O670" t="s">
        <v>1261</v>
      </c>
      <c r="P670">
        <v>0.797274501850184</v>
      </c>
      <c r="Q670">
        <v>0.85424796620781995</v>
      </c>
      <c r="R670" s="15">
        <v>0.48243185407618</v>
      </c>
      <c r="S670" s="15">
        <v>3.7960272509716198E-3</v>
      </c>
      <c r="T670">
        <v>0.78860097724360101</v>
      </c>
      <c r="U670">
        <v>0.78860097724360101</v>
      </c>
      <c r="V670">
        <v>1.5621552367830001</v>
      </c>
      <c r="W670">
        <v>9.39</v>
      </c>
      <c r="X670">
        <v>2.21</v>
      </c>
      <c r="Y670">
        <v>68119</v>
      </c>
      <c r="Z670">
        <v>4866</v>
      </c>
      <c r="AA670">
        <v>0.23</v>
      </c>
      <c r="AB670">
        <v>14</v>
      </c>
      <c r="AC670">
        <v>9</v>
      </c>
      <c r="AD670">
        <v>5</v>
      </c>
      <c r="AE670">
        <v>64.290000000000006</v>
      </c>
      <c r="AF670">
        <v>14</v>
      </c>
      <c r="AG670">
        <v>5</v>
      </c>
      <c r="AH670">
        <v>3</v>
      </c>
      <c r="AI670">
        <v>6</v>
      </c>
    </row>
    <row r="671" spans="1:35" x14ac:dyDescent="0.2">
      <c r="A671" s="102">
        <v>152</v>
      </c>
      <c r="B671">
        <v>1833</v>
      </c>
      <c r="C671" t="s">
        <v>1713</v>
      </c>
      <c r="D671" t="s">
        <v>1268</v>
      </c>
      <c r="E671">
        <v>2869</v>
      </c>
      <c r="F671">
        <v>2829</v>
      </c>
      <c r="G671">
        <v>300</v>
      </c>
      <c r="H671" t="s">
        <v>1261</v>
      </c>
      <c r="I671">
        <v>2001</v>
      </c>
      <c r="J671" t="s">
        <v>1176</v>
      </c>
      <c r="K671" t="s">
        <v>1285</v>
      </c>
      <c r="L671">
        <v>1651</v>
      </c>
      <c r="M671">
        <v>1649</v>
      </c>
      <c r="N671">
        <v>500</v>
      </c>
      <c r="O671" t="s">
        <v>1258</v>
      </c>
      <c r="P671">
        <v>0.78674995463031805</v>
      </c>
      <c r="Q671">
        <v>0.92721716260412201</v>
      </c>
      <c r="R671" s="15">
        <v>0.156454460089168</v>
      </c>
      <c r="S671">
        <v>3.29284416396423E-2</v>
      </c>
      <c r="T671">
        <v>-1.3437518932953101</v>
      </c>
      <c r="U671">
        <v>1.3437518932953101</v>
      </c>
      <c r="V671">
        <v>0.92609650243367703</v>
      </c>
      <c r="W671">
        <v>-2.81</v>
      </c>
      <c r="X671">
        <v>2.85</v>
      </c>
      <c r="Y671">
        <v>67735</v>
      </c>
      <c r="Z671">
        <v>3984</v>
      </c>
      <c r="AA671">
        <v>0.17</v>
      </c>
      <c r="AB671">
        <v>17</v>
      </c>
      <c r="AC671">
        <v>11</v>
      </c>
      <c r="AD671">
        <v>6</v>
      </c>
      <c r="AE671">
        <v>64.709999999999994</v>
      </c>
      <c r="AF671">
        <v>14</v>
      </c>
      <c r="AG671">
        <v>3</v>
      </c>
      <c r="AH671">
        <v>4</v>
      </c>
      <c r="AI671">
        <v>10</v>
      </c>
    </row>
    <row r="672" spans="1:35" x14ac:dyDescent="0.2">
      <c r="A672" s="102">
        <v>61</v>
      </c>
      <c r="B672">
        <v>4689</v>
      </c>
      <c r="C672" t="s">
        <v>1437</v>
      </c>
      <c r="D672" t="s">
        <v>1260</v>
      </c>
      <c r="E672">
        <v>435</v>
      </c>
      <c r="F672">
        <v>423</v>
      </c>
      <c r="G672">
        <v>2600</v>
      </c>
      <c r="H672" t="s">
        <v>1261</v>
      </c>
      <c r="I672">
        <v>6967</v>
      </c>
      <c r="J672" t="s">
        <v>779</v>
      </c>
      <c r="K672" t="s">
        <v>1263</v>
      </c>
      <c r="L672">
        <v>1355</v>
      </c>
      <c r="M672">
        <v>1361</v>
      </c>
      <c r="N672">
        <v>800</v>
      </c>
      <c r="O672" t="s">
        <v>1258</v>
      </c>
      <c r="P672">
        <v>0.82840726029094203</v>
      </c>
      <c r="Q672">
        <v>0.94498780981039199</v>
      </c>
      <c r="R672">
        <v>0.14031281086473901</v>
      </c>
      <c r="S672">
        <v>1.0746295113509999E-2</v>
      </c>
      <c r="T672">
        <v>-1.4885754624710901</v>
      </c>
      <c r="U672">
        <v>1.4885754624710901</v>
      </c>
      <c r="V672">
        <v>0.85223385433976495</v>
      </c>
      <c r="W672">
        <v>-9.3800000000000008</v>
      </c>
      <c r="X672">
        <v>1.01</v>
      </c>
      <c r="Y672">
        <v>67721</v>
      </c>
      <c r="Z672">
        <v>4233</v>
      </c>
      <c r="AA672">
        <v>0.15</v>
      </c>
      <c r="AB672">
        <v>16</v>
      </c>
      <c r="AC672">
        <v>9</v>
      </c>
      <c r="AD672">
        <v>7</v>
      </c>
      <c r="AE672">
        <v>56.25</v>
      </c>
      <c r="AF672">
        <v>10</v>
      </c>
      <c r="AG672">
        <v>9</v>
      </c>
      <c r="AH672">
        <v>5</v>
      </c>
      <c r="AI672">
        <v>2</v>
      </c>
    </row>
    <row r="673" spans="1:35" x14ac:dyDescent="0.2">
      <c r="A673" s="102">
        <v>610</v>
      </c>
      <c r="B673">
        <v>5463</v>
      </c>
      <c r="C673" t="s">
        <v>66</v>
      </c>
      <c r="D673" t="s">
        <v>1312</v>
      </c>
      <c r="E673">
        <v>2890</v>
      </c>
      <c r="F673">
        <v>2859</v>
      </c>
      <c r="G673">
        <v>300</v>
      </c>
      <c r="H673" t="s">
        <v>1258</v>
      </c>
      <c r="I673">
        <v>9076</v>
      </c>
      <c r="J673" t="s">
        <v>922</v>
      </c>
      <c r="K673" t="s">
        <v>1380</v>
      </c>
      <c r="L673">
        <v>1359</v>
      </c>
      <c r="M673">
        <v>1341</v>
      </c>
      <c r="N673">
        <v>600</v>
      </c>
      <c r="O673" t="s">
        <v>1261</v>
      </c>
      <c r="P673">
        <v>0.855939450292171</v>
      </c>
      <c r="Q673">
        <v>0.87862793989746502</v>
      </c>
      <c r="R673" s="15">
        <v>9.6577533990562497E-3</v>
      </c>
      <c r="S673">
        <v>1.0378641491043E-3</v>
      </c>
      <c r="T673">
        <v>0.55553153426551005</v>
      </c>
      <c r="U673">
        <v>0.55553153426551005</v>
      </c>
      <c r="V673">
        <v>0.21601199851769101</v>
      </c>
      <c r="W673">
        <v>1.1299999999999999</v>
      </c>
      <c r="X673">
        <v>6.19</v>
      </c>
      <c r="Y673">
        <v>67511</v>
      </c>
      <c r="Z673">
        <v>4219</v>
      </c>
      <c r="AA673">
        <v>0.28999999999999998</v>
      </c>
      <c r="AB673">
        <v>16</v>
      </c>
      <c r="AC673">
        <v>9</v>
      </c>
      <c r="AD673">
        <v>7</v>
      </c>
      <c r="AE673">
        <v>56.25</v>
      </c>
      <c r="AF673">
        <v>15</v>
      </c>
      <c r="AG673">
        <v>5</v>
      </c>
      <c r="AH673">
        <v>3</v>
      </c>
      <c r="AI673">
        <v>8</v>
      </c>
    </row>
    <row r="674" spans="1:35" x14ac:dyDescent="0.2">
      <c r="A674" s="102">
        <v>371</v>
      </c>
      <c r="B674">
        <v>3099</v>
      </c>
      <c r="C674" t="s">
        <v>36</v>
      </c>
      <c r="D674" t="s">
        <v>1283</v>
      </c>
      <c r="E674">
        <v>816</v>
      </c>
      <c r="F674">
        <v>801</v>
      </c>
      <c r="G674">
        <v>1200</v>
      </c>
      <c r="H674" t="s">
        <v>1261</v>
      </c>
      <c r="I674">
        <v>6371</v>
      </c>
      <c r="J674" t="s">
        <v>1421</v>
      </c>
      <c r="K674" t="s">
        <v>1270</v>
      </c>
      <c r="L674">
        <v>3240</v>
      </c>
      <c r="M674">
        <v>3220</v>
      </c>
      <c r="N674">
        <v>300</v>
      </c>
      <c r="O674" t="s">
        <v>1258</v>
      </c>
      <c r="P674">
        <v>0.95073065844026705</v>
      </c>
      <c r="Q674">
        <v>0.90255088528117</v>
      </c>
      <c r="R674">
        <v>1.4349008586702501E-2</v>
      </c>
      <c r="S674" s="15">
        <v>1.41696570121799E-2</v>
      </c>
      <c r="T674">
        <v>-0.586321118070392</v>
      </c>
      <c r="U674">
        <v>0.586321118070392</v>
      </c>
      <c r="V674">
        <v>0.42631168966260702</v>
      </c>
      <c r="W674">
        <v>-2.0699999999999998</v>
      </c>
      <c r="X674">
        <v>0.5</v>
      </c>
      <c r="Y674">
        <v>66860</v>
      </c>
      <c r="Z674">
        <v>4457</v>
      </c>
      <c r="AA674">
        <v>0.22</v>
      </c>
      <c r="AB674">
        <v>15</v>
      </c>
      <c r="AC674">
        <v>8</v>
      </c>
      <c r="AD674">
        <v>7</v>
      </c>
      <c r="AE674">
        <v>53.33</v>
      </c>
      <c r="AF674">
        <v>15</v>
      </c>
      <c r="AG674">
        <v>4</v>
      </c>
      <c r="AH674">
        <v>2</v>
      </c>
      <c r="AI674">
        <v>9</v>
      </c>
    </row>
    <row r="675" spans="1:35" x14ac:dyDescent="0.2">
      <c r="A675" s="102">
        <v>1079</v>
      </c>
      <c r="B675">
        <v>2602</v>
      </c>
      <c r="C675" t="s">
        <v>554</v>
      </c>
      <c r="D675" t="s">
        <v>1285</v>
      </c>
      <c r="E675">
        <v>3745</v>
      </c>
      <c r="F675">
        <v>3710</v>
      </c>
      <c r="G675">
        <v>200</v>
      </c>
      <c r="H675" t="s">
        <v>1258</v>
      </c>
      <c r="I675">
        <v>3076</v>
      </c>
      <c r="J675" t="s">
        <v>1577</v>
      </c>
      <c r="K675" t="s">
        <v>1265</v>
      </c>
      <c r="L675">
        <v>1714</v>
      </c>
      <c r="M675">
        <v>1731</v>
      </c>
      <c r="N675">
        <v>400</v>
      </c>
      <c r="O675" t="s">
        <v>1261</v>
      </c>
      <c r="P675">
        <v>0.75285396565517004</v>
      </c>
      <c r="Q675">
        <v>0.823610796760463</v>
      </c>
      <c r="R675" s="106">
        <v>0.124189650640304</v>
      </c>
      <c r="S675" s="106">
        <v>6.0716036130384697E-2</v>
      </c>
      <c r="T675">
        <v>3.0524848501317901</v>
      </c>
      <c r="U675">
        <v>3.0524848501317901</v>
      </c>
      <c r="V675">
        <v>3.1493345771752401</v>
      </c>
      <c r="W675">
        <v>8.1300000000000008</v>
      </c>
      <c r="X675">
        <v>6.68</v>
      </c>
      <c r="Y675">
        <v>66809</v>
      </c>
      <c r="Z675">
        <v>4772</v>
      </c>
      <c r="AA675">
        <v>0.36</v>
      </c>
      <c r="AB675">
        <v>14</v>
      </c>
      <c r="AC675">
        <v>8</v>
      </c>
      <c r="AD675">
        <v>6</v>
      </c>
      <c r="AE675">
        <v>57.14</v>
      </c>
      <c r="AF675">
        <v>14</v>
      </c>
      <c r="AG675">
        <v>5</v>
      </c>
      <c r="AH675">
        <v>3</v>
      </c>
      <c r="AI675">
        <v>6</v>
      </c>
    </row>
    <row r="676" spans="1:35" x14ac:dyDescent="0.2">
      <c r="A676" s="102">
        <v>1040</v>
      </c>
      <c r="B676">
        <v>5110</v>
      </c>
      <c r="C676" t="s">
        <v>1111</v>
      </c>
      <c r="D676" t="s">
        <v>1388</v>
      </c>
      <c r="E676">
        <v>1248</v>
      </c>
      <c r="F676">
        <v>1246</v>
      </c>
      <c r="G676">
        <v>800</v>
      </c>
      <c r="H676" t="s">
        <v>1258</v>
      </c>
      <c r="I676">
        <v>7762</v>
      </c>
      <c r="J676" t="s">
        <v>1466</v>
      </c>
      <c r="K676" t="s">
        <v>1267</v>
      </c>
      <c r="L676">
        <v>497</v>
      </c>
      <c r="M676">
        <v>487</v>
      </c>
      <c r="N676">
        <v>2000</v>
      </c>
      <c r="O676" t="s">
        <v>1261</v>
      </c>
      <c r="P676">
        <v>0.87761620614177105</v>
      </c>
      <c r="Q676">
        <v>0.82921135161858195</v>
      </c>
      <c r="R676" s="15">
        <v>0.36160202737672698</v>
      </c>
      <c r="S676">
        <v>6.9666746243869995E-2</v>
      </c>
      <c r="T676">
        <v>2.7560326293536401</v>
      </c>
      <c r="U676">
        <v>2.7560326293536401</v>
      </c>
      <c r="V676">
        <v>2.36001521200801</v>
      </c>
      <c r="W676">
        <v>9.51</v>
      </c>
      <c r="X676">
        <v>2.29</v>
      </c>
      <c r="Y676">
        <v>66310</v>
      </c>
      <c r="Z676">
        <v>4736</v>
      </c>
      <c r="AA676">
        <v>0.22</v>
      </c>
      <c r="AB676">
        <v>14</v>
      </c>
      <c r="AC676">
        <v>6</v>
      </c>
      <c r="AD676">
        <v>8</v>
      </c>
      <c r="AE676">
        <v>42.86</v>
      </c>
      <c r="AF676">
        <v>13</v>
      </c>
      <c r="AG676">
        <v>3</v>
      </c>
      <c r="AH676">
        <v>3</v>
      </c>
      <c r="AI676">
        <v>8</v>
      </c>
    </row>
    <row r="677" spans="1:35" x14ac:dyDescent="0.2">
      <c r="A677" s="102">
        <v>740</v>
      </c>
      <c r="B677">
        <v>3141</v>
      </c>
      <c r="C677" t="s">
        <v>1411</v>
      </c>
      <c r="D677" t="s">
        <v>1283</v>
      </c>
      <c r="E677">
        <v>6280</v>
      </c>
      <c r="F677">
        <v>6250</v>
      </c>
      <c r="G677">
        <v>100</v>
      </c>
      <c r="H677" t="s">
        <v>1258</v>
      </c>
      <c r="I677">
        <v>4205</v>
      </c>
      <c r="J677" t="s">
        <v>1414</v>
      </c>
      <c r="K677" t="s">
        <v>1282</v>
      </c>
      <c r="L677">
        <v>1216</v>
      </c>
      <c r="M677">
        <v>1209</v>
      </c>
      <c r="N677">
        <v>500</v>
      </c>
      <c r="O677" t="s">
        <v>1261</v>
      </c>
      <c r="P677">
        <v>0.79193929831832999</v>
      </c>
      <c r="Q677">
        <v>0.86271577954656498</v>
      </c>
      <c r="R677">
        <v>7.0234802665525599E-3</v>
      </c>
      <c r="S677">
        <v>9.1377437701948394E-2</v>
      </c>
      <c r="T677">
        <v>1.0824908081193101</v>
      </c>
      <c r="U677">
        <v>1.0824908081193101</v>
      </c>
      <c r="V677">
        <v>1.36001890202025</v>
      </c>
      <c r="W677">
        <v>4.29</v>
      </c>
      <c r="X677">
        <v>3.28</v>
      </c>
      <c r="Y677">
        <v>65307</v>
      </c>
      <c r="Z677">
        <v>2419</v>
      </c>
      <c r="AA677">
        <v>0.46</v>
      </c>
      <c r="AB677">
        <v>27</v>
      </c>
      <c r="AC677">
        <v>17</v>
      </c>
      <c r="AD677">
        <v>10</v>
      </c>
      <c r="AE677">
        <v>62.96</v>
      </c>
      <c r="AF677">
        <v>9</v>
      </c>
      <c r="AG677">
        <v>16</v>
      </c>
      <c r="AH677">
        <v>9</v>
      </c>
      <c r="AI677">
        <v>2</v>
      </c>
    </row>
    <row r="678" spans="1:35" x14ac:dyDescent="0.2">
      <c r="A678" s="102">
        <v>529</v>
      </c>
      <c r="B678">
        <v>4917</v>
      </c>
      <c r="C678" t="s">
        <v>1598</v>
      </c>
      <c r="D678" t="s">
        <v>1282</v>
      </c>
      <c r="E678">
        <v>2543</v>
      </c>
      <c r="F678">
        <v>2551</v>
      </c>
      <c r="G678">
        <v>400</v>
      </c>
      <c r="H678" t="s">
        <v>1258</v>
      </c>
      <c r="I678">
        <v>6770</v>
      </c>
      <c r="J678" t="s">
        <v>24</v>
      </c>
      <c r="K678" t="s">
        <v>1263</v>
      </c>
      <c r="L678">
        <v>1869</v>
      </c>
      <c r="M678">
        <v>1836</v>
      </c>
      <c r="N678">
        <v>600</v>
      </c>
      <c r="O678" t="s">
        <v>1261</v>
      </c>
      <c r="P678">
        <v>0.95898803089987295</v>
      </c>
      <c r="Q678">
        <v>0.88744730443588005</v>
      </c>
      <c r="R678" s="15">
        <v>4.7394186306851598E-2</v>
      </c>
      <c r="S678">
        <v>6.9426171096094299E-3</v>
      </c>
      <c r="T678">
        <v>2.2451593059436901</v>
      </c>
      <c r="U678">
        <v>2.2451593059436901</v>
      </c>
      <c r="V678">
        <v>2.3069332664664799</v>
      </c>
      <c r="W678">
        <v>11.19</v>
      </c>
      <c r="X678">
        <v>7.96</v>
      </c>
      <c r="Y678">
        <v>65246</v>
      </c>
      <c r="Z678">
        <v>4350</v>
      </c>
      <c r="AA678">
        <v>0.37</v>
      </c>
      <c r="AB678">
        <v>15</v>
      </c>
      <c r="AC678">
        <v>8</v>
      </c>
      <c r="AD678">
        <v>7</v>
      </c>
      <c r="AE678">
        <v>53.33</v>
      </c>
      <c r="AF678">
        <v>9</v>
      </c>
      <c r="AG678">
        <v>7</v>
      </c>
      <c r="AH678">
        <v>5</v>
      </c>
      <c r="AI678">
        <v>3</v>
      </c>
    </row>
    <row r="679" spans="1:35" x14ac:dyDescent="0.2">
      <c r="A679" s="102">
        <v>321</v>
      </c>
      <c r="B679">
        <v>2001</v>
      </c>
      <c r="C679" t="s">
        <v>1176</v>
      </c>
      <c r="D679" t="s">
        <v>1285</v>
      </c>
      <c r="E679">
        <v>1651</v>
      </c>
      <c r="F679">
        <v>1649</v>
      </c>
      <c r="G679">
        <v>600</v>
      </c>
      <c r="H679" t="s">
        <v>1258</v>
      </c>
      <c r="I679">
        <v>3863</v>
      </c>
      <c r="J679" t="s">
        <v>1476</v>
      </c>
      <c r="K679" t="s">
        <v>1475</v>
      </c>
      <c r="L679">
        <v>1729</v>
      </c>
      <c r="M679">
        <v>1721</v>
      </c>
      <c r="N679">
        <v>600</v>
      </c>
      <c r="O679" t="s">
        <v>1261</v>
      </c>
      <c r="P679">
        <v>0.84389612892377597</v>
      </c>
      <c r="Q679">
        <v>0.907131327466974</v>
      </c>
      <c r="R679" s="15">
        <v>6.0784751348742602E-2</v>
      </c>
      <c r="S679" s="15">
        <v>5.1056702683429898E-2</v>
      </c>
      <c r="T679">
        <v>2.5183902081681602</v>
      </c>
      <c r="U679">
        <v>2.5183902081681602</v>
      </c>
      <c r="V679">
        <v>2.9401852369627299</v>
      </c>
      <c r="W679">
        <v>4.07</v>
      </c>
      <c r="X679">
        <v>4.18</v>
      </c>
      <c r="Y679">
        <v>64354</v>
      </c>
      <c r="Z679">
        <v>4290</v>
      </c>
      <c r="AA679">
        <v>0.2</v>
      </c>
      <c r="AB679">
        <v>15</v>
      </c>
      <c r="AC679">
        <v>9</v>
      </c>
      <c r="AD679">
        <v>6</v>
      </c>
      <c r="AE679">
        <v>60</v>
      </c>
      <c r="AF679">
        <v>14</v>
      </c>
      <c r="AG679">
        <v>5</v>
      </c>
      <c r="AH679">
        <v>3</v>
      </c>
      <c r="AI679">
        <v>7</v>
      </c>
    </row>
    <row r="680" spans="1:35" x14ac:dyDescent="0.2">
      <c r="A680" s="102">
        <v>1114</v>
      </c>
      <c r="B680">
        <v>4502</v>
      </c>
      <c r="C680" t="s">
        <v>1534</v>
      </c>
      <c r="D680" t="s">
        <v>1280</v>
      </c>
      <c r="E680">
        <v>4205</v>
      </c>
      <c r="F680">
        <v>4163</v>
      </c>
      <c r="G680">
        <v>100</v>
      </c>
      <c r="H680" t="s">
        <v>1258</v>
      </c>
      <c r="I680">
        <v>9062</v>
      </c>
      <c r="J680" t="s">
        <v>1222</v>
      </c>
      <c r="K680" t="s">
        <v>1380</v>
      </c>
      <c r="L680">
        <v>5990</v>
      </c>
      <c r="M680">
        <v>5890</v>
      </c>
      <c r="N680">
        <v>100</v>
      </c>
      <c r="O680" t="s">
        <v>1261</v>
      </c>
      <c r="P680">
        <v>0.75152964201171002</v>
      </c>
      <c r="Q680">
        <v>0.81878819012759496</v>
      </c>
      <c r="R680" s="15">
        <v>1.11373480720534E-5</v>
      </c>
      <c r="S680" s="15">
        <v>6.6814726859411297E-2</v>
      </c>
      <c r="T680">
        <v>1.1400089302166001</v>
      </c>
      <c r="U680">
        <v>1.1400089302166001</v>
      </c>
      <c r="V680">
        <v>1.1689619483264599</v>
      </c>
      <c r="W680">
        <v>4.54</v>
      </c>
      <c r="X680">
        <v>29.32</v>
      </c>
      <c r="Y680">
        <v>64275</v>
      </c>
      <c r="Z680">
        <v>32138</v>
      </c>
      <c r="AA680">
        <v>1.86</v>
      </c>
      <c r="AB680">
        <v>2</v>
      </c>
      <c r="AC680">
        <v>2</v>
      </c>
      <c r="AD680">
        <v>0</v>
      </c>
      <c r="AE680">
        <v>100</v>
      </c>
      <c r="AF680">
        <v>14</v>
      </c>
      <c r="AG680">
        <v>1</v>
      </c>
      <c r="AH680">
        <v>0</v>
      </c>
      <c r="AI680">
        <v>1</v>
      </c>
    </row>
    <row r="681" spans="1:35" x14ac:dyDescent="0.2">
      <c r="A681" s="102">
        <v>637</v>
      </c>
      <c r="B681">
        <v>1662</v>
      </c>
      <c r="C681" t="s">
        <v>568</v>
      </c>
      <c r="D681" t="s">
        <v>1471</v>
      </c>
      <c r="E681">
        <v>2782</v>
      </c>
      <c r="F681">
        <v>2798</v>
      </c>
      <c r="G681">
        <v>200</v>
      </c>
      <c r="H681" t="s">
        <v>1258</v>
      </c>
      <c r="I681">
        <v>2331</v>
      </c>
      <c r="J681" t="s">
        <v>1408</v>
      </c>
      <c r="K681" t="s">
        <v>1272</v>
      </c>
      <c r="L681">
        <v>5560</v>
      </c>
      <c r="M681">
        <v>5530</v>
      </c>
      <c r="N681">
        <v>100</v>
      </c>
      <c r="O681" t="s">
        <v>1261</v>
      </c>
      <c r="P681">
        <v>0.75510952846619495</v>
      </c>
      <c r="Q681">
        <v>0.87509442808886895</v>
      </c>
      <c r="R681">
        <v>3.5617018116211797E-2</v>
      </c>
      <c r="S681">
        <v>1.4357307712718601E-2</v>
      </c>
      <c r="T681">
        <v>0.21083886680035399</v>
      </c>
      <c r="U681">
        <v>0.21083886680035399</v>
      </c>
      <c r="V681">
        <v>0.67861867077813698</v>
      </c>
      <c r="W681">
        <v>0.68</v>
      </c>
      <c r="X681">
        <v>1.19</v>
      </c>
      <c r="Y681">
        <v>64117</v>
      </c>
      <c r="Z681">
        <v>4274</v>
      </c>
      <c r="AA681">
        <v>0.15</v>
      </c>
      <c r="AB681">
        <v>15</v>
      </c>
      <c r="AC681">
        <v>8</v>
      </c>
      <c r="AD681">
        <v>7</v>
      </c>
      <c r="AE681">
        <v>53.33</v>
      </c>
      <c r="AF681">
        <v>9</v>
      </c>
      <c r="AG681">
        <v>7</v>
      </c>
      <c r="AH681">
        <v>6</v>
      </c>
      <c r="AI681">
        <v>2</v>
      </c>
    </row>
    <row r="682" spans="1:35" x14ac:dyDescent="0.2">
      <c r="A682" s="102">
        <v>1209</v>
      </c>
      <c r="B682">
        <v>4114</v>
      </c>
      <c r="C682" t="s">
        <v>1413</v>
      </c>
      <c r="D682" t="s">
        <v>1282</v>
      </c>
      <c r="E682">
        <v>6080</v>
      </c>
      <c r="F682">
        <v>6050</v>
      </c>
      <c r="G682">
        <v>100</v>
      </c>
      <c r="H682" t="s">
        <v>1261</v>
      </c>
      <c r="I682">
        <v>9003</v>
      </c>
      <c r="J682" t="s">
        <v>1492</v>
      </c>
      <c r="K682" t="s">
        <v>1380</v>
      </c>
      <c r="L682">
        <v>2750</v>
      </c>
      <c r="M682">
        <v>2707</v>
      </c>
      <c r="N682">
        <v>200</v>
      </c>
      <c r="O682" t="s">
        <v>1258</v>
      </c>
      <c r="P682">
        <v>0.82973632287402799</v>
      </c>
      <c r="Q682">
        <v>0.80410905416452705</v>
      </c>
      <c r="R682" s="106">
        <v>0.220803539349709</v>
      </c>
      <c r="S682" s="106">
        <v>7.3985654486833502E-2</v>
      </c>
      <c r="T682">
        <v>-4.9383026640915498E-2</v>
      </c>
      <c r="U682">
        <v>4.9383026640915498E-2</v>
      </c>
      <c r="V682">
        <v>0.57234914102419099</v>
      </c>
      <c r="W682">
        <v>-0.11</v>
      </c>
      <c r="X682">
        <v>10.51</v>
      </c>
      <c r="Y682">
        <v>64098</v>
      </c>
      <c r="Z682">
        <v>9157</v>
      </c>
      <c r="AA682">
        <v>0.85</v>
      </c>
      <c r="AB682">
        <v>7</v>
      </c>
      <c r="AC682">
        <v>4</v>
      </c>
      <c r="AD682">
        <v>3</v>
      </c>
      <c r="AE682">
        <v>57.14</v>
      </c>
      <c r="AF682">
        <v>13</v>
      </c>
      <c r="AG682">
        <v>4</v>
      </c>
      <c r="AH682">
        <v>1</v>
      </c>
      <c r="AI682">
        <v>2</v>
      </c>
    </row>
    <row r="683" spans="1:35" x14ac:dyDescent="0.2">
      <c r="A683" s="102">
        <v>373</v>
      </c>
      <c r="B683">
        <v>3099</v>
      </c>
      <c r="C683" t="s">
        <v>36</v>
      </c>
      <c r="D683" t="s">
        <v>1283</v>
      </c>
      <c r="E683">
        <v>816</v>
      </c>
      <c r="F683">
        <v>801</v>
      </c>
      <c r="G683">
        <v>1300</v>
      </c>
      <c r="H683" t="s">
        <v>1258</v>
      </c>
      <c r="I683">
        <v>7762</v>
      </c>
      <c r="J683" t="s">
        <v>1466</v>
      </c>
      <c r="K683" t="s">
        <v>1267</v>
      </c>
      <c r="L683">
        <v>497</v>
      </c>
      <c r="M683">
        <v>487</v>
      </c>
      <c r="N683">
        <v>2100</v>
      </c>
      <c r="O683" t="s">
        <v>1261</v>
      </c>
      <c r="P683">
        <v>0.92595966784151096</v>
      </c>
      <c r="Q683">
        <v>0.902399383285862</v>
      </c>
      <c r="R683" s="106">
        <v>0.34527904808673199</v>
      </c>
      <c r="S683" s="15">
        <v>4.6599258558969202E-2</v>
      </c>
      <c r="T683">
        <v>9.2029230832228096E-2</v>
      </c>
      <c r="U683">
        <v>9.2029230832228096E-2</v>
      </c>
      <c r="V683">
        <v>5.9698383671629301E-2</v>
      </c>
      <c r="W683">
        <v>0.33</v>
      </c>
      <c r="X683">
        <v>1.79</v>
      </c>
      <c r="Y683">
        <v>63681</v>
      </c>
      <c r="Z683">
        <v>3746</v>
      </c>
      <c r="AA683">
        <v>0.19</v>
      </c>
      <c r="AB683">
        <v>17</v>
      </c>
      <c r="AC683">
        <v>8</v>
      </c>
      <c r="AD683">
        <v>9</v>
      </c>
      <c r="AE683">
        <v>47.06</v>
      </c>
      <c r="AF683">
        <v>14</v>
      </c>
      <c r="AG683">
        <v>5</v>
      </c>
      <c r="AH683">
        <v>5</v>
      </c>
      <c r="AI683">
        <v>7</v>
      </c>
    </row>
    <row r="684" spans="1:35" x14ac:dyDescent="0.2">
      <c r="A684" s="102">
        <v>247</v>
      </c>
      <c r="B684">
        <v>1414</v>
      </c>
      <c r="C684" t="s">
        <v>1439</v>
      </c>
      <c r="D684" t="s">
        <v>1268</v>
      </c>
      <c r="E684">
        <v>4310</v>
      </c>
      <c r="F684">
        <v>4235</v>
      </c>
      <c r="G684">
        <v>200</v>
      </c>
      <c r="H684" t="s">
        <v>1261</v>
      </c>
      <c r="I684">
        <v>5393</v>
      </c>
      <c r="J684" t="s">
        <v>235</v>
      </c>
      <c r="K684" t="s">
        <v>1257</v>
      </c>
      <c r="L684">
        <v>2548</v>
      </c>
      <c r="M684">
        <v>2546</v>
      </c>
      <c r="N684">
        <v>300</v>
      </c>
      <c r="O684" t="s">
        <v>1258</v>
      </c>
      <c r="P684">
        <v>0.73584032490732698</v>
      </c>
      <c r="Q684">
        <v>0.914801262644105</v>
      </c>
      <c r="R684">
        <v>0.238040192263409</v>
      </c>
      <c r="S684" s="15">
        <v>4.0994787788253197E-2</v>
      </c>
      <c r="T684">
        <v>-0.66592075703534503</v>
      </c>
      <c r="U684">
        <v>0.66592075703534503</v>
      </c>
      <c r="V684">
        <v>0.17750819275938401</v>
      </c>
      <c r="W684">
        <v>-2.12</v>
      </c>
      <c r="X684">
        <v>9.82</v>
      </c>
      <c r="Y684">
        <v>63638</v>
      </c>
      <c r="Z684">
        <v>4546</v>
      </c>
      <c r="AA684">
        <v>0.28999999999999998</v>
      </c>
      <c r="AB684">
        <v>14</v>
      </c>
      <c r="AC684">
        <v>8</v>
      </c>
      <c r="AD684">
        <v>6</v>
      </c>
      <c r="AE684">
        <v>57.14</v>
      </c>
      <c r="AF684">
        <v>10</v>
      </c>
      <c r="AG684">
        <v>5</v>
      </c>
      <c r="AH684">
        <v>6</v>
      </c>
      <c r="AI684">
        <v>3</v>
      </c>
    </row>
    <row r="685" spans="1:35" x14ac:dyDescent="0.2">
      <c r="A685" s="102">
        <v>124</v>
      </c>
      <c r="B685">
        <v>3046</v>
      </c>
      <c r="C685" t="s">
        <v>620</v>
      </c>
      <c r="D685" t="s">
        <v>1283</v>
      </c>
      <c r="E685">
        <v>7570</v>
      </c>
      <c r="F685">
        <v>7410</v>
      </c>
      <c r="G685">
        <v>100</v>
      </c>
      <c r="H685" t="s">
        <v>1261</v>
      </c>
      <c r="I685">
        <v>6967</v>
      </c>
      <c r="J685" t="s">
        <v>779</v>
      </c>
      <c r="K685" t="s">
        <v>1263</v>
      </c>
      <c r="L685">
        <v>1355</v>
      </c>
      <c r="M685">
        <v>1361</v>
      </c>
      <c r="N685">
        <v>500</v>
      </c>
      <c r="O685" t="s">
        <v>1258</v>
      </c>
      <c r="P685">
        <v>0.918101465873848</v>
      </c>
      <c r="Q685">
        <v>0.93213840009480997</v>
      </c>
      <c r="R685">
        <v>4.5191540333723596E-3</v>
      </c>
      <c r="S685" s="106">
        <v>1.86725137400338E-2</v>
      </c>
      <c r="T685">
        <v>-1.7291900587709701</v>
      </c>
      <c r="U685">
        <v>1.7291900587709701</v>
      </c>
      <c r="V685">
        <v>0.71960515133858105</v>
      </c>
      <c r="W685">
        <v>-8.08</v>
      </c>
      <c r="X685">
        <v>8.16</v>
      </c>
      <c r="Y685">
        <v>63258</v>
      </c>
      <c r="Z685">
        <v>3721</v>
      </c>
      <c r="AA685">
        <v>0.45</v>
      </c>
      <c r="AB685">
        <v>17</v>
      </c>
      <c r="AC685">
        <v>10</v>
      </c>
      <c r="AD685">
        <v>7</v>
      </c>
      <c r="AE685">
        <v>58.82</v>
      </c>
      <c r="AF685">
        <v>9</v>
      </c>
      <c r="AG685">
        <v>10</v>
      </c>
      <c r="AH685">
        <v>7</v>
      </c>
      <c r="AI685">
        <v>0</v>
      </c>
    </row>
    <row r="686" spans="1:35" x14ac:dyDescent="0.2">
      <c r="A686" s="102">
        <v>1187</v>
      </c>
      <c r="B686">
        <v>6113</v>
      </c>
      <c r="C686" t="s">
        <v>1585</v>
      </c>
      <c r="D686" t="s">
        <v>1270</v>
      </c>
      <c r="E686">
        <v>1089</v>
      </c>
      <c r="F686">
        <v>1086</v>
      </c>
      <c r="G686">
        <v>1000</v>
      </c>
      <c r="H686" t="s">
        <v>1261</v>
      </c>
      <c r="I686">
        <v>9101</v>
      </c>
      <c r="J686" t="s">
        <v>924</v>
      </c>
      <c r="K686" t="s">
        <v>1500</v>
      </c>
      <c r="L686">
        <v>1768</v>
      </c>
      <c r="M686">
        <v>1746</v>
      </c>
      <c r="N686">
        <v>600</v>
      </c>
      <c r="O686" t="s">
        <v>1258</v>
      </c>
      <c r="P686">
        <v>0.92780807588624203</v>
      </c>
      <c r="Q686">
        <v>0.80849118561132505</v>
      </c>
      <c r="R686">
        <v>3.36039505578693E-2</v>
      </c>
      <c r="S686">
        <v>2.6720363501989901E-2</v>
      </c>
      <c r="T686">
        <v>-1.64644909901093</v>
      </c>
      <c r="U686">
        <v>1.64644909901093</v>
      </c>
      <c r="V686">
        <v>1.81650812854026</v>
      </c>
      <c r="W686">
        <v>-3.45</v>
      </c>
      <c r="X686">
        <v>3.67</v>
      </c>
      <c r="Y686">
        <v>63244</v>
      </c>
      <c r="Z686">
        <v>3720</v>
      </c>
      <c r="AA686">
        <v>0.22</v>
      </c>
      <c r="AB686">
        <v>17</v>
      </c>
      <c r="AC686">
        <v>9</v>
      </c>
      <c r="AD686">
        <v>8</v>
      </c>
      <c r="AE686">
        <v>52.94</v>
      </c>
      <c r="AF686">
        <v>15</v>
      </c>
      <c r="AG686">
        <v>3</v>
      </c>
      <c r="AH686">
        <v>3</v>
      </c>
      <c r="AI686">
        <v>11</v>
      </c>
    </row>
    <row r="687" spans="1:35" x14ac:dyDescent="0.2">
      <c r="A687" s="102">
        <v>185</v>
      </c>
      <c r="B687">
        <v>1332</v>
      </c>
      <c r="C687" t="s">
        <v>1684</v>
      </c>
      <c r="D687" t="s">
        <v>1378</v>
      </c>
      <c r="E687">
        <v>617</v>
      </c>
      <c r="F687">
        <v>610</v>
      </c>
      <c r="G687">
        <v>1800</v>
      </c>
      <c r="H687" t="s">
        <v>1258</v>
      </c>
      <c r="I687">
        <v>5406</v>
      </c>
      <c r="J687" t="s">
        <v>1595</v>
      </c>
      <c r="K687" t="s">
        <v>1312</v>
      </c>
      <c r="L687">
        <v>464</v>
      </c>
      <c r="M687">
        <v>455</v>
      </c>
      <c r="N687">
        <v>2400</v>
      </c>
      <c r="O687" t="s">
        <v>1261</v>
      </c>
      <c r="P687">
        <v>0.623282811881536</v>
      </c>
      <c r="Q687">
        <v>0.923427414188565</v>
      </c>
      <c r="R687" s="15">
        <v>0.161687406583257</v>
      </c>
      <c r="S687">
        <v>1.8504427045427801E-2</v>
      </c>
      <c r="T687">
        <v>2.7836519282773602</v>
      </c>
      <c r="U687">
        <v>2.7836519282773602</v>
      </c>
      <c r="V687">
        <v>2.9613665126465998</v>
      </c>
      <c r="W687">
        <v>15.92</v>
      </c>
      <c r="X687">
        <v>0.55000000000000004</v>
      </c>
      <c r="Y687">
        <v>63207</v>
      </c>
      <c r="Z687">
        <v>3010</v>
      </c>
      <c r="AA687">
        <v>0.12</v>
      </c>
      <c r="AB687">
        <v>21</v>
      </c>
      <c r="AC687">
        <v>12</v>
      </c>
      <c r="AD687">
        <v>9</v>
      </c>
      <c r="AE687">
        <v>57.14</v>
      </c>
      <c r="AF687">
        <v>9</v>
      </c>
      <c r="AG687">
        <v>10</v>
      </c>
      <c r="AH687">
        <v>7</v>
      </c>
      <c r="AI687">
        <v>4</v>
      </c>
    </row>
    <row r="688" spans="1:35" x14ac:dyDescent="0.2">
      <c r="A688" s="102">
        <v>167</v>
      </c>
      <c r="B688">
        <v>2127</v>
      </c>
      <c r="C688" t="s">
        <v>1441</v>
      </c>
      <c r="D688" t="s">
        <v>1272</v>
      </c>
      <c r="E688">
        <v>3800</v>
      </c>
      <c r="F688">
        <v>3680</v>
      </c>
      <c r="G688">
        <v>200</v>
      </c>
      <c r="H688" t="s">
        <v>1261</v>
      </c>
      <c r="I688">
        <v>6952</v>
      </c>
      <c r="J688" t="s">
        <v>441</v>
      </c>
      <c r="K688" t="s">
        <v>1263</v>
      </c>
      <c r="L688">
        <v>2122</v>
      </c>
      <c r="M688">
        <v>2100</v>
      </c>
      <c r="N688">
        <v>400</v>
      </c>
      <c r="O688" t="s">
        <v>1258</v>
      </c>
      <c r="P688">
        <v>0.61852293139237702</v>
      </c>
      <c r="Q688">
        <v>0.92501392899109802</v>
      </c>
      <c r="R688" s="15">
        <v>4.1338450202223299E-2</v>
      </c>
      <c r="S688">
        <v>4.6091085321286196E-3</v>
      </c>
      <c r="T688">
        <v>-0.16248258004569599</v>
      </c>
      <c r="U688">
        <v>0.16248258004569599</v>
      </c>
      <c r="V688">
        <v>0.172117979655773</v>
      </c>
      <c r="W688">
        <v>-0.73</v>
      </c>
      <c r="X688">
        <v>14.13</v>
      </c>
      <c r="Y688">
        <v>62849</v>
      </c>
      <c r="Z688">
        <v>2514</v>
      </c>
      <c r="AA688">
        <v>0.19</v>
      </c>
      <c r="AB688">
        <v>25</v>
      </c>
      <c r="AC688">
        <v>13</v>
      </c>
      <c r="AD688">
        <v>12</v>
      </c>
      <c r="AE688">
        <v>52</v>
      </c>
      <c r="AF688">
        <v>9</v>
      </c>
      <c r="AG688">
        <v>12</v>
      </c>
      <c r="AH688">
        <v>11</v>
      </c>
      <c r="AI688">
        <v>2</v>
      </c>
    </row>
    <row r="689" spans="1:35" x14ac:dyDescent="0.2">
      <c r="A689" s="102">
        <v>508</v>
      </c>
      <c r="B689">
        <v>6371</v>
      </c>
      <c r="C689" t="s">
        <v>1421</v>
      </c>
      <c r="D689" t="s">
        <v>1270</v>
      </c>
      <c r="E689">
        <v>3240</v>
      </c>
      <c r="F689">
        <v>3220</v>
      </c>
      <c r="G689">
        <v>300</v>
      </c>
      <c r="H689" t="s">
        <v>1261</v>
      </c>
      <c r="I689">
        <v>7240</v>
      </c>
      <c r="J689" t="s">
        <v>792</v>
      </c>
      <c r="K689" t="s">
        <v>1275</v>
      </c>
      <c r="L689">
        <v>1561</v>
      </c>
      <c r="M689">
        <v>1564</v>
      </c>
      <c r="N689">
        <v>600</v>
      </c>
      <c r="O689" t="s">
        <v>1258</v>
      </c>
      <c r="P689">
        <v>0.80408424869492001</v>
      </c>
      <c r="Q689">
        <v>0.88930762691808396</v>
      </c>
      <c r="R689" s="106">
        <v>0.20573285014050299</v>
      </c>
      <c r="S689">
        <v>1.9973285890587701E-2</v>
      </c>
      <c r="T689">
        <v>-2.5600648682206599</v>
      </c>
      <c r="U689">
        <v>2.5600648682206599</v>
      </c>
      <c r="V689">
        <v>2.19464530368468</v>
      </c>
      <c r="W689">
        <v>-9.9600000000000009</v>
      </c>
      <c r="X689">
        <v>2.86</v>
      </c>
      <c r="Y689">
        <v>62810</v>
      </c>
      <c r="Z689">
        <v>3489</v>
      </c>
      <c r="AA689">
        <v>0.21</v>
      </c>
      <c r="AB689">
        <v>18</v>
      </c>
      <c r="AC689">
        <v>10</v>
      </c>
      <c r="AD689">
        <v>8</v>
      </c>
      <c r="AE689">
        <v>55.56</v>
      </c>
      <c r="AF689">
        <v>15</v>
      </c>
      <c r="AG689">
        <v>5</v>
      </c>
      <c r="AH689">
        <v>4</v>
      </c>
      <c r="AI689">
        <v>9</v>
      </c>
    </row>
    <row r="690" spans="1:35" x14ac:dyDescent="0.2">
      <c r="A690" s="102">
        <v>969</v>
      </c>
      <c r="B690">
        <v>2326</v>
      </c>
      <c r="C690" t="s">
        <v>1726</v>
      </c>
      <c r="D690" t="s">
        <v>1260</v>
      </c>
      <c r="E690">
        <v>5720</v>
      </c>
      <c r="F690">
        <v>5470</v>
      </c>
      <c r="G690">
        <v>200</v>
      </c>
      <c r="H690" t="s">
        <v>1258</v>
      </c>
      <c r="I690">
        <v>7575</v>
      </c>
      <c r="J690" t="s">
        <v>1594</v>
      </c>
      <c r="K690" t="s">
        <v>1265</v>
      </c>
      <c r="L690">
        <v>1420</v>
      </c>
      <c r="M690">
        <v>1403</v>
      </c>
      <c r="N690">
        <v>800</v>
      </c>
      <c r="O690" t="s">
        <v>1261</v>
      </c>
      <c r="P690">
        <v>0.58103626591579505</v>
      </c>
      <c r="Q690">
        <v>0.83701737911476604</v>
      </c>
      <c r="R690" s="106">
        <v>0.22132165685084701</v>
      </c>
      <c r="S690" s="106">
        <v>4.20476052464481E-2</v>
      </c>
      <c r="T690">
        <v>0.29982347598827902</v>
      </c>
      <c r="U690">
        <v>0.29982347598827902</v>
      </c>
      <c r="V690">
        <v>1.19993789420039</v>
      </c>
      <c r="W690">
        <v>1.3</v>
      </c>
      <c r="X690">
        <v>2.6</v>
      </c>
      <c r="Y690">
        <v>62224</v>
      </c>
      <c r="Z690">
        <v>3275</v>
      </c>
      <c r="AA690">
        <v>0.35</v>
      </c>
      <c r="AB690">
        <v>19</v>
      </c>
      <c r="AC690">
        <v>11</v>
      </c>
      <c r="AD690">
        <v>8</v>
      </c>
      <c r="AE690">
        <v>57.89</v>
      </c>
      <c r="AF690">
        <v>7</v>
      </c>
      <c r="AG690">
        <v>10</v>
      </c>
      <c r="AH690">
        <v>8</v>
      </c>
      <c r="AI690">
        <v>1</v>
      </c>
    </row>
    <row r="691" spans="1:35" x14ac:dyDescent="0.2">
      <c r="A691" s="102">
        <v>461</v>
      </c>
      <c r="B691">
        <v>4114</v>
      </c>
      <c r="C691" t="s">
        <v>1413</v>
      </c>
      <c r="D691" t="s">
        <v>1282</v>
      </c>
      <c r="E691">
        <v>6080</v>
      </c>
      <c r="F691">
        <v>6050</v>
      </c>
      <c r="G691">
        <v>100</v>
      </c>
      <c r="H691" t="s">
        <v>1258</v>
      </c>
      <c r="I691">
        <v>5214</v>
      </c>
      <c r="J691" t="s">
        <v>1541</v>
      </c>
      <c r="K691" t="s">
        <v>1257</v>
      </c>
      <c r="L691">
        <v>2085</v>
      </c>
      <c r="M691">
        <v>2059</v>
      </c>
      <c r="N691">
        <v>300</v>
      </c>
      <c r="O691" t="s">
        <v>1261</v>
      </c>
      <c r="P691">
        <v>0.88893651773927895</v>
      </c>
      <c r="Q691">
        <v>0.89488112317558</v>
      </c>
      <c r="R691" s="15">
        <v>9.6804368365082001E-3</v>
      </c>
      <c r="S691">
        <v>9.7975762595925893E-3</v>
      </c>
      <c r="T691">
        <v>1.2754104199391501</v>
      </c>
      <c r="U691">
        <v>1.2754104199391501</v>
      </c>
      <c r="V691">
        <v>1.48793588617204</v>
      </c>
      <c r="W691">
        <v>3.45</v>
      </c>
      <c r="X691">
        <v>2.1</v>
      </c>
      <c r="Y691">
        <v>62028</v>
      </c>
      <c r="Z691">
        <v>7754</v>
      </c>
      <c r="AA691">
        <v>0.5</v>
      </c>
      <c r="AB691">
        <v>8</v>
      </c>
      <c r="AC691">
        <v>4</v>
      </c>
      <c r="AD691">
        <v>4</v>
      </c>
      <c r="AE691">
        <v>50</v>
      </c>
      <c r="AF691">
        <v>12</v>
      </c>
      <c r="AG691">
        <v>3</v>
      </c>
      <c r="AH691">
        <v>2</v>
      </c>
      <c r="AI691">
        <v>3</v>
      </c>
    </row>
    <row r="692" spans="1:35" x14ac:dyDescent="0.2">
      <c r="A692" s="102">
        <v>963</v>
      </c>
      <c r="B692">
        <v>2201</v>
      </c>
      <c r="C692" t="s">
        <v>584</v>
      </c>
      <c r="D692" t="s">
        <v>1285</v>
      </c>
      <c r="E692">
        <v>4690</v>
      </c>
      <c r="F692">
        <v>4690</v>
      </c>
      <c r="G692">
        <v>200</v>
      </c>
      <c r="H692" t="s">
        <v>1261</v>
      </c>
      <c r="I692">
        <v>2264</v>
      </c>
      <c r="J692" t="s">
        <v>1528</v>
      </c>
      <c r="K692" t="s">
        <v>1285</v>
      </c>
      <c r="L692">
        <v>4130</v>
      </c>
      <c r="M692">
        <v>4070</v>
      </c>
      <c r="N692">
        <v>200</v>
      </c>
      <c r="O692" t="s">
        <v>1258</v>
      </c>
      <c r="P692">
        <v>0.83578108007770202</v>
      </c>
      <c r="Q692">
        <v>0.83887820953672898</v>
      </c>
      <c r="R692">
        <v>0.40618324200035899</v>
      </c>
      <c r="S692">
        <v>3.0704622628074399E-2</v>
      </c>
      <c r="T692">
        <v>-2.36862408152885</v>
      </c>
      <c r="U692">
        <v>2.36862408152885</v>
      </c>
      <c r="V692">
        <v>2.39478565704909</v>
      </c>
      <c r="W692">
        <v>-6.11</v>
      </c>
      <c r="X692">
        <v>13.22</v>
      </c>
      <c r="Y692">
        <v>61443</v>
      </c>
      <c r="Z692">
        <v>10240</v>
      </c>
      <c r="AA692">
        <v>0.65</v>
      </c>
      <c r="AB692">
        <v>6</v>
      </c>
      <c r="AC692">
        <v>4</v>
      </c>
      <c r="AD692">
        <v>2</v>
      </c>
      <c r="AE692">
        <v>66.67</v>
      </c>
      <c r="AF692">
        <v>9</v>
      </c>
      <c r="AG692">
        <v>3</v>
      </c>
      <c r="AH692">
        <v>1</v>
      </c>
      <c r="AI692">
        <v>2</v>
      </c>
    </row>
    <row r="693" spans="1:35" x14ac:dyDescent="0.2">
      <c r="A693" s="102">
        <v>1011</v>
      </c>
      <c r="B693">
        <v>7259</v>
      </c>
      <c r="C693" t="s">
        <v>27</v>
      </c>
      <c r="D693" t="s">
        <v>1275</v>
      </c>
      <c r="E693">
        <v>3870</v>
      </c>
      <c r="F693">
        <v>3905</v>
      </c>
      <c r="G693">
        <v>200</v>
      </c>
      <c r="H693" t="s">
        <v>1258</v>
      </c>
      <c r="I693">
        <v>9076</v>
      </c>
      <c r="J693" t="s">
        <v>922</v>
      </c>
      <c r="K693" t="s">
        <v>1380</v>
      </c>
      <c r="L693">
        <v>1359</v>
      </c>
      <c r="M693">
        <v>1341</v>
      </c>
      <c r="N693">
        <v>600</v>
      </c>
      <c r="O693" t="s">
        <v>1261</v>
      </c>
      <c r="P693">
        <v>0.73116763031797805</v>
      </c>
      <c r="Q693">
        <v>0.83207499810736096</v>
      </c>
      <c r="R693">
        <v>0.105716606406472</v>
      </c>
      <c r="S693">
        <v>4.6709170656345396E-3</v>
      </c>
      <c r="T693">
        <v>1.23505528408104</v>
      </c>
      <c r="U693">
        <v>1.23505528408104</v>
      </c>
      <c r="V693">
        <v>0.51095098161173103</v>
      </c>
      <c r="W693">
        <v>5.54</v>
      </c>
      <c r="X693">
        <v>3.02</v>
      </c>
      <c r="Y693">
        <v>61422</v>
      </c>
      <c r="Z693">
        <v>5584</v>
      </c>
      <c r="AA693">
        <v>0.28000000000000003</v>
      </c>
      <c r="AB693">
        <v>11</v>
      </c>
      <c r="AC693">
        <v>6</v>
      </c>
      <c r="AD693">
        <v>5</v>
      </c>
      <c r="AE693">
        <v>54.55</v>
      </c>
      <c r="AF693">
        <v>13</v>
      </c>
      <c r="AG693">
        <v>5</v>
      </c>
      <c r="AH693">
        <v>2</v>
      </c>
      <c r="AI693">
        <v>4</v>
      </c>
    </row>
    <row r="694" spans="1:35" x14ac:dyDescent="0.2">
      <c r="A694" s="102">
        <v>1203</v>
      </c>
      <c r="B694">
        <v>3291</v>
      </c>
      <c r="C694" t="s">
        <v>58</v>
      </c>
      <c r="D694" t="s">
        <v>1279</v>
      </c>
      <c r="E694">
        <v>1659</v>
      </c>
      <c r="F694">
        <v>1626</v>
      </c>
      <c r="G694">
        <v>500</v>
      </c>
      <c r="H694" t="s">
        <v>1261</v>
      </c>
      <c r="I694">
        <v>7259</v>
      </c>
      <c r="J694" t="s">
        <v>27</v>
      </c>
      <c r="K694" t="s">
        <v>1275</v>
      </c>
      <c r="L694">
        <v>3870</v>
      </c>
      <c r="M694">
        <v>3905</v>
      </c>
      <c r="N694">
        <v>200</v>
      </c>
      <c r="O694" t="s">
        <v>1258</v>
      </c>
      <c r="P694">
        <v>0.55358465185213501</v>
      </c>
      <c r="Q694">
        <v>0.80556986636441197</v>
      </c>
      <c r="R694" s="15">
        <v>1.00014977543728E-2</v>
      </c>
      <c r="S694" s="106">
        <v>1.2065419133523599E-2</v>
      </c>
      <c r="T694">
        <v>-1.8403976100910899</v>
      </c>
      <c r="U694">
        <v>1.8403976100910899</v>
      </c>
      <c r="V694">
        <v>1.1559139882243801</v>
      </c>
      <c r="W694">
        <v>-12.32</v>
      </c>
      <c r="X694">
        <v>4.0999999999999996</v>
      </c>
      <c r="Y694">
        <v>60972</v>
      </c>
      <c r="Z694">
        <v>4065</v>
      </c>
      <c r="AA694">
        <v>0.25</v>
      </c>
      <c r="AB694">
        <v>15</v>
      </c>
      <c r="AC694">
        <v>9</v>
      </c>
      <c r="AD694">
        <v>6</v>
      </c>
      <c r="AE694">
        <v>60</v>
      </c>
      <c r="AF694">
        <v>14</v>
      </c>
      <c r="AG694">
        <v>6</v>
      </c>
      <c r="AH694">
        <v>2</v>
      </c>
      <c r="AI694">
        <v>7</v>
      </c>
    </row>
    <row r="695" spans="1:35" x14ac:dyDescent="0.2">
      <c r="A695" s="102">
        <v>766</v>
      </c>
      <c r="B695">
        <v>7762</v>
      </c>
      <c r="C695" t="s">
        <v>1466</v>
      </c>
      <c r="D695" t="s">
        <v>1267</v>
      </c>
      <c r="E695">
        <v>497</v>
      </c>
      <c r="F695">
        <v>487</v>
      </c>
      <c r="G695">
        <v>2000</v>
      </c>
      <c r="H695" t="s">
        <v>1261</v>
      </c>
      <c r="I695">
        <v>8086</v>
      </c>
      <c r="J695" t="s">
        <v>1545</v>
      </c>
      <c r="K695" t="s">
        <v>1267</v>
      </c>
      <c r="L695">
        <v>1258</v>
      </c>
      <c r="M695">
        <v>1240</v>
      </c>
      <c r="N695">
        <v>800</v>
      </c>
      <c r="O695" t="s">
        <v>1258</v>
      </c>
      <c r="P695">
        <v>0.84446389312260695</v>
      </c>
      <c r="Q695">
        <v>0.85998230799531195</v>
      </c>
      <c r="R695">
        <v>0.15750847119949701</v>
      </c>
      <c r="S695">
        <v>3.9799054113288497E-2</v>
      </c>
      <c r="T695">
        <v>-2.3797913474238901</v>
      </c>
      <c r="U695">
        <v>2.3797913474238901</v>
      </c>
      <c r="V695">
        <v>2.5371136167481501</v>
      </c>
      <c r="W695">
        <v>-14.63</v>
      </c>
      <c r="X695">
        <v>1.81</v>
      </c>
      <c r="Y695">
        <v>59977</v>
      </c>
      <c r="Z695">
        <v>4284</v>
      </c>
      <c r="AA695">
        <v>0.2</v>
      </c>
      <c r="AB695">
        <v>14</v>
      </c>
      <c r="AC695">
        <v>9</v>
      </c>
      <c r="AD695">
        <v>5</v>
      </c>
      <c r="AE695">
        <v>64.290000000000006</v>
      </c>
      <c r="AF695">
        <v>13</v>
      </c>
      <c r="AG695">
        <v>4</v>
      </c>
      <c r="AH695">
        <v>4</v>
      </c>
      <c r="AI695">
        <v>6</v>
      </c>
    </row>
    <row r="696" spans="1:35" x14ac:dyDescent="0.2">
      <c r="A696" s="102">
        <v>933</v>
      </c>
      <c r="B696">
        <v>6481</v>
      </c>
      <c r="C696" t="s">
        <v>1685</v>
      </c>
      <c r="D696" t="s">
        <v>1270</v>
      </c>
      <c r="E696">
        <v>2766</v>
      </c>
      <c r="F696">
        <v>2762</v>
      </c>
      <c r="G696">
        <v>300</v>
      </c>
      <c r="H696" t="s">
        <v>1261</v>
      </c>
      <c r="I696">
        <v>7282</v>
      </c>
      <c r="J696" t="s">
        <v>1510</v>
      </c>
      <c r="K696" t="s">
        <v>1275</v>
      </c>
      <c r="L696">
        <v>2502</v>
      </c>
      <c r="M696">
        <v>2501</v>
      </c>
      <c r="N696">
        <v>300</v>
      </c>
      <c r="O696" t="s">
        <v>1258</v>
      </c>
      <c r="P696">
        <v>0.62584773767325297</v>
      </c>
      <c r="Q696">
        <v>0.84163694824130297</v>
      </c>
      <c r="R696">
        <v>5.5409867971889001E-2</v>
      </c>
      <c r="S696">
        <v>4.4433712705156003E-2</v>
      </c>
      <c r="T696">
        <v>-0.87212262191616496</v>
      </c>
      <c r="U696">
        <v>0.87212262191616496</v>
      </c>
      <c r="V696">
        <v>0.71703254980190301</v>
      </c>
      <c r="W696">
        <v>-4.3899999999999997</v>
      </c>
      <c r="X696">
        <v>9.4499999999999993</v>
      </c>
      <c r="Y696">
        <v>59919</v>
      </c>
      <c r="Z696">
        <v>3154</v>
      </c>
      <c r="AA696">
        <v>0.13</v>
      </c>
      <c r="AB696">
        <v>19</v>
      </c>
      <c r="AC696">
        <v>8</v>
      </c>
      <c r="AD696">
        <v>11</v>
      </c>
      <c r="AE696">
        <v>42.11</v>
      </c>
      <c r="AF696">
        <v>11</v>
      </c>
      <c r="AG696">
        <v>8</v>
      </c>
      <c r="AH696">
        <v>5</v>
      </c>
      <c r="AI696">
        <v>6</v>
      </c>
    </row>
    <row r="697" spans="1:35" x14ac:dyDescent="0.2">
      <c r="A697" s="102">
        <v>663</v>
      </c>
      <c r="B697">
        <v>3098</v>
      </c>
      <c r="C697" t="s">
        <v>1970</v>
      </c>
      <c r="D697" t="s">
        <v>1283</v>
      </c>
      <c r="E697">
        <v>5260</v>
      </c>
      <c r="F697">
        <v>5100</v>
      </c>
      <c r="G697">
        <v>100</v>
      </c>
      <c r="H697" t="s">
        <v>1261</v>
      </c>
      <c r="I697">
        <v>3141</v>
      </c>
      <c r="J697" t="s">
        <v>1411</v>
      </c>
      <c r="K697" t="s">
        <v>1283</v>
      </c>
      <c r="L697">
        <v>6280</v>
      </c>
      <c r="M697">
        <v>6250</v>
      </c>
      <c r="N697">
        <v>100</v>
      </c>
      <c r="O697" t="s">
        <v>1258</v>
      </c>
      <c r="P697">
        <v>0.57570059787947403</v>
      </c>
      <c r="Q697">
        <v>0.87288180916707603</v>
      </c>
      <c r="R697">
        <v>0.20621072905875501</v>
      </c>
      <c r="S697" s="15">
        <v>3.8903075059938001E-2</v>
      </c>
      <c r="T697">
        <v>-2.62208804560193</v>
      </c>
      <c r="U697">
        <v>2.62208804560193</v>
      </c>
      <c r="V697">
        <v>2.4268875740237701</v>
      </c>
      <c r="W697">
        <v>-16.96</v>
      </c>
      <c r="X697">
        <v>18.399999999999999</v>
      </c>
      <c r="Y697">
        <v>59853</v>
      </c>
      <c r="Z697">
        <v>8550</v>
      </c>
      <c r="AA697">
        <v>0.57999999999999996</v>
      </c>
      <c r="AB697">
        <v>7</v>
      </c>
      <c r="AC697">
        <v>6</v>
      </c>
      <c r="AD697">
        <v>1</v>
      </c>
      <c r="AE697">
        <v>85.71</v>
      </c>
      <c r="AF697">
        <v>9</v>
      </c>
      <c r="AG697">
        <v>3</v>
      </c>
      <c r="AH697">
        <v>2</v>
      </c>
      <c r="AI697">
        <v>2</v>
      </c>
    </row>
    <row r="698" spans="1:35" x14ac:dyDescent="0.2">
      <c r="A698" s="102">
        <v>743</v>
      </c>
      <c r="B698">
        <v>4205</v>
      </c>
      <c r="C698" t="s">
        <v>1414</v>
      </c>
      <c r="D698" t="s">
        <v>1282</v>
      </c>
      <c r="E698">
        <v>1216</v>
      </c>
      <c r="F698">
        <v>1209</v>
      </c>
      <c r="G698">
        <v>900</v>
      </c>
      <c r="H698" t="s">
        <v>1261</v>
      </c>
      <c r="I698">
        <v>7649</v>
      </c>
      <c r="J698" t="s">
        <v>1488</v>
      </c>
      <c r="K698" t="s">
        <v>1283</v>
      </c>
      <c r="L698">
        <v>5540</v>
      </c>
      <c r="M698">
        <v>5430</v>
      </c>
      <c r="N698">
        <v>200</v>
      </c>
      <c r="O698" t="s">
        <v>1258</v>
      </c>
      <c r="P698">
        <v>0.84331173901713696</v>
      </c>
      <c r="Q698">
        <v>0.86251312388344703</v>
      </c>
      <c r="R698">
        <v>0.17433479776533201</v>
      </c>
      <c r="S698">
        <v>1.3090071382557E-2</v>
      </c>
      <c r="T698">
        <v>-0.50763450278352695</v>
      </c>
      <c r="U698">
        <v>0.50763450278352695</v>
      </c>
      <c r="V698">
        <v>1.2172072529430999</v>
      </c>
      <c r="W698">
        <v>-1.66</v>
      </c>
      <c r="X698">
        <v>0.19</v>
      </c>
      <c r="Y698">
        <v>59813</v>
      </c>
      <c r="Z698">
        <v>4272</v>
      </c>
      <c r="AA698">
        <v>0.37</v>
      </c>
      <c r="AB698">
        <v>14</v>
      </c>
      <c r="AC698">
        <v>7</v>
      </c>
      <c r="AD698">
        <v>7</v>
      </c>
      <c r="AE698">
        <v>50</v>
      </c>
      <c r="AF698">
        <v>12</v>
      </c>
      <c r="AG698">
        <v>6</v>
      </c>
      <c r="AH698">
        <v>4</v>
      </c>
      <c r="AI698">
        <v>4</v>
      </c>
    </row>
    <row r="699" spans="1:35" x14ac:dyDescent="0.2">
      <c r="A699" s="102">
        <v>647</v>
      </c>
      <c r="B699">
        <v>6750</v>
      </c>
      <c r="C699" t="s">
        <v>1317</v>
      </c>
      <c r="D699" t="s">
        <v>1263</v>
      </c>
      <c r="E699">
        <v>4095</v>
      </c>
      <c r="F699">
        <v>3950</v>
      </c>
      <c r="G699">
        <v>200</v>
      </c>
      <c r="H699" t="s">
        <v>1261</v>
      </c>
      <c r="I699">
        <v>6758</v>
      </c>
      <c r="J699" t="s">
        <v>1274</v>
      </c>
      <c r="K699" t="s">
        <v>1263</v>
      </c>
      <c r="L699">
        <v>7500</v>
      </c>
      <c r="M699">
        <v>7522</v>
      </c>
      <c r="N699">
        <v>100</v>
      </c>
      <c r="O699" t="s">
        <v>1258</v>
      </c>
      <c r="P699">
        <v>0.66365266288470903</v>
      </c>
      <c r="Q699">
        <v>0.874152419402074</v>
      </c>
      <c r="R699">
        <v>0.41257675289628198</v>
      </c>
      <c r="S699">
        <v>6.16433642584212E-2</v>
      </c>
      <c r="T699">
        <v>-2.18201885920696</v>
      </c>
      <c r="U699">
        <v>2.18201885920696</v>
      </c>
      <c r="V699">
        <v>1.5858681946990001</v>
      </c>
      <c r="W699">
        <v>-11.43</v>
      </c>
      <c r="X699">
        <v>5.03</v>
      </c>
      <c r="Y699">
        <v>59792</v>
      </c>
      <c r="Z699">
        <v>4983</v>
      </c>
      <c r="AA699">
        <v>0.12</v>
      </c>
      <c r="AB699">
        <v>12</v>
      </c>
      <c r="AC699">
        <v>6</v>
      </c>
      <c r="AD699">
        <v>6</v>
      </c>
      <c r="AE699">
        <v>50</v>
      </c>
      <c r="AF699">
        <v>12</v>
      </c>
      <c r="AG699">
        <v>4</v>
      </c>
      <c r="AH699">
        <v>3</v>
      </c>
      <c r="AI699">
        <v>5</v>
      </c>
    </row>
    <row r="700" spans="1:35" x14ac:dyDescent="0.2">
      <c r="A700" s="102">
        <v>895</v>
      </c>
      <c r="B700">
        <v>5201</v>
      </c>
      <c r="C700" t="s">
        <v>1660</v>
      </c>
      <c r="D700" t="s">
        <v>1257</v>
      </c>
      <c r="E700">
        <v>3495</v>
      </c>
      <c r="F700">
        <v>3480</v>
      </c>
      <c r="G700">
        <v>300</v>
      </c>
      <c r="H700" t="s">
        <v>1261</v>
      </c>
      <c r="I700">
        <v>7267</v>
      </c>
      <c r="J700" t="s">
        <v>60</v>
      </c>
      <c r="K700" t="s">
        <v>1275</v>
      </c>
      <c r="L700">
        <v>3019</v>
      </c>
      <c r="M700">
        <v>3041</v>
      </c>
      <c r="N700">
        <v>300</v>
      </c>
      <c r="O700" t="s">
        <v>1258</v>
      </c>
      <c r="P700">
        <v>0.63788350741192301</v>
      </c>
      <c r="Q700">
        <v>0.84613147583507797</v>
      </c>
      <c r="R700" s="106">
        <v>0.127202226699239</v>
      </c>
      <c r="S700">
        <v>5.6550099481733798E-2</v>
      </c>
      <c r="T700">
        <v>-2.7930585429707802</v>
      </c>
      <c r="U700">
        <v>2.7930585429707802</v>
      </c>
      <c r="V700">
        <v>2.5419408514478099</v>
      </c>
      <c r="W700">
        <v>-11.11</v>
      </c>
      <c r="X700">
        <v>12.61</v>
      </c>
      <c r="Y700">
        <v>59715</v>
      </c>
      <c r="Z700">
        <v>11943</v>
      </c>
      <c r="AA700">
        <v>0.67</v>
      </c>
      <c r="AB700">
        <v>5</v>
      </c>
      <c r="AC700">
        <v>3</v>
      </c>
      <c r="AD700">
        <v>2</v>
      </c>
      <c r="AE700">
        <v>60</v>
      </c>
      <c r="AF700">
        <v>15</v>
      </c>
      <c r="AG700">
        <v>2</v>
      </c>
      <c r="AH700">
        <v>0</v>
      </c>
      <c r="AI700">
        <v>3</v>
      </c>
    </row>
    <row r="701" spans="1:35" x14ac:dyDescent="0.2">
      <c r="A701" s="102">
        <v>183</v>
      </c>
      <c r="B701">
        <v>6471</v>
      </c>
      <c r="C701" t="s">
        <v>1108</v>
      </c>
      <c r="D701" t="s">
        <v>1270</v>
      </c>
      <c r="E701">
        <v>915</v>
      </c>
      <c r="F701">
        <v>908</v>
      </c>
      <c r="G701">
        <v>1100</v>
      </c>
      <c r="H701" t="s">
        <v>1261</v>
      </c>
      <c r="I701">
        <v>7272</v>
      </c>
      <c r="J701" t="s">
        <v>1465</v>
      </c>
      <c r="K701" t="s">
        <v>1275</v>
      </c>
      <c r="L701">
        <v>1955</v>
      </c>
      <c r="M701">
        <v>1946</v>
      </c>
      <c r="N701">
        <v>500</v>
      </c>
      <c r="O701" t="s">
        <v>1258</v>
      </c>
      <c r="P701">
        <v>0.95370984440722595</v>
      </c>
      <c r="Q701">
        <v>0.92364904099404999</v>
      </c>
      <c r="R701">
        <v>0.12562090795589301</v>
      </c>
      <c r="S701">
        <v>1.8860838569077699E-2</v>
      </c>
      <c r="T701">
        <v>-6.8906715981551403E-2</v>
      </c>
      <c r="U701">
        <v>6.8906715981551403E-2</v>
      </c>
      <c r="V701">
        <v>0.195451766103765</v>
      </c>
      <c r="W701">
        <v>-0.19</v>
      </c>
      <c r="X701">
        <v>2.65</v>
      </c>
      <c r="Y701">
        <v>58293</v>
      </c>
      <c r="Z701">
        <v>3643</v>
      </c>
      <c r="AA701">
        <v>0.17</v>
      </c>
      <c r="AB701">
        <v>16</v>
      </c>
      <c r="AC701">
        <v>7</v>
      </c>
      <c r="AD701">
        <v>9</v>
      </c>
      <c r="AE701">
        <v>43.75</v>
      </c>
      <c r="AF701">
        <v>14</v>
      </c>
      <c r="AG701">
        <v>6</v>
      </c>
      <c r="AH701">
        <v>3</v>
      </c>
      <c r="AI701">
        <v>7</v>
      </c>
    </row>
    <row r="702" spans="1:35" x14ac:dyDescent="0.2">
      <c r="A702" s="102">
        <v>205</v>
      </c>
      <c r="B702">
        <v>3099</v>
      </c>
      <c r="C702" t="s">
        <v>36</v>
      </c>
      <c r="D702" t="s">
        <v>1283</v>
      </c>
      <c r="E702">
        <v>816</v>
      </c>
      <c r="F702">
        <v>801</v>
      </c>
      <c r="G702">
        <v>1000</v>
      </c>
      <c r="H702" t="s">
        <v>1261</v>
      </c>
      <c r="I702">
        <v>4540</v>
      </c>
      <c r="J702" t="s">
        <v>1696</v>
      </c>
      <c r="K702" t="s">
        <v>1280</v>
      </c>
      <c r="L702">
        <v>2798</v>
      </c>
      <c r="M702">
        <v>2803</v>
      </c>
      <c r="N702">
        <v>300</v>
      </c>
      <c r="O702" t="s">
        <v>1258</v>
      </c>
      <c r="P702">
        <v>0.89662087184429695</v>
      </c>
      <c r="Q702">
        <v>0.921447558235578</v>
      </c>
      <c r="R702">
        <v>0.17257011044934001</v>
      </c>
      <c r="S702" s="15">
        <v>8.5603631547976798E-5</v>
      </c>
      <c r="T702">
        <v>-1.18721398989537</v>
      </c>
      <c r="U702">
        <v>1.18721398989537</v>
      </c>
      <c r="V702">
        <v>1.1605039035401601</v>
      </c>
      <c r="W702">
        <v>-5.87</v>
      </c>
      <c r="X702">
        <v>4.74</v>
      </c>
      <c r="Y702">
        <v>57969</v>
      </c>
      <c r="Z702">
        <v>3051</v>
      </c>
      <c r="AA702">
        <v>0.11</v>
      </c>
      <c r="AB702">
        <v>19</v>
      </c>
      <c r="AC702">
        <v>10</v>
      </c>
      <c r="AD702">
        <v>9</v>
      </c>
      <c r="AE702">
        <v>52.63</v>
      </c>
      <c r="AF702">
        <v>12</v>
      </c>
      <c r="AG702">
        <v>4</v>
      </c>
      <c r="AH702">
        <v>5</v>
      </c>
      <c r="AI702">
        <v>10</v>
      </c>
    </row>
    <row r="703" spans="1:35" x14ac:dyDescent="0.2">
      <c r="A703" s="102">
        <v>1055</v>
      </c>
      <c r="B703">
        <v>5110</v>
      </c>
      <c r="C703" t="s">
        <v>1111</v>
      </c>
      <c r="D703" t="s">
        <v>1388</v>
      </c>
      <c r="E703">
        <v>1248</v>
      </c>
      <c r="F703">
        <v>1246</v>
      </c>
      <c r="G703">
        <v>800</v>
      </c>
      <c r="H703" t="s">
        <v>1258</v>
      </c>
      <c r="I703">
        <v>7453</v>
      </c>
      <c r="J703" t="s">
        <v>53</v>
      </c>
      <c r="K703" t="s">
        <v>1283</v>
      </c>
      <c r="L703">
        <v>1755</v>
      </c>
      <c r="M703">
        <v>1741</v>
      </c>
      <c r="N703">
        <v>600</v>
      </c>
      <c r="O703" t="s">
        <v>1261</v>
      </c>
      <c r="P703">
        <v>0.89316599116293105</v>
      </c>
      <c r="Q703">
        <v>0.826379476757229</v>
      </c>
      <c r="R703">
        <v>0.36397427510327202</v>
      </c>
      <c r="S703">
        <v>4.2437195517603901E-2</v>
      </c>
      <c r="T703">
        <v>2.4193398366818601</v>
      </c>
      <c r="U703">
        <v>2.4193398366818601</v>
      </c>
      <c r="V703">
        <v>2.38205056533688</v>
      </c>
      <c r="W703">
        <v>17.43</v>
      </c>
      <c r="X703">
        <v>4.58</v>
      </c>
      <c r="Y703">
        <v>57786</v>
      </c>
      <c r="Z703">
        <v>3041</v>
      </c>
      <c r="AA703">
        <v>0.11</v>
      </c>
      <c r="AB703">
        <v>19</v>
      </c>
      <c r="AC703">
        <v>9</v>
      </c>
      <c r="AD703">
        <v>10</v>
      </c>
      <c r="AE703">
        <v>47.37</v>
      </c>
      <c r="AF703">
        <v>10</v>
      </c>
      <c r="AG703">
        <v>6</v>
      </c>
      <c r="AH703">
        <v>7</v>
      </c>
      <c r="AI703">
        <v>6</v>
      </c>
    </row>
    <row r="704" spans="1:35" x14ac:dyDescent="0.2">
      <c r="A704" s="102">
        <v>497</v>
      </c>
      <c r="B704">
        <v>1332</v>
      </c>
      <c r="C704" t="s">
        <v>1684</v>
      </c>
      <c r="D704" t="s">
        <v>1378</v>
      </c>
      <c r="E704">
        <v>617</v>
      </c>
      <c r="F704">
        <v>610</v>
      </c>
      <c r="G704">
        <v>1600</v>
      </c>
      <c r="H704" t="s">
        <v>1258</v>
      </c>
      <c r="I704">
        <v>4118</v>
      </c>
      <c r="J704" t="s">
        <v>1506</v>
      </c>
      <c r="K704" t="s">
        <v>1282</v>
      </c>
      <c r="L704">
        <v>3280</v>
      </c>
      <c r="M704">
        <v>3310</v>
      </c>
      <c r="N704">
        <v>300</v>
      </c>
      <c r="O704" t="s">
        <v>1261</v>
      </c>
      <c r="P704">
        <v>0.62675991829689504</v>
      </c>
      <c r="Q704">
        <v>0.89049132543741805</v>
      </c>
      <c r="R704">
        <v>0.19755832848058</v>
      </c>
      <c r="S704">
        <v>2.6717516213834801E-2</v>
      </c>
      <c r="T704">
        <v>1.0579803885678101</v>
      </c>
      <c r="U704">
        <v>1.0579803885678101</v>
      </c>
      <c r="V704">
        <v>1.9649962069281299</v>
      </c>
      <c r="W704">
        <v>3.57</v>
      </c>
      <c r="X704">
        <v>1.71</v>
      </c>
      <c r="Y704">
        <v>56841</v>
      </c>
      <c r="Z704">
        <v>2707</v>
      </c>
      <c r="AA704">
        <v>0.21</v>
      </c>
      <c r="AB704">
        <v>21</v>
      </c>
      <c r="AC704">
        <v>13</v>
      </c>
      <c r="AD704">
        <v>8</v>
      </c>
      <c r="AE704">
        <v>61.9</v>
      </c>
      <c r="AF704">
        <v>11</v>
      </c>
      <c r="AG704">
        <v>9</v>
      </c>
      <c r="AH704">
        <v>8</v>
      </c>
      <c r="AI704">
        <v>4</v>
      </c>
    </row>
    <row r="705" spans="1:35" x14ac:dyDescent="0.2">
      <c r="A705" s="102">
        <v>782</v>
      </c>
      <c r="B705">
        <v>4061</v>
      </c>
      <c r="C705" t="s">
        <v>1495</v>
      </c>
      <c r="D705" t="s">
        <v>1282</v>
      </c>
      <c r="E705">
        <v>2960</v>
      </c>
      <c r="F705">
        <v>2943</v>
      </c>
      <c r="G705">
        <v>300</v>
      </c>
      <c r="H705" t="s">
        <v>1258</v>
      </c>
      <c r="I705">
        <v>8377</v>
      </c>
      <c r="J705" t="s">
        <v>1381</v>
      </c>
      <c r="K705" t="s">
        <v>1314</v>
      </c>
      <c r="L705">
        <v>1013</v>
      </c>
      <c r="M705">
        <v>1008</v>
      </c>
      <c r="N705">
        <v>900</v>
      </c>
      <c r="O705" t="s">
        <v>1261</v>
      </c>
      <c r="P705">
        <v>0.94254107454445701</v>
      </c>
      <c r="Q705">
        <v>0.85872875767633206</v>
      </c>
      <c r="R705">
        <v>2.1865483778325302E-2</v>
      </c>
      <c r="S705">
        <v>3.1993286893742999E-2</v>
      </c>
      <c r="T705">
        <v>0.62086042268419706</v>
      </c>
      <c r="U705">
        <v>0.62086042268419706</v>
      </c>
      <c r="V705">
        <v>0.21848336672119101</v>
      </c>
      <c r="W705">
        <v>1.19</v>
      </c>
      <c r="X705">
        <v>2.75</v>
      </c>
      <c r="Y705">
        <v>56370</v>
      </c>
      <c r="Z705">
        <v>2967</v>
      </c>
      <c r="AA705">
        <v>0.23</v>
      </c>
      <c r="AB705">
        <v>19</v>
      </c>
      <c r="AC705">
        <v>12</v>
      </c>
      <c r="AD705">
        <v>7</v>
      </c>
      <c r="AE705">
        <v>63.16</v>
      </c>
      <c r="AF705">
        <v>11</v>
      </c>
      <c r="AG705">
        <v>9</v>
      </c>
      <c r="AH705">
        <v>6</v>
      </c>
      <c r="AI705">
        <v>4</v>
      </c>
    </row>
    <row r="706" spans="1:35" x14ac:dyDescent="0.2">
      <c r="A706" s="102">
        <v>257</v>
      </c>
      <c r="B706">
        <v>4114</v>
      </c>
      <c r="C706" t="s">
        <v>1413</v>
      </c>
      <c r="D706" t="s">
        <v>1282</v>
      </c>
      <c r="E706">
        <v>6080</v>
      </c>
      <c r="F706">
        <v>6050</v>
      </c>
      <c r="G706">
        <v>100</v>
      </c>
      <c r="H706" t="s">
        <v>1261</v>
      </c>
      <c r="I706">
        <v>4118</v>
      </c>
      <c r="J706" t="s">
        <v>1506</v>
      </c>
      <c r="K706" t="s">
        <v>1282</v>
      </c>
      <c r="L706">
        <v>3280</v>
      </c>
      <c r="M706">
        <v>3310</v>
      </c>
      <c r="N706">
        <v>200</v>
      </c>
      <c r="O706" t="s">
        <v>1258</v>
      </c>
      <c r="P706">
        <v>0.84503379062548001</v>
      </c>
      <c r="Q706">
        <v>0.91397621657179795</v>
      </c>
      <c r="R706" s="15">
        <v>9.4909845562207995E-2</v>
      </c>
      <c r="S706" s="15">
        <v>4.1478958754901504E-3</v>
      </c>
      <c r="T706">
        <v>-0.99558293910849904</v>
      </c>
      <c r="U706">
        <v>0.99558293910849904</v>
      </c>
      <c r="V706">
        <v>0.22853439085646399</v>
      </c>
      <c r="W706">
        <v>-2.37</v>
      </c>
      <c r="X706">
        <v>9.42</v>
      </c>
      <c r="Y706">
        <v>56288</v>
      </c>
      <c r="Z706">
        <v>11258</v>
      </c>
      <c r="AA706">
        <v>0.74</v>
      </c>
      <c r="AB706">
        <v>5</v>
      </c>
      <c r="AC706">
        <v>3</v>
      </c>
      <c r="AD706">
        <v>2</v>
      </c>
      <c r="AE706">
        <v>60</v>
      </c>
      <c r="AF706">
        <v>17</v>
      </c>
      <c r="AG706">
        <v>2</v>
      </c>
      <c r="AH706">
        <v>0</v>
      </c>
      <c r="AI706">
        <v>3</v>
      </c>
    </row>
    <row r="707" spans="1:35" x14ac:dyDescent="0.2">
      <c r="A707" s="102">
        <v>913</v>
      </c>
      <c r="B707">
        <v>7259</v>
      </c>
      <c r="C707" t="s">
        <v>27</v>
      </c>
      <c r="D707" t="s">
        <v>1275</v>
      </c>
      <c r="E707">
        <v>3870</v>
      </c>
      <c r="F707">
        <v>3905</v>
      </c>
      <c r="G707">
        <v>200</v>
      </c>
      <c r="H707" t="s">
        <v>1258</v>
      </c>
      <c r="I707">
        <v>8358</v>
      </c>
      <c r="J707" t="s">
        <v>1535</v>
      </c>
      <c r="K707" t="s">
        <v>1314</v>
      </c>
      <c r="L707">
        <v>452</v>
      </c>
      <c r="M707">
        <v>436</v>
      </c>
      <c r="N707">
        <v>1800</v>
      </c>
      <c r="O707" t="s">
        <v>1261</v>
      </c>
      <c r="P707">
        <v>0.90510164840569896</v>
      </c>
      <c r="Q707">
        <v>0.84434520561084303</v>
      </c>
      <c r="R707">
        <v>7.9082431757522095E-2</v>
      </c>
      <c r="S707">
        <v>6.5507902382454894E-2</v>
      </c>
      <c r="T707">
        <v>1.2424870255687801</v>
      </c>
      <c r="U707">
        <v>1.2424870255687801</v>
      </c>
      <c r="V707">
        <v>0.27090443721283902</v>
      </c>
      <c r="W707">
        <v>7.79</v>
      </c>
      <c r="X707">
        <v>0.49</v>
      </c>
      <c r="Y707">
        <v>56053</v>
      </c>
      <c r="Z707">
        <v>2950</v>
      </c>
      <c r="AA707">
        <v>0.05</v>
      </c>
      <c r="AB707">
        <v>19</v>
      </c>
      <c r="AC707">
        <v>11</v>
      </c>
      <c r="AD707">
        <v>8</v>
      </c>
      <c r="AE707">
        <v>57.89</v>
      </c>
      <c r="AF707">
        <v>10</v>
      </c>
      <c r="AG707">
        <v>10</v>
      </c>
      <c r="AH707">
        <v>7</v>
      </c>
      <c r="AI707">
        <v>2</v>
      </c>
    </row>
    <row r="708" spans="1:35" x14ac:dyDescent="0.2">
      <c r="A708" s="102">
        <v>821</v>
      </c>
      <c r="B708">
        <v>8279</v>
      </c>
      <c r="C708" t="s">
        <v>868</v>
      </c>
      <c r="D708" t="s">
        <v>1283</v>
      </c>
      <c r="E708">
        <v>5960</v>
      </c>
      <c r="F708">
        <v>5800</v>
      </c>
      <c r="G708">
        <v>100</v>
      </c>
      <c r="H708" t="s">
        <v>1258</v>
      </c>
      <c r="I708">
        <v>8697</v>
      </c>
      <c r="J708" t="s">
        <v>905</v>
      </c>
      <c r="K708" t="s">
        <v>1264</v>
      </c>
      <c r="L708">
        <v>1969</v>
      </c>
      <c r="M708">
        <v>1980</v>
      </c>
      <c r="N708">
        <v>300</v>
      </c>
      <c r="O708" t="s">
        <v>1261</v>
      </c>
      <c r="P708">
        <v>0.78519274969399799</v>
      </c>
      <c r="Q708">
        <v>0.85466730353695197</v>
      </c>
      <c r="R708" s="15">
        <v>0.40179751336084202</v>
      </c>
      <c r="S708" s="15">
        <v>9.1796179510597806E-2</v>
      </c>
      <c r="T708">
        <v>1.46823020487859</v>
      </c>
      <c r="U708">
        <v>1.46823020487859</v>
      </c>
      <c r="V708">
        <v>3.4528967433396698</v>
      </c>
      <c r="W708">
        <v>3.7</v>
      </c>
      <c r="X708">
        <v>2.41</v>
      </c>
      <c r="Y708">
        <v>55447</v>
      </c>
      <c r="Z708">
        <v>4265</v>
      </c>
      <c r="AA708">
        <v>0.41</v>
      </c>
      <c r="AB708">
        <v>13</v>
      </c>
      <c r="AC708">
        <v>8</v>
      </c>
      <c r="AD708">
        <v>5</v>
      </c>
      <c r="AE708">
        <v>61.54</v>
      </c>
      <c r="AF708">
        <v>15</v>
      </c>
      <c r="AG708">
        <v>4</v>
      </c>
      <c r="AH708">
        <v>2</v>
      </c>
      <c r="AI708">
        <v>7</v>
      </c>
    </row>
    <row r="709" spans="1:35" x14ac:dyDescent="0.2">
      <c r="A709" s="102">
        <v>482</v>
      </c>
      <c r="B709">
        <v>1332</v>
      </c>
      <c r="C709" t="s">
        <v>1684</v>
      </c>
      <c r="D709" t="s">
        <v>1378</v>
      </c>
      <c r="E709">
        <v>617</v>
      </c>
      <c r="F709">
        <v>610</v>
      </c>
      <c r="G709">
        <v>1500</v>
      </c>
      <c r="H709" t="s">
        <v>1258</v>
      </c>
      <c r="I709">
        <v>3765</v>
      </c>
      <c r="J709" t="s">
        <v>1548</v>
      </c>
      <c r="K709" t="s">
        <v>1260</v>
      </c>
      <c r="L709">
        <v>1889</v>
      </c>
      <c r="M709">
        <v>1839</v>
      </c>
      <c r="N709">
        <v>500</v>
      </c>
      <c r="O709" t="s">
        <v>1261</v>
      </c>
      <c r="P709">
        <v>0.723123776716182</v>
      </c>
      <c r="Q709">
        <v>0.89204724080547004</v>
      </c>
      <c r="R709" s="15">
        <v>8.0261784728375696E-2</v>
      </c>
      <c r="S709">
        <v>4.0868695260035198E-2</v>
      </c>
      <c r="T709">
        <v>3.12359812591043</v>
      </c>
      <c r="U709">
        <v>3.12359812591043</v>
      </c>
      <c r="V709">
        <v>3.0992118143309102</v>
      </c>
      <c r="W709">
        <v>15.65</v>
      </c>
      <c r="X709">
        <v>0.49</v>
      </c>
      <c r="Y709">
        <v>54795</v>
      </c>
      <c r="Z709">
        <v>2609</v>
      </c>
      <c r="AA709">
        <v>0.19</v>
      </c>
      <c r="AB709">
        <v>21</v>
      </c>
      <c r="AC709">
        <v>12</v>
      </c>
      <c r="AD709">
        <v>9</v>
      </c>
      <c r="AE709">
        <v>57.14</v>
      </c>
      <c r="AF709">
        <v>10</v>
      </c>
      <c r="AG709">
        <v>9</v>
      </c>
      <c r="AH709">
        <v>9</v>
      </c>
      <c r="AI709">
        <v>3</v>
      </c>
    </row>
    <row r="710" spans="1:35" x14ac:dyDescent="0.2">
      <c r="A710" s="102">
        <v>921</v>
      </c>
      <c r="B710">
        <v>4005</v>
      </c>
      <c r="C710" t="s">
        <v>1501</v>
      </c>
      <c r="D710" t="s">
        <v>1282</v>
      </c>
      <c r="E710">
        <v>448</v>
      </c>
      <c r="F710">
        <v>442</v>
      </c>
      <c r="G710">
        <v>2000</v>
      </c>
      <c r="H710" t="s">
        <v>1261</v>
      </c>
      <c r="I710">
        <v>4631</v>
      </c>
      <c r="J710" t="s">
        <v>1521</v>
      </c>
      <c r="K710" t="s">
        <v>1282</v>
      </c>
      <c r="L710">
        <v>2942</v>
      </c>
      <c r="M710">
        <v>2927</v>
      </c>
      <c r="N710">
        <v>300</v>
      </c>
      <c r="O710" t="s">
        <v>1258</v>
      </c>
      <c r="P710">
        <v>0.61347215874755201</v>
      </c>
      <c r="Q710">
        <v>0.84347168192948896</v>
      </c>
      <c r="R710">
        <v>0.41595086612403998</v>
      </c>
      <c r="S710">
        <v>7.1800962196930402E-3</v>
      </c>
      <c r="T710">
        <v>-2.0370420322064202</v>
      </c>
      <c r="U710">
        <v>2.0370420322064202</v>
      </c>
      <c r="V710">
        <v>2.2499584017772101</v>
      </c>
      <c r="W710">
        <v>-6.99</v>
      </c>
      <c r="X710">
        <v>0.67</v>
      </c>
      <c r="Y710">
        <v>54587</v>
      </c>
      <c r="Z710">
        <v>3033</v>
      </c>
      <c r="AA710">
        <v>0.13</v>
      </c>
      <c r="AB710">
        <v>18</v>
      </c>
      <c r="AC710">
        <v>10</v>
      </c>
      <c r="AD710">
        <v>8</v>
      </c>
      <c r="AE710">
        <v>55.56</v>
      </c>
      <c r="AF710">
        <v>14</v>
      </c>
      <c r="AG710">
        <v>5</v>
      </c>
      <c r="AH710">
        <v>3</v>
      </c>
      <c r="AI710">
        <v>10</v>
      </c>
    </row>
    <row r="711" spans="1:35" x14ac:dyDescent="0.2">
      <c r="A711" s="102">
        <v>1174</v>
      </c>
      <c r="B711">
        <v>5334</v>
      </c>
      <c r="C711" t="s">
        <v>1504</v>
      </c>
      <c r="D711" t="s">
        <v>1257</v>
      </c>
      <c r="E711">
        <v>1938</v>
      </c>
      <c r="F711">
        <v>1933</v>
      </c>
      <c r="G711">
        <v>400</v>
      </c>
      <c r="H711" t="s">
        <v>1261</v>
      </c>
      <c r="I711">
        <v>5463</v>
      </c>
      <c r="J711" t="s">
        <v>66</v>
      </c>
      <c r="K711" t="s">
        <v>1312</v>
      </c>
      <c r="L711">
        <v>2890</v>
      </c>
      <c r="M711">
        <v>2859</v>
      </c>
      <c r="N711">
        <v>300</v>
      </c>
      <c r="O711" t="s">
        <v>1258</v>
      </c>
      <c r="P711">
        <v>0.72206927582575697</v>
      </c>
      <c r="Q711">
        <v>0.810233277574677</v>
      </c>
      <c r="R711">
        <v>0.40218671303213299</v>
      </c>
      <c r="S711">
        <v>7.6806108603156995E-2</v>
      </c>
      <c r="T711">
        <v>-0.27092670583248302</v>
      </c>
      <c r="U711">
        <v>0.27092670583248302</v>
      </c>
      <c r="V711">
        <v>0.681907660040877</v>
      </c>
      <c r="W711">
        <v>-1.27</v>
      </c>
      <c r="X711">
        <v>9.85</v>
      </c>
      <c r="Y711">
        <v>54303</v>
      </c>
      <c r="Z711">
        <v>3620</v>
      </c>
      <c r="AA711">
        <v>0.26</v>
      </c>
      <c r="AB711">
        <v>15</v>
      </c>
      <c r="AC711">
        <v>9</v>
      </c>
      <c r="AD711">
        <v>6</v>
      </c>
      <c r="AE711">
        <v>60</v>
      </c>
      <c r="AF711">
        <v>13</v>
      </c>
      <c r="AG711">
        <v>6</v>
      </c>
      <c r="AH711">
        <v>3</v>
      </c>
      <c r="AI711">
        <v>6</v>
      </c>
    </row>
    <row r="712" spans="1:35" x14ac:dyDescent="0.2">
      <c r="A712" s="102">
        <v>773</v>
      </c>
      <c r="B712">
        <v>4183</v>
      </c>
      <c r="C712" t="s">
        <v>1454</v>
      </c>
      <c r="D712" t="s">
        <v>1282</v>
      </c>
      <c r="E712">
        <v>2560</v>
      </c>
      <c r="F712">
        <v>2541</v>
      </c>
      <c r="G712">
        <v>400</v>
      </c>
      <c r="H712" t="s">
        <v>1258</v>
      </c>
      <c r="I712">
        <v>7189</v>
      </c>
      <c r="J712" t="s">
        <v>44</v>
      </c>
      <c r="K712" t="s">
        <v>1314</v>
      </c>
      <c r="L712">
        <v>694</v>
      </c>
      <c r="M712">
        <v>682</v>
      </c>
      <c r="N712">
        <v>1500</v>
      </c>
      <c r="O712" t="s">
        <v>1261</v>
      </c>
      <c r="P712">
        <v>0.73501332139999198</v>
      </c>
      <c r="Q712">
        <v>0.85914001877036394</v>
      </c>
      <c r="R712">
        <v>0.109283689064944</v>
      </c>
      <c r="S712">
        <v>1.78067392536966E-2</v>
      </c>
      <c r="T712">
        <v>2.3870331185518401</v>
      </c>
      <c r="U712">
        <v>2.3870331185518401</v>
      </c>
      <c r="V712">
        <v>2.68997737004731</v>
      </c>
      <c r="W712">
        <v>12.77</v>
      </c>
      <c r="X712">
        <v>0.65</v>
      </c>
      <c r="Y712">
        <v>53689</v>
      </c>
      <c r="Z712">
        <v>2826</v>
      </c>
      <c r="AA712">
        <v>0.23</v>
      </c>
      <c r="AB712">
        <v>19</v>
      </c>
      <c r="AC712">
        <v>11</v>
      </c>
      <c r="AD712">
        <v>8</v>
      </c>
      <c r="AE712">
        <v>57.89</v>
      </c>
      <c r="AF712">
        <v>11</v>
      </c>
      <c r="AG712">
        <v>7</v>
      </c>
      <c r="AH712">
        <v>6</v>
      </c>
      <c r="AI712">
        <v>6</v>
      </c>
    </row>
    <row r="713" spans="1:35" x14ac:dyDescent="0.2">
      <c r="A713" s="102">
        <v>507</v>
      </c>
      <c r="B713">
        <v>1812</v>
      </c>
      <c r="C713" t="s">
        <v>1356</v>
      </c>
      <c r="D713" t="s">
        <v>1268</v>
      </c>
      <c r="E713">
        <v>1297</v>
      </c>
      <c r="F713">
        <v>1278</v>
      </c>
      <c r="G713">
        <v>700</v>
      </c>
      <c r="H713" t="s">
        <v>1261</v>
      </c>
      <c r="I713">
        <v>7012</v>
      </c>
      <c r="J713" t="s">
        <v>1480</v>
      </c>
      <c r="K713" t="s">
        <v>1275</v>
      </c>
      <c r="L713">
        <v>2209</v>
      </c>
      <c r="M713">
        <v>2219</v>
      </c>
      <c r="N713">
        <v>400</v>
      </c>
      <c r="O713" t="s">
        <v>1258</v>
      </c>
      <c r="P713">
        <v>0.74431516908862205</v>
      </c>
      <c r="Q713">
        <v>0.88943760746747502</v>
      </c>
      <c r="R713" s="15">
        <v>8.6684030713877605E-2</v>
      </c>
      <c r="S713" s="15">
        <v>1.50375507532857E-2</v>
      </c>
      <c r="T713">
        <v>-1.1976751484283199</v>
      </c>
      <c r="U713">
        <v>1.1976751484283199</v>
      </c>
      <c r="V713">
        <v>0.38103979152678102</v>
      </c>
      <c r="W713">
        <v>-4.3</v>
      </c>
      <c r="X713">
        <v>0.79</v>
      </c>
      <c r="Y713">
        <v>53264</v>
      </c>
      <c r="Z713">
        <v>2536</v>
      </c>
      <c r="AA713">
        <v>0.1</v>
      </c>
      <c r="AB713">
        <v>21</v>
      </c>
      <c r="AC713">
        <v>9</v>
      </c>
      <c r="AD713">
        <v>12</v>
      </c>
      <c r="AE713">
        <v>42.86</v>
      </c>
      <c r="AF713">
        <v>11</v>
      </c>
      <c r="AG713">
        <v>8</v>
      </c>
      <c r="AH713">
        <v>6</v>
      </c>
      <c r="AI713">
        <v>7</v>
      </c>
    </row>
    <row r="714" spans="1:35" x14ac:dyDescent="0.2">
      <c r="A714" s="102">
        <v>736</v>
      </c>
      <c r="B714">
        <v>7984</v>
      </c>
      <c r="C714" t="s">
        <v>830</v>
      </c>
      <c r="D714" t="s">
        <v>1281</v>
      </c>
      <c r="E714">
        <v>1588</v>
      </c>
      <c r="F714">
        <v>1589</v>
      </c>
      <c r="G714">
        <v>600</v>
      </c>
      <c r="H714" t="s">
        <v>1261</v>
      </c>
      <c r="I714">
        <v>8306</v>
      </c>
      <c r="J714" t="s">
        <v>1455</v>
      </c>
      <c r="K714" t="s">
        <v>1314</v>
      </c>
      <c r="L714">
        <v>561.29999999999995</v>
      </c>
      <c r="M714">
        <v>562.79999999999995</v>
      </c>
      <c r="N714">
        <v>1700</v>
      </c>
      <c r="O714" t="s">
        <v>1258</v>
      </c>
      <c r="P714">
        <v>0.76875766497569897</v>
      </c>
      <c r="Q714">
        <v>0.86293868288151698</v>
      </c>
      <c r="R714" s="15">
        <v>0.177414519191501</v>
      </c>
      <c r="S714">
        <v>2.17228232931795E-2</v>
      </c>
      <c r="T714">
        <v>-0.17244013538004699</v>
      </c>
      <c r="U714">
        <v>0.17244013538004699</v>
      </c>
      <c r="V714">
        <v>0.34295320611251701</v>
      </c>
      <c r="W714">
        <v>-0.28999999999999998</v>
      </c>
      <c r="X714">
        <v>0.35</v>
      </c>
      <c r="Y714">
        <v>53022</v>
      </c>
      <c r="Z714">
        <v>3314</v>
      </c>
      <c r="AA714">
        <v>0.15</v>
      </c>
      <c r="AB714">
        <v>16</v>
      </c>
      <c r="AC714">
        <v>9</v>
      </c>
      <c r="AD714">
        <v>7</v>
      </c>
      <c r="AE714">
        <v>56.25</v>
      </c>
      <c r="AF714">
        <v>12</v>
      </c>
      <c r="AG714">
        <v>5</v>
      </c>
      <c r="AH714">
        <v>5</v>
      </c>
      <c r="AI714">
        <v>6</v>
      </c>
    </row>
    <row r="715" spans="1:35" x14ac:dyDescent="0.2">
      <c r="A715" s="102">
        <v>568</v>
      </c>
      <c r="B715">
        <v>6361</v>
      </c>
      <c r="C715" t="s">
        <v>748</v>
      </c>
      <c r="D715" t="s">
        <v>1270</v>
      </c>
      <c r="E715">
        <v>2876</v>
      </c>
      <c r="F715">
        <v>2830</v>
      </c>
      <c r="G715">
        <v>300</v>
      </c>
      <c r="H715" t="s">
        <v>1261</v>
      </c>
      <c r="I715">
        <v>8002</v>
      </c>
      <c r="J715" t="s">
        <v>29</v>
      </c>
      <c r="K715" t="s">
        <v>1265</v>
      </c>
      <c r="L715">
        <v>793.2</v>
      </c>
      <c r="M715">
        <v>789.5</v>
      </c>
      <c r="N715">
        <v>1100</v>
      </c>
      <c r="O715" t="s">
        <v>1258</v>
      </c>
      <c r="P715">
        <v>0.72681572334909705</v>
      </c>
      <c r="Q715">
        <v>0.88264526097588403</v>
      </c>
      <c r="R715">
        <v>7.3046976699407906E-2</v>
      </c>
      <c r="S715" s="15">
        <v>1.42865472508601E-2</v>
      </c>
      <c r="T715">
        <v>-3.0751560440427599</v>
      </c>
      <c r="U715">
        <v>3.0751560440427599</v>
      </c>
      <c r="V715">
        <v>3.26002687605797</v>
      </c>
      <c r="W715">
        <v>-13.59</v>
      </c>
      <c r="X715">
        <v>2.29</v>
      </c>
      <c r="Y715">
        <v>52978</v>
      </c>
      <c r="Z715">
        <v>3311</v>
      </c>
      <c r="AA715">
        <v>0</v>
      </c>
      <c r="AB715">
        <v>16</v>
      </c>
      <c r="AC715">
        <v>8</v>
      </c>
      <c r="AD715">
        <v>8</v>
      </c>
      <c r="AE715">
        <v>50</v>
      </c>
      <c r="AF715">
        <v>13</v>
      </c>
      <c r="AG715">
        <v>7</v>
      </c>
      <c r="AH715">
        <v>4</v>
      </c>
      <c r="AI715">
        <v>5</v>
      </c>
    </row>
    <row r="716" spans="1:35" x14ac:dyDescent="0.2">
      <c r="A716" s="102">
        <v>1200</v>
      </c>
      <c r="B716">
        <v>3591</v>
      </c>
      <c r="C716" t="s">
        <v>649</v>
      </c>
      <c r="D716" t="s">
        <v>1538</v>
      </c>
      <c r="E716">
        <v>2809</v>
      </c>
      <c r="F716">
        <v>2800</v>
      </c>
      <c r="G716">
        <v>300</v>
      </c>
      <c r="H716" t="s">
        <v>1261</v>
      </c>
      <c r="I716">
        <v>5393</v>
      </c>
      <c r="J716" t="s">
        <v>235</v>
      </c>
      <c r="K716" t="s">
        <v>1257</v>
      </c>
      <c r="L716">
        <v>2548</v>
      </c>
      <c r="M716">
        <v>2546</v>
      </c>
      <c r="N716">
        <v>300</v>
      </c>
      <c r="O716" t="s">
        <v>1258</v>
      </c>
      <c r="P716">
        <v>0.59111016043418396</v>
      </c>
      <c r="Q716">
        <v>0.80574342218940598</v>
      </c>
      <c r="R716">
        <v>0.101212050539725</v>
      </c>
      <c r="S716" s="106">
        <v>8.5667112675607504E-2</v>
      </c>
      <c r="T716">
        <v>-0.47241810830881298</v>
      </c>
      <c r="U716">
        <v>0.47241810830881298</v>
      </c>
      <c r="V716">
        <v>0.43178388243661497</v>
      </c>
      <c r="W716">
        <v>-2.13</v>
      </c>
      <c r="X716">
        <v>9.07</v>
      </c>
      <c r="Y716">
        <v>51967</v>
      </c>
      <c r="Z716">
        <v>3464</v>
      </c>
      <c r="AA716">
        <v>0.12</v>
      </c>
      <c r="AB716">
        <v>15</v>
      </c>
      <c r="AC716">
        <v>8</v>
      </c>
      <c r="AD716">
        <v>7</v>
      </c>
      <c r="AE716">
        <v>53.33</v>
      </c>
      <c r="AF716">
        <v>11</v>
      </c>
      <c r="AG716">
        <v>6</v>
      </c>
      <c r="AH716">
        <v>6</v>
      </c>
      <c r="AI716">
        <v>3</v>
      </c>
    </row>
    <row r="717" spans="1:35" x14ac:dyDescent="0.2">
      <c r="A717" s="102">
        <v>157</v>
      </c>
      <c r="B717">
        <v>1332</v>
      </c>
      <c r="C717" t="s">
        <v>1684</v>
      </c>
      <c r="D717" t="s">
        <v>1378</v>
      </c>
      <c r="E717">
        <v>617</v>
      </c>
      <c r="F717">
        <v>610</v>
      </c>
      <c r="G717">
        <v>1800</v>
      </c>
      <c r="H717" t="s">
        <v>1258</v>
      </c>
      <c r="I717">
        <v>2267</v>
      </c>
      <c r="J717" t="s">
        <v>1503</v>
      </c>
      <c r="K717" t="s">
        <v>1285</v>
      </c>
      <c r="L717">
        <v>5450</v>
      </c>
      <c r="M717">
        <v>5390</v>
      </c>
      <c r="N717">
        <v>200</v>
      </c>
      <c r="O717" t="s">
        <v>1261</v>
      </c>
      <c r="P717">
        <v>0.62127388524869498</v>
      </c>
      <c r="Q717">
        <v>0.92675754778248198</v>
      </c>
      <c r="R717">
        <v>0.27766852591497398</v>
      </c>
      <c r="S717">
        <v>3.4656749776711598E-2</v>
      </c>
      <c r="T717">
        <v>1.98558390087759</v>
      </c>
      <c r="U717">
        <v>1.98558390087759</v>
      </c>
      <c r="V717">
        <v>2.0629230199805599</v>
      </c>
      <c r="W717">
        <v>7.64</v>
      </c>
      <c r="X717">
        <v>1.86</v>
      </c>
      <c r="Y717">
        <v>51871</v>
      </c>
      <c r="Z717">
        <v>3242</v>
      </c>
      <c r="AA717">
        <v>0.36</v>
      </c>
      <c r="AB717">
        <v>16</v>
      </c>
      <c r="AC717">
        <v>8</v>
      </c>
      <c r="AD717">
        <v>8</v>
      </c>
      <c r="AE717">
        <v>50</v>
      </c>
      <c r="AF717">
        <v>12</v>
      </c>
      <c r="AG717">
        <v>6</v>
      </c>
      <c r="AH717">
        <v>4</v>
      </c>
      <c r="AI717">
        <v>6</v>
      </c>
    </row>
    <row r="718" spans="1:35" x14ac:dyDescent="0.2">
      <c r="A718" s="102">
        <v>214</v>
      </c>
      <c r="B718">
        <v>1808</v>
      </c>
      <c r="C718" t="s">
        <v>571</v>
      </c>
      <c r="D718" t="s">
        <v>1268</v>
      </c>
      <c r="E718">
        <v>1425</v>
      </c>
      <c r="F718">
        <v>1416</v>
      </c>
      <c r="G718">
        <v>400</v>
      </c>
      <c r="H718" t="s">
        <v>1261</v>
      </c>
      <c r="I718">
        <v>4530</v>
      </c>
      <c r="J718" t="s">
        <v>1030</v>
      </c>
      <c r="K718" t="s">
        <v>1280</v>
      </c>
      <c r="L718">
        <v>5570</v>
      </c>
      <c r="M718">
        <v>5530</v>
      </c>
      <c r="N718">
        <v>100</v>
      </c>
      <c r="O718" t="s">
        <v>1258</v>
      </c>
      <c r="P718">
        <v>0.52160927916601296</v>
      </c>
      <c r="Q718">
        <v>0.91923652824167401</v>
      </c>
      <c r="R718">
        <v>0.139307566548419</v>
      </c>
      <c r="S718" s="15">
        <v>6.7096430874086094E-2</v>
      </c>
      <c r="T718">
        <v>-0.90065600445281602</v>
      </c>
      <c r="U718">
        <v>0.90065600445281602</v>
      </c>
      <c r="V718">
        <v>0.86961406609338299</v>
      </c>
      <c r="W718">
        <v>-4.07</v>
      </c>
      <c r="X718">
        <v>2.42</v>
      </c>
      <c r="Y718">
        <v>51470</v>
      </c>
      <c r="Z718">
        <v>2574</v>
      </c>
      <c r="AA718">
        <v>-0.12</v>
      </c>
      <c r="AB718">
        <v>20</v>
      </c>
      <c r="AC718">
        <v>9</v>
      </c>
      <c r="AD718">
        <v>11</v>
      </c>
      <c r="AE718">
        <v>45</v>
      </c>
      <c r="AF718">
        <v>11</v>
      </c>
      <c r="AG718">
        <v>8</v>
      </c>
      <c r="AH718">
        <v>8</v>
      </c>
      <c r="AI718">
        <v>4</v>
      </c>
    </row>
    <row r="719" spans="1:35" x14ac:dyDescent="0.2">
      <c r="A719" s="102">
        <v>45</v>
      </c>
      <c r="B719">
        <v>4534</v>
      </c>
      <c r="C719" t="s">
        <v>1513</v>
      </c>
      <c r="D719" t="s">
        <v>1280</v>
      </c>
      <c r="E719">
        <v>4260</v>
      </c>
      <c r="F719">
        <v>4260</v>
      </c>
      <c r="G719">
        <v>200</v>
      </c>
      <c r="H719" t="s">
        <v>1261</v>
      </c>
      <c r="I719">
        <v>6178</v>
      </c>
      <c r="J719" t="s">
        <v>1717</v>
      </c>
      <c r="K719" t="s">
        <v>1272</v>
      </c>
      <c r="L719">
        <v>1008.5</v>
      </c>
      <c r="M719">
        <v>1005</v>
      </c>
      <c r="N719">
        <v>800</v>
      </c>
      <c r="O719" t="s">
        <v>1258</v>
      </c>
      <c r="P719">
        <v>0.82899645509290198</v>
      </c>
      <c r="Q719">
        <v>0.94971816518560304</v>
      </c>
      <c r="R719">
        <v>3.0997912698809499E-2</v>
      </c>
      <c r="S719">
        <v>5.1139723633753097E-2</v>
      </c>
      <c r="T719">
        <v>-0.65566184166497898</v>
      </c>
      <c r="U719">
        <v>0.65566184166497898</v>
      </c>
      <c r="V719">
        <v>0.54481209929071595</v>
      </c>
      <c r="W719">
        <v>-1.1200000000000001</v>
      </c>
      <c r="X719">
        <v>5.63</v>
      </c>
      <c r="Y719">
        <v>51042</v>
      </c>
      <c r="Z719">
        <v>2686</v>
      </c>
      <c r="AA719">
        <v>0.04</v>
      </c>
      <c r="AB719">
        <v>19</v>
      </c>
      <c r="AC719">
        <v>9</v>
      </c>
      <c r="AD719">
        <v>10</v>
      </c>
      <c r="AE719">
        <v>47.37</v>
      </c>
      <c r="AF719">
        <v>14</v>
      </c>
      <c r="AG719">
        <v>6</v>
      </c>
      <c r="AH719">
        <v>5</v>
      </c>
      <c r="AI719">
        <v>8</v>
      </c>
    </row>
    <row r="720" spans="1:35" x14ac:dyDescent="0.2">
      <c r="A720" s="102">
        <v>1051</v>
      </c>
      <c r="B720">
        <v>1812</v>
      </c>
      <c r="C720" t="s">
        <v>1356</v>
      </c>
      <c r="D720" t="s">
        <v>1268</v>
      </c>
      <c r="E720">
        <v>1297</v>
      </c>
      <c r="F720">
        <v>1278</v>
      </c>
      <c r="G720">
        <v>500</v>
      </c>
      <c r="H720" t="s">
        <v>1261</v>
      </c>
      <c r="I720">
        <v>4114</v>
      </c>
      <c r="J720" t="s">
        <v>1413</v>
      </c>
      <c r="K720" t="s">
        <v>1282</v>
      </c>
      <c r="L720">
        <v>6080</v>
      </c>
      <c r="M720">
        <v>6050</v>
      </c>
      <c r="N720">
        <v>100</v>
      </c>
      <c r="O720" t="s">
        <v>1258</v>
      </c>
      <c r="P720">
        <v>0.786701563556363</v>
      </c>
      <c r="Q720">
        <v>0.82696910131493695</v>
      </c>
      <c r="R720">
        <v>7.8328964052963898E-2</v>
      </c>
      <c r="S720">
        <v>2.7232312548805399E-2</v>
      </c>
      <c r="T720">
        <v>-1.24959160745827</v>
      </c>
      <c r="U720">
        <v>1.24959160745827</v>
      </c>
      <c r="V720">
        <v>0.77370194442331097</v>
      </c>
      <c r="W720">
        <v>-3.28</v>
      </c>
      <c r="X720">
        <v>5.62</v>
      </c>
      <c r="Y720">
        <v>50162</v>
      </c>
      <c r="Z720">
        <v>3344</v>
      </c>
      <c r="AA720">
        <v>0.34</v>
      </c>
      <c r="AB720">
        <v>15</v>
      </c>
      <c r="AC720">
        <v>8</v>
      </c>
      <c r="AD720">
        <v>7</v>
      </c>
      <c r="AE720">
        <v>53.33</v>
      </c>
      <c r="AF720">
        <v>12</v>
      </c>
      <c r="AG720">
        <v>4</v>
      </c>
      <c r="AH720">
        <v>4</v>
      </c>
      <c r="AI720">
        <v>7</v>
      </c>
    </row>
    <row r="721" spans="1:35" x14ac:dyDescent="0.2">
      <c r="A721" s="102">
        <v>557</v>
      </c>
      <c r="B721">
        <v>5334</v>
      </c>
      <c r="C721" t="s">
        <v>1504</v>
      </c>
      <c r="D721" t="s">
        <v>1257</v>
      </c>
      <c r="E721">
        <v>1938</v>
      </c>
      <c r="F721">
        <v>1933</v>
      </c>
      <c r="G721">
        <v>500</v>
      </c>
      <c r="H721" t="s">
        <v>1258</v>
      </c>
      <c r="I721">
        <v>5803</v>
      </c>
      <c r="J721" t="s">
        <v>26</v>
      </c>
      <c r="K721" t="s">
        <v>1273</v>
      </c>
      <c r="L721">
        <v>388</v>
      </c>
      <c r="M721">
        <v>385</v>
      </c>
      <c r="N721">
        <v>2500</v>
      </c>
      <c r="O721" t="s">
        <v>1261</v>
      </c>
      <c r="P721">
        <v>0.92680758346157299</v>
      </c>
      <c r="Q721">
        <v>0.88462033571447796</v>
      </c>
      <c r="R721">
        <v>4.6139631209737103E-2</v>
      </c>
      <c r="S721">
        <v>2.3566346872151499E-2</v>
      </c>
      <c r="T721">
        <v>1.74131297034094</v>
      </c>
      <c r="U721">
        <v>1.74131297034094</v>
      </c>
      <c r="V721">
        <v>1.6067557263338601</v>
      </c>
      <c r="W721">
        <v>5.68</v>
      </c>
      <c r="X721">
        <v>0.41</v>
      </c>
      <c r="Y721">
        <v>50071</v>
      </c>
      <c r="Z721">
        <v>2635</v>
      </c>
      <c r="AA721">
        <v>0.11</v>
      </c>
      <c r="AB721">
        <v>19</v>
      </c>
      <c r="AC721">
        <v>9</v>
      </c>
      <c r="AD721">
        <v>10</v>
      </c>
      <c r="AE721">
        <v>47.37</v>
      </c>
      <c r="AF721">
        <v>11</v>
      </c>
      <c r="AG721">
        <v>8</v>
      </c>
      <c r="AH721">
        <v>4</v>
      </c>
      <c r="AI721">
        <v>7</v>
      </c>
    </row>
    <row r="722" spans="1:35" x14ac:dyDescent="0.2">
      <c r="A722" s="102">
        <v>927</v>
      </c>
      <c r="B722">
        <v>4540</v>
      </c>
      <c r="C722" t="s">
        <v>1696</v>
      </c>
      <c r="D722" t="s">
        <v>1280</v>
      </c>
      <c r="E722">
        <v>2798</v>
      </c>
      <c r="F722">
        <v>2803</v>
      </c>
      <c r="G722">
        <v>300</v>
      </c>
      <c r="H722" t="s">
        <v>1261</v>
      </c>
      <c r="I722">
        <v>5463</v>
      </c>
      <c r="J722" t="s">
        <v>66</v>
      </c>
      <c r="K722" t="s">
        <v>1312</v>
      </c>
      <c r="L722">
        <v>2890</v>
      </c>
      <c r="M722">
        <v>2859</v>
      </c>
      <c r="N722">
        <v>300</v>
      </c>
      <c r="O722" t="s">
        <v>1258</v>
      </c>
      <c r="P722">
        <v>0.84350757206427496</v>
      </c>
      <c r="Q722">
        <v>0.84219144644525201</v>
      </c>
      <c r="R722">
        <v>0.18718049765068201</v>
      </c>
      <c r="S722" s="15">
        <v>3.2500449561387E-3</v>
      </c>
      <c r="T722">
        <v>-1.55872053987432</v>
      </c>
      <c r="U722">
        <v>1.55872053987432</v>
      </c>
      <c r="V722">
        <v>1.6456350405300399</v>
      </c>
      <c r="W722">
        <v>-3.44</v>
      </c>
      <c r="X722">
        <v>1.96</v>
      </c>
      <c r="Y722">
        <v>49870</v>
      </c>
      <c r="Z722">
        <v>4534</v>
      </c>
      <c r="AA722">
        <v>0.27</v>
      </c>
      <c r="AB722">
        <v>11</v>
      </c>
      <c r="AC722">
        <v>6</v>
      </c>
      <c r="AD722">
        <v>5</v>
      </c>
      <c r="AE722">
        <v>54.55</v>
      </c>
      <c r="AF722">
        <v>12</v>
      </c>
      <c r="AG722">
        <v>5</v>
      </c>
      <c r="AH722">
        <v>2</v>
      </c>
      <c r="AI722">
        <v>4</v>
      </c>
    </row>
    <row r="723" spans="1:35" x14ac:dyDescent="0.2">
      <c r="A723" s="102">
        <v>1048</v>
      </c>
      <c r="B723">
        <v>4114</v>
      </c>
      <c r="C723" t="s">
        <v>1413</v>
      </c>
      <c r="D723" t="s">
        <v>1282</v>
      </c>
      <c r="E723">
        <v>6080</v>
      </c>
      <c r="F723">
        <v>6050</v>
      </c>
      <c r="G723">
        <v>100</v>
      </c>
      <c r="H723" t="s">
        <v>1258</v>
      </c>
      <c r="I723">
        <v>7201</v>
      </c>
      <c r="J723" t="s">
        <v>1299</v>
      </c>
      <c r="K723" t="s">
        <v>1275</v>
      </c>
      <c r="L723">
        <v>509.4</v>
      </c>
      <c r="M723">
        <v>504.4</v>
      </c>
      <c r="N723">
        <v>1200</v>
      </c>
      <c r="O723" t="s">
        <v>1261</v>
      </c>
      <c r="P723">
        <v>0.88517685030718096</v>
      </c>
      <c r="Q723">
        <v>0.82734784568534803</v>
      </c>
      <c r="R723">
        <v>5.3712478683379798E-2</v>
      </c>
      <c r="S723" s="15">
        <v>7.1882278705144395E-2</v>
      </c>
      <c r="T723">
        <v>2.7646774786940802</v>
      </c>
      <c r="U723">
        <v>2.7646774786940802</v>
      </c>
      <c r="V723">
        <v>2.9433878791066999</v>
      </c>
      <c r="W723">
        <v>13.5</v>
      </c>
      <c r="X723">
        <v>0.05</v>
      </c>
      <c r="Y723">
        <v>49416</v>
      </c>
      <c r="Z723">
        <v>1977</v>
      </c>
      <c r="AA723">
        <v>0.12</v>
      </c>
      <c r="AB723">
        <v>25</v>
      </c>
      <c r="AC723">
        <v>12</v>
      </c>
      <c r="AD723">
        <v>13</v>
      </c>
      <c r="AE723">
        <v>48</v>
      </c>
      <c r="AF723">
        <v>14</v>
      </c>
      <c r="AG723">
        <v>6</v>
      </c>
      <c r="AH723">
        <v>5</v>
      </c>
      <c r="AI723">
        <v>14</v>
      </c>
    </row>
    <row r="724" spans="1:35" x14ac:dyDescent="0.2">
      <c r="A724" s="102">
        <v>58</v>
      </c>
      <c r="B724">
        <v>3635</v>
      </c>
      <c r="C724" t="s">
        <v>46</v>
      </c>
      <c r="D724" t="s">
        <v>1260</v>
      </c>
      <c r="E724">
        <v>3120</v>
      </c>
      <c r="F724">
        <v>3080</v>
      </c>
      <c r="G724">
        <v>300</v>
      </c>
      <c r="H724" t="s">
        <v>1258</v>
      </c>
      <c r="I724">
        <v>6951</v>
      </c>
      <c r="J724" t="s">
        <v>228</v>
      </c>
      <c r="K724" t="s">
        <v>1263</v>
      </c>
      <c r="L724">
        <v>3370</v>
      </c>
      <c r="M724">
        <v>3365</v>
      </c>
      <c r="N724">
        <v>300</v>
      </c>
      <c r="O724" t="s">
        <v>1261</v>
      </c>
      <c r="P724">
        <v>0.77498215209990096</v>
      </c>
      <c r="Q724">
        <v>0.94567935404386205</v>
      </c>
      <c r="R724">
        <v>0.18061729798647599</v>
      </c>
      <c r="S724">
        <v>5.2268528750898803E-2</v>
      </c>
      <c r="T724">
        <v>1.8613289468885501</v>
      </c>
      <c r="U724">
        <v>1.8613289468885501</v>
      </c>
      <c r="V724">
        <v>2.1980404901235202</v>
      </c>
      <c r="W724">
        <v>6.98</v>
      </c>
      <c r="X724">
        <v>8.4700000000000006</v>
      </c>
      <c r="Y724">
        <v>49192</v>
      </c>
      <c r="Z724">
        <v>3279</v>
      </c>
      <c r="AA724">
        <v>0.28999999999999998</v>
      </c>
      <c r="AB724">
        <v>15</v>
      </c>
      <c r="AC724">
        <v>7</v>
      </c>
      <c r="AD724">
        <v>8</v>
      </c>
      <c r="AE724">
        <v>46.67</v>
      </c>
      <c r="AF724">
        <v>11</v>
      </c>
      <c r="AG724">
        <v>5</v>
      </c>
      <c r="AH724">
        <v>5</v>
      </c>
      <c r="AI724">
        <v>5</v>
      </c>
    </row>
    <row r="725" spans="1:35" x14ac:dyDescent="0.2">
      <c r="A725" s="102">
        <v>630</v>
      </c>
      <c r="B725">
        <v>1944</v>
      </c>
      <c r="C725" t="s">
        <v>1573</v>
      </c>
      <c r="D725" t="s">
        <v>1268</v>
      </c>
      <c r="E725">
        <v>1793</v>
      </c>
      <c r="F725">
        <v>1793</v>
      </c>
      <c r="G725">
        <v>600</v>
      </c>
      <c r="H725" t="s">
        <v>1258</v>
      </c>
      <c r="I725">
        <v>9505</v>
      </c>
      <c r="J725" t="s">
        <v>1617</v>
      </c>
      <c r="K725" t="s">
        <v>1316</v>
      </c>
      <c r="L725">
        <v>830</v>
      </c>
      <c r="M725">
        <v>831</v>
      </c>
      <c r="N725">
        <v>1300</v>
      </c>
      <c r="O725" t="s">
        <v>1261</v>
      </c>
      <c r="P725">
        <v>0.88672229916678702</v>
      </c>
      <c r="Q725">
        <v>0.87591186595140802</v>
      </c>
      <c r="R725" s="15">
        <v>1.8388705151580301E-6</v>
      </c>
      <c r="S725">
        <v>4.0739656088191798E-4</v>
      </c>
      <c r="T725">
        <v>0.599078355551937</v>
      </c>
      <c r="U725">
        <v>0.599078355551937</v>
      </c>
      <c r="V725">
        <v>0.685569218972088</v>
      </c>
      <c r="W725">
        <v>1.44</v>
      </c>
      <c r="X725">
        <v>0.42</v>
      </c>
      <c r="Y725">
        <v>49027</v>
      </c>
      <c r="Z725">
        <v>2451</v>
      </c>
      <c r="AA725">
        <v>0.15</v>
      </c>
      <c r="AB725">
        <v>20</v>
      </c>
      <c r="AC725">
        <v>11</v>
      </c>
      <c r="AD725">
        <v>9</v>
      </c>
      <c r="AE725">
        <v>55</v>
      </c>
      <c r="AF725">
        <v>14</v>
      </c>
      <c r="AG725">
        <v>6</v>
      </c>
      <c r="AH725">
        <v>2</v>
      </c>
      <c r="AI725">
        <v>12</v>
      </c>
    </row>
    <row r="726" spans="1:35" x14ac:dyDescent="0.2">
      <c r="A726" s="102">
        <v>987</v>
      </c>
      <c r="B726">
        <v>4812</v>
      </c>
      <c r="C726" t="s">
        <v>690</v>
      </c>
      <c r="D726" t="s">
        <v>1260</v>
      </c>
      <c r="E726">
        <v>4975</v>
      </c>
      <c r="F726">
        <v>4955</v>
      </c>
      <c r="G726">
        <v>100</v>
      </c>
      <c r="H726" t="s">
        <v>1258</v>
      </c>
      <c r="I726">
        <v>6383</v>
      </c>
      <c r="J726" t="s">
        <v>558</v>
      </c>
      <c r="K726" t="s">
        <v>1270</v>
      </c>
      <c r="L726">
        <v>6930</v>
      </c>
      <c r="M726">
        <v>6970</v>
      </c>
      <c r="N726">
        <v>100</v>
      </c>
      <c r="O726" t="s">
        <v>1261</v>
      </c>
      <c r="P726">
        <v>0.75465027073388002</v>
      </c>
      <c r="Q726">
        <v>0.83499218154410604</v>
      </c>
      <c r="R726" s="106">
        <v>0.43365819896366098</v>
      </c>
      <c r="S726">
        <v>8.4265896629503401E-2</v>
      </c>
      <c r="T726">
        <v>1.7900981535649201</v>
      </c>
      <c r="U726">
        <v>1.7900981535649201</v>
      </c>
      <c r="V726">
        <v>2.3153432840321799</v>
      </c>
      <c r="W726">
        <v>8.1199999999999992</v>
      </c>
      <c r="X726">
        <v>28.91</v>
      </c>
      <c r="Y726">
        <v>47874</v>
      </c>
      <c r="Z726">
        <v>4352</v>
      </c>
      <c r="AA726">
        <v>0.1</v>
      </c>
      <c r="AB726">
        <v>11</v>
      </c>
      <c r="AC726">
        <v>6</v>
      </c>
      <c r="AD726">
        <v>5</v>
      </c>
      <c r="AE726">
        <v>54.55</v>
      </c>
      <c r="AF726">
        <v>8</v>
      </c>
      <c r="AG726">
        <v>5</v>
      </c>
      <c r="AH726">
        <v>5</v>
      </c>
      <c r="AI726">
        <v>1</v>
      </c>
    </row>
    <row r="727" spans="1:35" x14ac:dyDescent="0.2">
      <c r="A727" s="102">
        <v>511</v>
      </c>
      <c r="B727">
        <v>7278</v>
      </c>
      <c r="C727" t="s">
        <v>45</v>
      </c>
      <c r="D727" t="s">
        <v>1275</v>
      </c>
      <c r="E727">
        <v>2256</v>
      </c>
      <c r="F727">
        <v>2227</v>
      </c>
      <c r="G727">
        <v>500</v>
      </c>
      <c r="H727" t="s">
        <v>1258</v>
      </c>
      <c r="I727">
        <v>7327</v>
      </c>
      <c r="J727" t="s">
        <v>1509</v>
      </c>
      <c r="K727" t="s">
        <v>1314</v>
      </c>
      <c r="L727">
        <v>2573</v>
      </c>
      <c r="M727">
        <v>2546</v>
      </c>
      <c r="N727">
        <v>400</v>
      </c>
      <c r="O727" t="s">
        <v>1261</v>
      </c>
      <c r="P727">
        <v>0.94442721297552401</v>
      </c>
      <c r="Q727">
        <v>0.88920808448067901</v>
      </c>
      <c r="R727">
        <v>2.6252857270694901E-2</v>
      </c>
      <c r="S727">
        <v>8.0752603663696396E-2</v>
      </c>
      <c r="T727">
        <v>1.59498704472625</v>
      </c>
      <c r="U727">
        <v>1.59498704472625</v>
      </c>
      <c r="V727">
        <v>1.84313275119056</v>
      </c>
      <c r="W727">
        <v>4.3600000000000003</v>
      </c>
      <c r="X727">
        <v>9.34</v>
      </c>
      <c r="Y727">
        <v>47830</v>
      </c>
      <c r="Z727">
        <v>47830</v>
      </c>
      <c r="AA727">
        <v>2.29</v>
      </c>
      <c r="AB727">
        <v>1</v>
      </c>
      <c r="AC727">
        <v>1</v>
      </c>
      <c r="AD727">
        <v>0</v>
      </c>
      <c r="AE727">
        <v>100</v>
      </c>
      <c r="AF727">
        <v>6</v>
      </c>
      <c r="AG727">
        <v>1</v>
      </c>
      <c r="AH727">
        <v>0</v>
      </c>
      <c r="AI727">
        <v>0</v>
      </c>
    </row>
    <row r="728" spans="1:35" x14ac:dyDescent="0.2">
      <c r="A728" s="102">
        <v>162</v>
      </c>
      <c r="B728">
        <v>2531</v>
      </c>
      <c r="C728" t="s">
        <v>1284</v>
      </c>
      <c r="D728" t="s">
        <v>1285</v>
      </c>
      <c r="E728">
        <v>948</v>
      </c>
      <c r="F728">
        <v>952</v>
      </c>
      <c r="G728">
        <v>1000</v>
      </c>
      <c r="H728" t="s">
        <v>1258</v>
      </c>
      <c r="I728">
        <v>8273</v>
      </c>
      <c r="J728" t="s">
        <v>1382</v>
      </c>
      <c r="K728" t="s">
        <v>1283</v>
      </c>
      <c r="L728">
        <v>3355</v>
      </c>
      <c r="M728">
        <v>3325</v>
      </c>
      <c r="N728">
        <v>300</v>
      </c>
      <c r="O728" t="s">
        <v>1261</v>
      </c>
      <c r="P728">
        <v>0.90931827383013097</v>
      </c>
      <c r="Q728">
        <v>0.92587554551937701</v>
      </c>
      <c r="R728">
        <v>1.22085512667971E-2</v>
      </c>
      <c r="S728">
        <v>2.2238762862665002E-3</v>
      </c>
      <c r="T728">
        <v>2.0858712518016902</v>
      </c>
      <c r="U728">
        <v>2.0858712518016902</v>
      </c>
      <c r="V728">
        <v>1.4394351721297001</v>
      </c>
      <c r="W728">
        <v>9.0399999999999991</v>
      </c>
      <c r="X728">
        <v>4.5599999999999996</v>
      </c>
      <c r="Y728">
        <v>47646</v>
      </c>
      <c r="Z728">
        <v>2382</v>
      </c>
      <c r="AA728">
        <v>0.05</v>
      </c>
      <c r="AB728">
        <v>20</v>
      </c>
      <c r="AC728">
        <v>10</v>
      </c>
      <c r="AD728">
        <v>10</v>
      </c>
      <c r="AE728">
        <v>50</v>
      </c>
      <c r="AF728">
        <v>10</v>
      </c>
      <c r="AG728">
        <v>8</v>
      </c>
      <c r="AH728">
        <v>7</v>
      </c>
      <c r="AI728">
        <v>5</v>
      </c>
    </row>
    <row r="729" spans="1:35" x14ac:dyDescent="0.2">
      <c r="A729" s="102">
        <v>208</v>
      </c>
      <c r="B729">
        <v>2001</v>
      </c>
      <c r="C729" t="s">
        <v>1176</v>
      </c>
      <c r="D729" t="s">
        <v>1285</v>
      </c>
      <c r="E729">
        <v>1651</v>
      </c>
      <c r="F729">
        <v>1649</v>
      </c>
      <c r="G729">
        <v>600</v>
      </c>
      <c r="H729" t="s">
        <v>1258</v>
      </c>
      <c r="I729">
        <v>5214</v>
      </c>
      <c r="J729" t="s">
        <v>1541</v>
      </c>
      <c r="K729" t="s">
        <v>1257</v>
      </c>
      <c r="L729">
        <v>2085</v>
      </c>
      <c r="M729">
        <v>2059</v>
      </c>
      <c r="N729">
        <v>500</v>
      </c>
      <c r="O729" t="s">
        <v>1261</v>
      </c>
      <c r="P729">
        <v>0.72144707477774195</v>
      </c>
      <c r="Q729">
        <v>0.92065993438132099</v>
      </c>
      <c r="R729">
        <v>0.25196734486077599</v>
      </c>
      <c r="S729" s="15">
        <v>1.3622924523729599E-2</v>
      </c>
      <c r="T729">
        <v>2.2184347265586899</v>
      </c>
      <c r="U729">
        <v>2.2184347265586899</v>
      </c>
      <c r="V729">
        <v>2.49032686898272</v>
      </c>
      <c r="W729">
        <v>8.94</v>
      </c>
      <c r="X729">
        <v>3.9</v>
      </c>
      <c r="Y729">
        <v>47263</v>
      </c>
      <c r="Z729">
        <v>2488</v>
      </c>
      <c r="AA729">
        <v>0.04</v>
      </c>
      <c r="AB729">
        <v>19</v>
      </c>
      <c r="AC729">
        <v>11</v>
      </c>
      <c r="AD729">
        <v>8</v>
      </c>
      <c r="AE729">
        <v>57.89</v>
      </c>
      <c r="AF729">
        <v>13</v>
      </c>
      <c r="AG729">
        <v>6</v>
      </c>
      <c r="AH729">
        <v>6</v>
      </c>
      <c r="AI729">
        <v>7</v>
      </c>
    </row>
    <row r="730" spans="1:35" x14ac:dyDescent="0.2">
      <c r="A730" s="102">
        <v>1228</v>
      </c>
      <c r="B730">
        <v>6201</v>
      </c>
      <c r="C730" t="s">
        <v>1633</v>
      </c>
      <c r="D730" t="s">
        <v>1275</v>
      </c>
      <c r="E730">
        <v>6300</v>
      </c>
      <c r="F730">
        <v>6340</v>
      </c>
      <c r="G730">
        <v>100</v>
      </c>
      <c r="H730" t="s">
        <v>1258</v>
      </c>
      <c r="I730">
        <v>7649</v>
      </c>
      <c r="J730" t="s">
        <v>1488</v>
      </c>
      <c r="K730" t="s">
        <v>1283</v>
      </c>
      <c r="L730">
        <v>5540</v>
      </c>
      <c r="M730">
        <v>5430</v>
      </c>
      <c r="N730">
        <v>100</v>
      </c>
      <c r="O730" t="s">
        <v>1261</v>
      </c>
      <c r="P730">
        <v>0.65527497816176195</v>
      </c>
      <c r="Q730">
        <v>0.80021770779477897</v>
      </c>
      <c r="R730" s="15">
        <v>5.2353510264563599E-2</v>
      </c>
      <c r="S730" s="106">
        <v>3.3442303456160803E-2</v>
      </c>
      <c r="T730">
        <v>1.99443814589057</v>
      </c>
      <c r="U730">
        <v>1.99443814589057</v>
      </c>
      <c r="V730">
        <v>1.1096424328682399</v>
      </c>
      <c r="W730">
        <v>7.06</v>
      </c>
      <c r="X730">
        <v>14.35</v>
      </c>
      <c r="Y730">
        <v>45800</v>
      </c>
      <c r="Z730">
        <v>4580</v>
      </c>
      <c r="AA730">
        <v>0.21</v>
      </c>
      <c r="AB730">
        <v>10</v>
      </c>
      <c r="AC730">
        <v>4</v>
      </c>
      <c r="AD730">
        <v>6</v>
      </c>
      <c r="AE730">
        <v>40</v>
      </c>
      <c r="AF730">
        <v>12</v>
      </c>
      <c r="AG730">
        <v>3</v>
      </c>
      <c r="AH730">
        <v>2</v>
      </c>
      <c r="AI730">
        <v>5</v>
      </c>
    </row>
    <row r="731" spans="1:35" x14ac:dyDescent="0.2">
      <c r="A731" s="102">
        <v>802</v>
      </c>
      <c r="B731">
        <v>1951</v>
      </c>
      <c r="C731" t="s">
        <v>1695</v>
      </c>
      <c r="D731" t="s">
        <v>1268</v>
      </c>
      <c r="E731">
        <v>2644</v>
      </c>
      <c r="F731">
        <v>2629</v>
      </c>
      <c r="G731">
        <v>400</v>
      </c>
      <c r="H731" t="s">
        <v>1258</v>
      </c>
      <c r="I731">
        <v>7272</v>
      </c>
      <c r="J731" t="s">
        <v>1465</v>
      </c>
      <c r="K731" t="s">
        <v>1275</v>
      </c>
      <c r="L731">
        <v>1955</v>
      </c>
      <c r="M731">
        <v>1946</v>
      </c>
      <c r="N731">
        <v>500</v>
      </c>
      <c r="O731" t="s">
        <v>1261</v>
      </c>
      <c r="P731">
        <v>0.86308506412291097</v>
      </c>
      <c r="Q731">
        <v>0.85615101465131105</v>
      </c>
      <c r="R731" s="15">
        <v>4.2755626963626898E-2</v>
      </c>
      <c r="S731" s="106">
        <v>2.43119117808295E-2</v>
      </c>
      <c r="T731">
        <v>1.6190052010015601</v>
      </c>
      <c r="U731">
        <v>1.6190052010015601</v>
      </c>
      <c r="V731">
        <v>2.31148098802921</v>
      </c>
      <c r="W731">
        <v>5.13</v>
      </c>
      <c r="X731">
        <v>7.47</v>
      </c>
      <c r="Y731">
        <v>45696</v>
      </c>
      <c r="Z731">
        <v>2285</v>
      </c>
      <c r="AA731">
        <v>0.16</v>
      </c>
      <c r="AB731">
        <v>20</v>
      </c>
      <c r="AC731">
        <v>11</v>
      </c>
      <c r="AD731">
        <v>9</v>
      </c>
      <c r="AE731">
        <v>55</v>
      </c>
      <c r="AF731">
        <v>11</v>
      </c>
      <c r="AG731">
        <v>8</v>
      </c>
      <c r="AH731">
        <v>7</v>
      </c>
      <c r="AI731">
        <v>5</v>
      </c>
    </row>
    <row r="732" spans="1:35" x14ac:dyDescent="0.2">
      <c r="A732" s="102">
        <v>343</v>
      </c>
      <c r="B732">
        <v>5631</v>
      </c>
      <c r="C732" t="s">
        <v>1479</v>
      </c>
      <c r="D732" t="s">
        <v>1270</v>
      </c>
      <c r="E732">
        <v>1874</v>
      </c>
      <c r="F732">
        <v>1820</v>
      </c>
      <c r="G732">
        <v>400</v>
      </c>
      <c r="H732" t="s">
        <v>1258</v>
      </c>
      <c r="I732">
        <v>6135</v>
      </c>
      <c r="J732" t="s">
        <v>1497</v>
      </c>
      <c r="K732" t="s">
        <v>1270</v>
      </c>
      <c r="L732">
        <v>4130</v>
      </c>
      <c r="M732">
        <v>4065</v>
      </c>
      <c r="N732">
        <v>200</v>
      </c>
      <c r="O732" t="s">
        <v>1261</v>
      </c>
      <c r="P732">
        <v>0.87244292966971604</v>
      </c>
      <c r="Q732">
        <v>0.90524410909216801</v>
      </c>
      <c r="R732" s="106">
        <v>2.4226833092761E-2</v>
      </c>
      <c r="S732">
        <v>7.2981988803431597E-2</v>
      </c>
      <c r="T732">
        <v>0.37640577316464202</v>
      </c>
      <c r="U732">
        <v>0.37640577316464202</v>
      </c>
      <c r="V732">
        <v>0.69096464005203195</v>
      </c>
      <c r="W732">
        <v>1.76</v>
      </c>
      <c r="X732">
        <v>10.46</v>
      </c>
      <c r="Y732">
        <v>45668</v>
      </c>
      <c r="Z732">
        <v>2537</v>
      </c>
      <c r="AA732">
        <v>0.14000000000000001</v>
      </c>
      <c r="AB732">
        <v>18</v>
      </c>
      <c r="AC732">
        <v>10</v>
      </c>
      <c r="AD732">
        <v>8</v>
      </c>
      <c r="AE732">
        <v>55.56</v>
      </c>
      <c r="AF732">
        <v>10</v>
      </c>
      <c r="AG732">
        <v>7</v>
      </c>
      <c r="AH732">
        <v>7</v>
      </c>
      <c r="AI732">
        <v>4</v>
      </c>
    </row>
    <row r="733" spans="1:35" x14ac:dyDescent="0.2">
      <c r="A733" s="102">
        <v>271</v>
      </c>
      <c r="B733">
        <v>3110</v>
      </c>
      <c r="C733" t="s">
        <v>544</v>
      </c>
      <c r="D733" t="s">
        <v>1257</v>
      </c>
      <c r="E733">
        <v>4930</v>
      </c>
      <c r="F733">
        <v>5050</v>
      </c>
      <c r="G733">
        <v>200</v>
      </c>
      <c r="H733" t="s">
        <v>1258</v>
      </c>
      <c r="I733">
        <v>9433</v>
      </c>
      <c r="J733" t="s">
        <v>551</v>
      </c>
      <c r="K733" t="s">
        <v>1260</v>
      </c>
      <c r="L733">
        <v>3400</v>
      </c>
      <c r="M733">
        <v>3409</v>
      </c>
      <c r="N733">
        <v>300</v>
      </c>
      <c r="O733" t="s">
        <v>1261</v>
      </c>
      <c r="P733">
        <v>0.81459165790670296</v>
      </c>
      <c r="Q733">
        <v>0.91143330553774904</v>
      </c>
      <c r="R733" s="106">
        <v>0.210072022205746</v>
      </c>
      <c r="S733">
        <v>9.8439785423331594E-2</v>
      </c>
      <c r="T733">
        <v>0.95833108005078105</v>
      </c>
      <c r="U733">
        <v>0.95833108005078105</v>
      </c>
      <c r="V733">
        <v>0.666537195842823</v>
      </c>
      <c r="W733">
        <v>9.08</v>
      </c>
      <c r="X733">
        <v>1.26</v>
      </c>
      <c r="Y733">
        <v>45600</v>
      </c>
      <c r="Z733">
        <v>2280</v>
      </c>
      <c r="AA733">
        <v>0.17</v>
      </c>
      <c r="AB733">
        <v>20</v>
      </c>
      <c r="AC733">
        <v>10</v>
      </c>
      <c r="AD733">
        <v>10</v>
      </c>
      <c r="AE733">
        <v>50</v>
      </c>
      <c r="AF733">
        <v>9</v>
      </c>
      <c r="AG733">
        <v>8</v>
      </c>
      <c r="AH733">
        <v>8</v>
      </c>
      <c r="AI733">
        <v>4</v>
      </c>
    </row>
    <row r="734" spans="1:35" x14ac:dyDescent="0.2">
      <c r="A734" s="102">
        <v>1007</v>
      </c>
      <c r="B734">
        <v>6472</v>
      </c>
      <c r="C734" t="s">
        <v>62</v>
      </c>
      <c r="D734" t="s">
        <v>1270</v>
      </c>
      <c r="E734">
        <v>298</v>
      </c>
      <c r="F734">
        <v>294</v>
      </c>
      <c r="G734">
        <v>3300</v>
      </c>
      <c r="H734" t="s">
        <v>1261</v>
      </c>
      <c r="I734">
        <v>9072</v>
      </c>
      <c r="J734" t="s">
        <v>1379</v>
      </c>
      <c r="K734" t="s">
        <v>1380</v>
      </c>
      <c r="L734">
        <v>2428</v>
      </c>
      <c r="M734">
        <v>2404</v>
      </c>
      <c r="N734">
        <v>400</v>
      </c>
      <c r="O734" t="s">
        <v>1258</v>
      </c>
      <c r="P734">
        <v>0.87482335085596197</v>
      </c>
      <c r="Q734">
        <v>0.83251141907952697</v>
      </c>
      <c r="R734">
        <v>0.498584690974051</v>
      </c>
      <c r="S734">
        <v>4.9789325788983901E-2</v>
      </c>
      <c r="T734">
        <v>-0.50266707205847605</v>
      </c>
      <c r="U734">
        <v>0.50266707205847605</v>
      </c>
      <c r="V734">
        <v>0.59548194563114698</v>
      </c>
      <c r="W734">
        <v>-2.0299999999999998</v>
      </c>
      <c r="X734">
        <v>0.89</v>
      </c>
      <c r="Y734">
        <v>45586</v>
      </c>
      <c r="Z734">
        <v>2279</v>
      </c>
      <c r="AA734">
        <v>0.17</v>
      </c>
      <c r="AB734">
        <v>20</v>
      </c>
      <c r="AC734">
        <v>10</v>
      </c>
      <c r="AD734">
        <v>10</v>
      </c>
      <c r="AE734">
        <v>50</v>
      </c>
      <c r="AF734">
        <v>11</v>
      </c>
      <c r="AG734">
        <v>8</v>
      </c>
      <c r="AH734">
        <v>7</v>
      </c>
      <c r="AI734">
        <v>5</v>
      </c>
    </row>
    <row r="735" spans="1:35" x14ac:dyDescent="0.2">
      <c r="A735" s="102">
        <v>1108</v>
      </c>
      <c r="B735">
        <v>1883</v>
      </c>
      <c r="C735" t="s">
        <v>1444</v>
      </c>
      <c r="D735" t="s">
        <v>1268</v>
      </c>
      <c r="E735">
        <v>3705</v>
      </c>
      <c r="F735">
        <v>3400</v>
      </c>
      <c r="G735">
        <v>300</v>
      </c>
      <c r="H735" t="s">
        <v>1258</v>
      </c>
      <c r="I735">
        <v>5486</v>
      </c>
      <c r="J735" t="s">
        <v>714</v>
      </c>
      <c r="K735" t="s">
        <v>1312</v>
      </c>
      <c r="L735">
        <v>1691</v>
      </c>
      <c r="M735">
        <v>1695</v>
      </c>
      <c r="N735">
        <v>600</v>
      </c>
      <c r="O735" t="s">
        <v>1261</v>
      </c>
      <c r="P735">
        <v>0.84107922352498998</v>
      </c>
      <c r="Q735">
        <v>0.81978674442884603</v>
      </c>
      <c r="R735" s="106">
        <v>0.34445892452398102</v>
      </c>
      <c r="S735">
        <v>7.5247479277582102E-2</v>
      </c>
      <c r="T735">
        <v>0.90323903669047301</v>
      </c>
      <c r="U735">
        <v>0.90323903669047301</v>
      </c>
      <c r="V735">
        <v>1.8324028447063301</v>
      </c>
      <c r="W735">
        <v>9.2899999999999991</v>
      </c>
      <c r="X735">
        <v>0.28999999999999998</v>
      </c>
      <c r="Y735">
        <v>45570</v>
      </c>
      <c r="Z735">
        <v>2681</v>
      </c>
      <c r="AA735">
        <v>0.15</v>
      </c>
      <c r="AB735">
        <v>17</v>
      </c>
      <c r="AC735">
        <v>9</v>
      </c>
      <c r="AD735">
        <v>8</v>
      </c>
      <c r="AE735">
        <v>52.94</v>
      </c>
      <c r="AF735">
        <v>14</v>
      </c>
      <c r="AG735">
        <v>6</v>
      </c>
      <c r="AH735">
        <v>5</v>
      </c>
      <c r="AI735">
        <v>6</v>
      </c>
    </row>
    <row r="736" spans="1:35" x14ac:dyDescent="0.2">
      <c r="A736" s="102">
        <v>1023</v>
      </c>
      <c r="B736">
        <v>3076</v>
      </c>
      <c r="C736" t="s">
        <v>1577</v>
      </c>
      <c r="D736" t="s">
        <v>1265</v>
      </c>
      <c r="E736">
        <v>1714</v>
      </c>
      <c r="F736">
        <v>1731</v>
      </c>
      <c r="G736">
        <v>600</v>
      </c>
      <c r="H736" t="s">
        <v>1258</v>
      </c>
      <c r="I736">
        <v>4203</v>
      </c>
      <c r="J736" t="s">
        <v>672</v>
      </c>
      <c r="K736" t="s">
        <v>1282</v>
      </c>
      <c r="L736">
        <v>3645</v>
      </c>
      <c r="M736">
        <v>3595</v>
      </c>
      <c r="N736">
        <v>300</v>
      </c>
      <c r="O736" t="s">
        <v>1261</v>
      </c>
      <c r="P736">
        <v>0.88751297290904896</v>
      </c>
      <c r="Q736">
        <v>0.83089033535525303</v>
      </c>
      <c r="R736">
        <v>0.34522030492827799</v>
      </c>
      <c r="S736" s="106">
        <v>7.6248278511328704E-2</v>
      </c>
      <c r="T736">
        <v>1.196759750402</v>
      </c>
      <c r="U736">
        <v>1.196759750402</v>
      </c>
      <c r="V736">
        <v>1.2728224545805</v>
      </c>
      <c r="W736">
        <v>3.97</v>
      </c>
      <c r="X736">
        <v>3.7</v>
      </c>
      <c r="Y736">
        <v>45259</v>
      </c>
      <c r="Z736">
        <v>1968</v>
      </c>
      <c r="AA736">
        <v>0.22</v>
      </c>
      <c r="AB736">
        <v>23</v>
      </c>
      <c r="AC736">
        <v>13</v>
      </c>
      <c r="AD736">
        <v>10</v>
      </c>
      <c r="AE736">
        <v>56.52</v>
      </c>
      <c r="AF736">
        <v>12</v>
      </c>
      <c r="AG736">
        <v>8</v>
      </c>
      <c r="AH736">
        <v>6</v>
      </c>
      <c r="AI736">
        <v>9</v>
      </c>
    </row>
    <row r="737" spans="1:35" x14ac:dyDescent="0.2">
      <c r="A737" s="102">
        <v>655</v>
      </c>
      <c r="B737">
        <v>5471</v>
      </c>
      <c r="C737" t="s">
        <v>1478</v>
      </c>
      <c r="D737" t="s">
        <v>1312</v>
      </c>
      <c r="E737">
        <v>4305</v>
      </c>
      <c r="F737">
        <v>4255</v>
      </c>
      <c r="G737">
        <v>200</v>
      </c>
      <c r="H737" t="s">
        <v>1261</v>
      </c>
      <c r="I737">
        <v>6592</v>
      </c>
      <c r="J737" t="s">
        <v>1486</v>
      </c>
      <c r="K737" t="s">
        <v>1263</v>
      </c>
      <c r="L737">
        <v>4240</v>
      </c>
      <c r="M737">
        <v>4160</v>
      </c>
      <c r="N737">
        <v>200</v>
      </c>
      <c r="O737" t="s">
        <v>1258</v>
      </c>
      <c r="P737">
        <v>0.75608801585832797</v>
      </c>
      <c r="Q737">
        <v>0.87375737339297099</v>
      </c>
      <c r="R737">
        <v>0.13871860479918699</v>
      </c>
      <c r="S737" s="106">
        <v>5.2703066823789897E-2</v>
      </c>
      <c r="T737">
        <v>-2.1836229108570699</v>
      </c>
      <c r="U737">
        <v>2.1836229108570699</v>
      </c>
      <c r="V737">
        <v>2.5217058392781802</v>
      </c>
      <c r="W737">
        <v>-9.2100000000000009</v>
      </c>
      <c r="X737">
        <v>2.23</v>
      </c>
      <c r="Y737">
        <v>45212</v>
      </c>
      <c r="Z737">
        <v>4521</v>
      </c>
      <c r="AA737">
        <v>0.26</v>
      </c>
      <c r="AB737">
        <v>10</v>
      </c>
      <c r="AC737">
        <v>4</v>
      </c>
      <c r="AD737">
        <v>6</v>
      </c>
      <c r="AE737">
        <v>40</v>
      </c>
      <c r="AF737">
        <v>12</v>
      </c>
      <c r="AG737">
        <v>4</v>
      </c>
      <c r="AH737">
        <v>3</v>
      </c>
      <c r="AI737">
        <v>3</v>
      </c>
    </row>
    <row r="738" spans="1:35" x14ac:dyDescent="0.2">
      <c r="A738" s="102">
        <v>513</v>
      </c>
      <c r="B738">
        <v>6479</v>
      </c>
      <c r="C738" t="s">
        <v>552</v>
      </c>
      <c r="D738" t="s">
        <v>1263</v>
      </c>
      <c r="E738">
        <v>2175</v>
      </c>
      <c r="F738">
        <v>2172</v>
      </c>
      <c r="G738">
        <v>500</v>
      </c>
      <c r="H738" t="s">
        <v>1261</v>
      </c>
      <c r="I738">
        <v>6952</v>
      </c>
      <c r="J738" t="s">
        <v>441</v>
      </c>
      <c r="K738" t="s">
        <v>1263</v>
      </c>
      <c r="L738">
        <v>2122</v>
      </c>
      <c r="M738">
        <v>2100</v>
      </c>
      <c r="N738">
        <v>500</v>
      </c>
      <c r="O738" t="s">
        <v>1258</v>
      </c>
      <c r="P738">
        <v>0.83524752249242096</v>
      </c>
      <c r="Q738">
        <v>0.88895393889416296</v>
      </c>
      <c r="R738">
        <v>0.15718568706388</v>
      </c>
      <c r="S738">
        <v>1.54393632431922E-2</v>
      </c>
      <c r="T738">
        <v>-0.67363933264612097</v>
      </c>
      <c r="U738">
        <v>0.67363933264612097</v>
      </c>
      <c r="V738">
        <v>0.864592230350129</v>
      </c>
      <c r="W738">
        <v>-3</v>
      </c>
      <c r="X738">
        <v>3.31</v>
      </c>
      <c r="Y738">
        <v>44988</v>
      </c>
      <c r="Z738">
        <v>2045</v>
      </c>
      <c r="AA738">
        <v>0.13</v>
      </c>
      <c r="AB738">
        <v>22</v>
      </c>
      <c r="AC738">
        <v>11</v>
      </c>
      <c r="AD738">
        <v>11</v>
      </c>
      <c r="AE738">
        <v>50</v>
      </c>
      <c r="AF738">
        <v>11</v>
      </c>
      <c r="AG738">
        <v>9</v>
      </c>
      <c r="AH738">
        <v>6</v>
      </c>
      <c r="AI738">
        <v>7</v>
      </c>
    </row>
    <row r="739" spans="1:35" x14ac:dyDescent="0.2">
      <c r="A739" s="102">
        <v>1213</v>
      </c>
      <c r="B739">
        <v>7202</v>
      </c>
      <c r="C739" t="s">
        <v>788</v>
      </c>
      <c r="D739" t="s">
        <v>1275</v>
      </c>
      <c r="E739">
        <v>1143</v>
      </c>
      <c r="F739">
        <v>1137</v>
      </c>
      <c r="G739">
        <v>900</v>
      </c>
      <c r="H739" t="s">
        <v>1258</v>
      </c>
      <c r="I739">
        <v>7321</v>
      </c>
      <c r="J739" t="s">
        <v>1463</v>
      </c>
      <c r="K739" t="s">
        <v>1314</v>
      </c>
      <c r="L739">
        <v>574</v>
      </c>
      <c r="M739">
        <v>566</v>
      </c>
      <c r="N739">
        <v>1800</v>
      </c>
      <c r="O739" t="s">
        <v>1261</v>
      </c>
      <c r="P739">
        <v>0.893446222723281</v>
      </c>
      <c r="Q739">
        <v>0.80379672268031499</v>
      </c>
      <c r="R739">
        <v>0.268296337853492</v>
      </c>
      <c r="S739" s="106">
        <v>8.8264396781581295E-2</v>
      </c>
      <c r="T739">
        <v>2.7974046176542098</v>
      </c>
      <c r="U739">
        <v>2.7974046176542098</v>
      </c>
      <c r="V739">
        <v>2.6453165166113202</v>
      </c>
      <c r="W739">
        <v>9.17</v>
      </c>
      <c r="X739">
        <v>0.44</v>
      </c>
      <c r="Y739">
        <v>44036</v>
      </c>
      <c r="Z739">
        <v>5504</v>
      </c>
      <c r="AA739">
        <v>0.27</v>
      </c>
      <c r="AB739">
        <v>8</v>
      </c>
      <c r="AC739">
        <v>4</v>
      </c>
      <c r="AD739">
        <v>4</v>
      </c>
      <c r="AE739">
        <v>50</v>
      </c>
      <c r="AF739">
        <v>12</v>
      </c>
      <c r="AG739">
        <v>3</v>
      </c>
      <c r="AH739">
        <v>2</v>
      </c>
      <c r="AI739">
        <v>3</v>
      </c>
    </row>
    <row r="740" spans="1:35" x14ac:dyDescent="0.2">
      <c r="A740" s="102">
        <v>966</v>
      </c>
      <c r="B740">
        <v>1883</v>
      </c>
      <c r="C740" t="s">
        <v>1444</v>
      </c>
      <c r="D740" t="s">
        <v>1268</v>
      </c>
      <c r="E740">
        <v>3705</v>
      </c>
      <c r="F740">
        <v>3400</v>
      </c>
      <c r="G740">
        <v>300</v>
      </c>
      <c r="H740" t="s">
        <v>1258</v>
      </c>
      <c r="I740">
        <v>6951</v>
      </c>
      <c r="J740" t="s">
        <v>228</v>
      </c>
      <c r="K740" t="s">
        <v>1263</v>
      </c>
      <c r="L740">
        <v>3370</v>
      </c>
      <c r="M740">
        <v>3365</v>
      </c>
      <c r="N740">
        <v>300</v>
      </c>
      <c r="O740" t="s">
        <v>1261</v>
      </c>
      <c r="P740">
        <v>0.78456077910598598</v>
      </c>
      <c r="Q740">
        <v>0.83808322187135198</v>
      </c>
      <c r="R740" s="15">
        <v>0.101959646018609</v>
      </c>
      <c r="S740" s="15">
        <v>5.6326232195553903E-2</v>
      </c>
      <c r="T740">
        <v>1.30498873797196</v>
      </c>
      <c r="U740">
        <v>1.30498873797196</v>
      </c>
      <c r="V740">
        <v>2.29726495324008</v>
      </c>
      <c r="W740">
        <v>12.78</v>
      </c>
      <c r="X740">
        <v>1.03</v>
      </c>
      <c r="Y740">
        <v>43980</v>
      </c>
      <c r="Z740">
        <v>1832</v>
      </c>
      <c r="AA740">
        <v>0.02</v>
      </c>
      <c r="AB740">
        <v>24</v>
      </c>
      <c r="AC740">
        <v>9</v>
      </c>
      <c r="AD740">
        <v>15</v>
      </c>
      <c r="AE740">
        <v>37.5</v>
      </c>
      <c r="AF740">
        <v>10</v>
      </c>
      <c r="AG740">
        <v>7</v>
      </c>
      <c r="AH740">
        <v>12</v>
      </c>
      <c r="AI740">
        <v>5</v>
      </c>
    </row>
    <row r="741" spans="1:35" x14ac:dyDescent="0.2">
      <c r="A741" s="102">
        <v>1159</v>
      </c>
      <c r="B741">
        <v>7267</v>
      </c>
      <c r="C741" t="s">
        <v>60</v>
      </c>
      <c r="D741" t="s">
        <v>1275</v>
      </c>
      <c r="E741">
        <v>3019</v>
      </c>
      <c r="F741">
        <v>3041</v>
      </c>
      <c r="G741">
        <v>300</v>
      </c>
      <c r="H741" t="s">
        <v>1258</v>
      </c>
      <c r="I741">
        <v>9076</v>
      </c>
      <c r="J741" t="s">
        <v>922</v>
      </c>
      <c r="K741" t="s">
        <v>1380</v>
      </c>
      <c r="L741">
        <v>1359</v>
      </c>
      <c r="M741">
        <v>1341</v>
      </c>
      <c r="N741">
        <v>700</v>
      </c>
      <c r="O741" t="s">
        <v>1261</v>
      </c>
      <c r="P741">
        <v>0.65055811440099798</v>
      </c>
      <c r="Q741">
        <v>0.81188642214435203</v>
      </c>
      <c r="R741" s="15">
        <v>0.185094519891328</v>
      </c>
      <c r="S741">
        <v>2.0426493936686701E-2</v>
      </c>
      <c r="T741">
        <v>3.39862118268212</v>
      </c>
      <c r="U741">
        <v>3.39862118268212</v>
      </c>
      <c r="V741">
        <v>2.1891375135230802</v>
      </c>
      <c r="W741">
        <v>8.17</v>
      </c>
      <c r="X741">
        <v>2.89</v>
      </c>
      <c r="Y741">
        <v>43876</v>
      </c>
      <c r="Z741">
        <v>2742</v>
      </c>
      <c r="AA741">
        <v>0.02</v>
      </c>
      <c r="AB741">
        <v>16</v>
      </c>
      <c r="AC741">
        <v>7</v>
      </c>
      <c r="AD741">
        <v>9</v>
      </c>
      <c r="AE741">
        <v>43.75</v>
      </c>
      <c r="AF741">
        <v>14</v>
      </c>
      <c r="AG741">
        <v>4</v>
      </c>
      <c r="AH741">
        <v>3</v>
      </c>
      <c r="AI741">
        <v>9</v>
      </c>
    </row>
    <row r="742" spans="1:35" x14ac:dyDescent="0.2">
      <c r="A742" s="102">
        <v>1131</v>
      </c>
      <c r="B742">
        <v>1824</v>
      </c>
      <c r="C742" t="s">
        <v>224</v>
      </c>
      <c r="D742" t="s">
        <v>1268</v>
      </c>
      <c r="E742">
        <v>1080</v>
      </c>
      <c r="F742">
        <v>1067</v>
      </c>
      <c r="G742">
        <v>500</v>
      </c>
      <c r="H742" t="s">
        <v>1261</v>
      </c>
      <c r="I742">
        <v>8279</v>
      </c>
      <c r="J742" t="s">
        <v>868</v>
      </c>
      <c r="K742" t="s">
        <v>1283</v>
      </c>
      <c r="L742">
        <v>5960</v>
      </c>
      <c r="M742">
        <v>5800</v>
      </c>
      <c r="N742">
        <v>100</v>
      </c>
      <c r="O742" t="s">
        <v>1258</v>
      </c>
      <c r="P742">
        <v>0.70727484991641898</v>
      </c>
      <c r="Q742">
        <v>0.81641654282992704</v>
      </c>
      <c r="R742">
        <v>7.9119399761704793E-3</v>
      </c>
      <c r="S742" s="106">
        <v>3.9580356688074698E-2</v>
      </c>
      <c r="T742">
        <v>-1.3916074494784001</v>
      </c>
      <c r="U742">
        <v>1.3916074494784001</v>
      </c>
      <c r="V742">
        <v>1.73951828832049</v>
      </c>
      <c r="W742">
        <v>-5.12</v>
      </c>
      <c r="X742">
        <v>8.02</v>
      </c>
      <c r="Y742">
        <v>43650</v>
      </c>
      <c r="Z742">
        <v>2079</v>
      </c>
      <c r="AA742">
        <v>0.39</v>
      </c>
      <c r="AB742">
        <v>21</v>
      </c>
      <c r="AC742">
        <v>12</v>
      </c>
      <c r="AD742">
        <v>9</v>
      </c>
      <c r="AE742">
        <v>57.14</v>
      </c>
      <c r="AF742">
        <v>11</v>
      </c>
      <c r="AG742">
        <v>10</v>
      </c>
      <c r="AH742">
        <v>5</v>
      </c>
      <c r="AI742">
        <v>6</v>
      </c>
    </row>
    <row r="743" spans="1:35" x14ac:dyDescent="0.2">
      <c r="A743" s="102">
        <v>573</v>
      </c>
      <c r="B743">
        <v>3865</v>
      </c>
      <c r="C743" t="s">
        <v>1207</v>
      </c>
      <c r="D743" t="s">
        <v>1475</v>
      </c>
      <c r="E743">
        <v>490</v>
      </c>
      <c r="F743">
        <v>491</v>
      </c>
      <c r="G743">
        <v>2100</v>
      </c>
      <c r="H743" t="s">
        <v>1261</v>
      </c>
      <c r="I743">
        <v>7202</v>
      </c>
      <c r="J743" t="s">
        <v>788</v>
      </c>
      <c r="K743" t="s">
        <v>1275</v>
      </c>
      <c r="L743">
        <v>1143</v>
      </c>
      <c r="M743">
        <v>1137</v>
      </c>
      <c r="N743">
        <v>900</v>
      </c>
      <c r="O743" t="s">
        <v>1258</v>
      </c>
      <c r="P743">
        <v>0.91041326732134797</v>
      </c>
      <c r="Q743">
        <v>0.88226078145707398</v>
      </c>
      <c r="R743">
        <v>1.76653411420481E-2</v>
      </c>
      <c r="S743">
        <v>1.0053604544197701E-4</v>
      </c>
      <c r="T743">
        <v>-0.75103833472387405</v>
      </c>
      <c r="U743">
        <v>0.75103833472387405</v>
      </c>
      <c r="V743">
        <v>0.81761259721539004</v>
      </c>
      <c r="W743">
        <v>-2.66</v>
      </c>
      <c r="X743">
        <v>0.76</v>
      </c>
      <c r="Y743">
        <v>43373</v>
      </c>
      <c r="Z743">
        <v>1972</v>
      </c>
      <c r="AA743">
        <v>0.13</v>
      </c>
      <c r="AB743">
        <v>22</v>
      </c>
      <c r="AC743">
        <v>13</v>
      </c>
      <c r="AD743">
        <v>9</v>
      </c>
      <c r="AE743">
        <v>59.09</v>
      </c>
      <c r="AF743">
        <v>12</v>
      </c>
      <c r="AG743">
        <v>9</v>
      </c>
      <c r="AH743">
        <v>6</v>
      </c>
      <c r="AI743">
        <v>7</v>
      </c>
    </row>
    <row r="744" spans="1:35" x14ac:dyDescent="0.2">
      <c r="A744" s="102">
        <v>858</v>
      </c>
      <c r="B744">
        <v>5929</v>
      </c>
      <c r="C744" t="s">
        <v>1724</v>
      </c>
      <c r="D744" t="s">
        <v>1458</v>
      </c>
      <c r="E744">
        <v>1119</v>
      </c>
      <c r="F744">
        <v>1106</v>
      </c>
      <c r="G744">
        <v>1000</v>
      </c>
      <c r="H744" t="s">
        <v>1261</v>
      </c>
      <c r="I744">
        <v>7240</v>
      </c>
      <c r="J744" t="s">
        <v>792</v>
      </c>
      <c r="K744" t="s">
        <v>1275</v>
      </c>
      <c r="L744">
        <v>1561</v>
      </c>
      <c r="M744">
        <v>1564</v>
      </c>
      <c r="N744">
        <v>700</v>
      </c>
      <c r="O744" t="s">
        <v>1258</v>
      </c>
      <c r="P744">
        <v>0.70310056018238798</v>
      </c>
      <c r="Q744">
        <v>0.85072276195511098</v>
      </c>
      <c r="R744">
        <v>9.4364995508495295E-2</v>
      </c>
      <c r="S744">
        <v>2.4116381032441198E-2</v>
      </c>
      <c r="T744">
        <v>-1.46504431186585</v>
      </c>
      <c r="U744">
        <v>1.46504431186585</v>
      </c>
      <c r="V744">
        <v>0.76943162808207899</v>
      </c>
      <c r="W744">
        <v>-5.0599999999999996</v>
      </c>
      <c r="X744">
        <v>1.02</v>
      </c>
      <c r="Y744">
        <v>42109</v>
      </c>
      <c r="Z744">
        <v>2105</v>
      </c>
      <c r="AA744">
        <v>0.14000000000000001</v>
      </c>
      <c r="AB744">
        <v>20</v>
      </c>
      <c r="AC744">
        <v>13</v>
      </c>
      <c r="AD744">
        <v>7</v>
      </c>
      <c r="AE744">
        <v>65</v>
      </c>
      <c r="AF744">
        <v>14</v>
      </c>
      <c r="AG744">
        <v>5</v>
      </c>
      <c r="AH744">
        <v>5</v>
      </c>
      <c r="AI744">
        <v>10</v>
      </c>
    </row>
    <row r="745" spans="1:35" x14ac:dyDescent="0.2">
      <c r="A745" s="102">
        <v>307</v>
      </c>
      <c r="B745">
        <v>5714</v>
      </c>
      <c r="C745" t="s">
        <v>716</v>
      </c>
      <c r="D745" t="s">
        <v>1273</v>
      </c>
      <c r="E745">
        <v>3960</v>
      </c>
      <c r="F745">
        <v>3940</v>
      </c>
      <c r="G745">
        <v>200</v>
      </c>
      <c r="H745" t="s">
        <v>1261</v>
      </c>
      <c r="I745">
        <v>8604</v>
      </c>
      <c r="J745" t="s">
        <v>442</v>
      </c>
      <c r="K745" t="s">
        <v>1450</v>
      </c>
      <c r="L745">
        <v>566.6</v>
      </c>
      <c r="M745">
        <v>564.4</v>
      </c>
      <c r="N745">
        <v>1400</v>
      </c>
      <c r="O745" t="s">
        <v>1258</v>
      </c>
      <c r="P745">
        <v>0.56857892223593998</v>
      </c>
      <c r="Q745">
        <v>0.90895940413920195</v>
      </c>
      <c r="R745" s="15">
        <v>0.102703661872786</v>
      </c>
      <c r="S745">
        <v>2.4408183615019798E-3</v>
      </c>
      <c r="T745">
        <v>-1.37737383860207</v>
      </c>
      <c r="U745">
        <v>1.37737383860207</v>
      </c>
      <c r="V745">
        <v>1.3911311222628699</v>
      </c>
      <c r="W745">
        <v>-4.0199999999999996</v>
      </c>
      <c r="X745">
        <v>0.27</v>
      </c>
      <c r="Y745">
        <v>42001</v>
      </c>
      <c r="Z745">
        <v>2333</v>
      </c>
      <c r="AA745">
        <v>0.16</v>
      </c>
      <c r="AB745">
        <v>18</v>
      </c>
      <c r="AC745">
        <v>9</v>
      </c>
      <c r="AD745">
        <v>9</v>
      </c>
      <c r="AE745">
        <v>50</v>
      </c>
      <c r="AF745">
        <v>12</v>
      </c>
      <c r="AG745">
        <v>8</v>
      </c>
      <c r="AH745">
        <v>5</v>
      </c>
      <c r="AI745">
        <v>5</v>
      </c>
    </row>
    <row r="746" spans="1:35" x14ac:dyDescent="0.2">
      <c r="A746" s="102">
        <v>713</v>
      </c>
      <c r="B746">
        <v>1414</v>
      </c>
      <c r="C746" t="s">
        <v>1439</v>
      </c>
      <c r="D746" t="s">
        <v>1268</v>
      </c>
      <c r="E746">
        <v>4310</v>
      </c>
      <c r="F746">
        <v>4235</v>
      </c>
      <c r="G746">
        <v>200</v>
      </c>
      <c r="H746" t="s">
        <v>1261</v>
      </c>
      <c r="I746">
        <v>6370</v>
      </c>
      <c r="J746" t="s">
        <v>1502</v>
      </c>
      <c r="K746" t="s">
        <v>1270</v>
      </c>
      <c r="L746">
        <v>3240</v>
      </c>
      <c r="M746">
        <v>3235</v>
      </c>
      <c r="N746">
        <v>300</v>
      </c>
      <c r="O746" t="s">
        <v>1258</v>
      </c>
      <c r="P746">
        <v>0.67089386495278003</v>
      </c>
      <c r="Q746">
        <v>0.86586859325452403</v>
      </c>
      <c r="R746" s="106">
        <v>4.6169719861746901E-2</v>
      </c>
      <c r="S746" s="106">
        <v>9.0441928567667099E-2</v>
      </c>
      <c r="T746">
        <v>-2.3728668335118002</v>
      </c>
      <c r="U746">
        <v>2.3728668335118002</v>
      </c>
      <c r="V746">
        <v>1.5376382894685501</v>
      </c>
      <c r="W746">
        <v>-6.6</v>
      </c>
      <c r="X746">
        <v>14.58</v>
      </c>
      <c r="Y746">
        <v>41916</v>
      </c>
      <c r="Z746">
        <v>3224</v>
      </c>
      <c r="AA746">
        <v>0.22</v>
      </c>
      <c r="AB746">
        <v>13</v>
      </c>
      <c r="AC746">
        <v>8</v>
      </c>
      <c r="AD746">
        <v>5</v>
      </c>
      <c r="AE746">
        <v>61.54</v>
      </c>
      <c r="AF746">
        <v>15</v>
      </c>
      <c r="AG746">
        <v>3</v>
      </c>
      <c r="AH746">
        <v>2</v>
      </c>
      <c r="AI746">
        <v>8</v>
      </c>
    </row>
    <row r="747" spans="1:35" x14ac:dyDescent="0.2">
      <c r="A747" s="102">
        <v>620</v>
      </c>
      <c r="B747">
        <v>7202</v>
      </c>
      <c r="C747" t="s">
        <v>788</v>
      </c>
      <c r="D747" t="s">
        <v>1275</v>
      </c>
      <c r="E747">
        <v>1143</v>
      </c>
      <c r="F747">
        <v>1137</v>
      </c>
      <c r="G747">
        <v>900</v>
      </c>
      <c r="H747" t="s">
        <v>1258</v>
      </c>
      <c r="I747">
        <v>9507</v>
      </c>
      <c r="J747" t="s">
        <v>1386</v>
      </c>
      <c r="K747" t="s">
        <v>1316</v>
      </c>
      <c r="L747">
        <v>880</v>
      </c>
      <c r="M747">
        <v>876</v>
      </c>
      <c r="N747">
        <v>1200</v>
      </c>
      <c r="O747" t="s">
        <v>1261</v>
      </c>
      <c r="P747">
        <v>0.91623086072057103</v>
      </c>
      <c r="Q747">
        <v>0.87731551052867596</v>
      </c>
      <c r="R747">
        <v>0.224447771207368</v>
      </c>
      <c r="S747">
        <v>8.8522567731434604E-2</v>
      </c>
      <c r="T747">
        <v>1.7273006181558499</v>
      </c>
      <c r="U747">
        <v>1.7273006181558499</v>
      </c>
      <c r="V747">
        <v>1.7051395395450499</v>
      </c>
      <c r="W747">
        <v>6.3</v>
      </c>
      <c r="X747">
        <v>2.73</v>
      </c>
      <c r="Y747">
        <v>41729</v>
      </c>
      <c r="Z747">
        <v>2086</v>
      </c>
      <c r="AA747">
        <v>0.08</v>
      </c>
      <c r="AB747">
        <v>20</v>
      </c>
      <c r="AC747">
        <v>9</v>
      </c>
      <c r="AD747">
        <v>11</v>
      </c>
      <c r="AE747">
        <v>45</v>
      </c>
      <c r="AF747">
        <v>13</v>
      </c>
      <c r="AG747">
        <v>7</v>
      </c>
      <c r="AH747">
        <v>5</v>
      </c>
      <c r="AI747">
        <v>8</v>
      </c>
    </row>
    <row r="748" spans="1:35" x14ac:dyDescent="0.2">
      <c r="A748" s="102">
        <v>335</v>
      </c>
      <c r="B748">
        <v>6471</v>
      </c>
      <c r="C748" t="s">
        <v>1108</v>
      </c>
      <c r="D748" t="s">
        <v>1270</v>
      </c>
      <c r="E748">
        <v>915</v>
      </c>
      <c r="F748">
        <v>908</v>
      </c>
      <c r="G748">
        <v>1000</v>
      </c>
      <c r="H748" t="s">
        <v>1261</v>
      </c>
      <c r="I748">
        <v>7267</v>
      </c>
      <c r="J748" t="s">
        <v>60</v>
      </c>
      <c r="K748" t="s">
        <v>1275</v>
      </c>
      <c r="L748">
        <v>3019</v>
      </c>
      <c r="M748">
        <v>3041</v>
      </c>
      <c r="N748">
        <v>300</v>
      </c>
      <c r="O748" t="s">
        <v>1258</v>
      </c>
      <c r="P748">
        <v>0.87860964089101901</v>
      </c>
      <c r="Q748">
        <v>0.90572107532700297</v>
      </c>
      <c r="R748">
        <v>6.004747895583E-2</v>
      </c>
      <c r="S748">
        <v>3.2724484223968001E-3</v>
      </c>
      <c r="T748">
        <v>-2.9877857075713301</v>
      </c>
      <c r="U748">
        <v>2.9877857075713301</v>
      </c>
      <c r="V748">
        <v>2.80921830274688</v>
      </c>
      <c r="W748">
        <v>-11.91</v>
      </c>
      <c r="X748">
        <v>0.47</v>
      </c>
      <c r="Y748">
        <v>41247</v>
      </c>
      <c r="Z748">
        <v>2946</v>
      </c>
      <c r="AA748">
        <v>0.21</v>
      </c>
      <c r="AB748">
        <v>14</v>
      </c>
      <c r="AC748">
        <v>7</v>
      </c>
      <c r="AD748">
        <v>7</v>
      </c>
      <c r="AE748">
        <v>50</v>
      </c>
      <c r="AF748">
        <v>16</v>
      </c>
      <c r="AG748">
        <v>4</v>
      </c>
      <c r="AH748">
        <v>1</v>
      </c>
      <c r="AI748">
        <v>9</v>
      </c>
    </row>
    <row r="749" spans="1:35" x14ac:dyDescent="0.2">
      <c r="A749" s="102">
        <v>216</v>
      </c>
      <c r="B749">
        <v>4634</v>
      </c>
      <c r="C749" t="s">
        <v>65</v>
      </c>
      <c r="D749" t="s">
        <v>1282</v>
      </c>
      <c r="E749">
        <v>2393</v>
      </c>
      <c r="F749">
        <v>2392</v>
      </c>
      <c r="G749">
        <v>400</v>
      </c>
      <c r="H749" t="s">
        <v>1261</v>
      </c>
      <c r="I749">
        <v>7186</v>
      </c>
      <c r="J749" t="s">
        <v>547</v>
      </c>
      <c r="K749" t="s">
        <v>1314</v>
      </c>
      <c r="L749">
        <v>422</v>
      </c>
      <c r="M749">
        <v>420</v>
      </c>
      <c r="N749">
        <v>2300</v>
      </c>
      <c r="O749" t="s">
        <v>1258</v>
      </c>
      <c r="P749">
        <v>0.90639292739955102</v>
      </c>
      <c r="Q749">
        <v>0.91893643403991299</v>
      </c>
      <c r="R749">
        <v>0.32462022570993898</v>
      </c>
      <c r="S749">
        <v>3.5554697338515802E-2</v>
      </c>
      <c r="T749">
        <v>-2.5937794999522801</v>
      </c>
      <c r="U749">
        <v>2.5937794999522801</v>
      </c>
      <c r="V749">
        <v>2.4794773298909698</v>
      </c>
      <c r="W749">
        <v>-4.16</v>
      </c>
      <c r="X749">
        <v>0.96</v>
      </c>
      <c r="Y749">
        <v>41040</v>
      </c>
      <c r="Z749">
        <v>2736</v>
      </c>
      <c r="AA749">
        <v>0.23</v>
      </c>
      <c r="AB749">
        <v>15</v>
      </c>
      <c r="AC749">
        <v>8</v>
      </c>
      <c r="AD749">
        <v>7</v>
      </c>
      <c r="AE749">
        <v>53.33</v>
      </c>
      <c r="AF749">
        <v>13</v>
      </c>
      <c r="AG749">
        <v>6</v>
      </c>
      <c r="AH749">
        <v>3</v>
      </c>
      <c r="AI749">
        <v>6</v>
      </c>
    </row>
    <row r="750" spans="1:35" x14ac:dyDescent="0.2">
      <c r="A750" s="102">
        <v>14</v>
      </c>
      <c r="B750">
        <v>6457</v>
      </c>
      <c r="C750" t="s">
        <v>1587</v>
      </c>
      <c r="D750" t="s">
        <v>1270</v>
      </c>
      <c r="E750">
        <v>3150</v>
      </c>
      <c r="F750">
        <v>3160</v>
      </c>
      <c r="G750">
        <v>300</v>
      </c>
      <c r="H750" t="s">
        <v>1258</v>
      </c>
      <c r="I750">
        <v>6845</v>
      </c>
      <c r="J750" t="s">
        <v>1494</v>
      </c>
      <c r="K750" t="s">
        <v>1263</v>
      </c>
      <c r="L750">
        <v>2950</v>
      </c>
      <c r="M750">
        <v>2937</v>
      </c>
      <c r="N750">
        <v>300</v>
      </c>
      <c r="O750" t="s">
        <v>1261</v>
      </c>
      <c r="P750">
        <v>0.74822204283300697</v>
      </c>
      <c r="Q750">
        <v>0.96149048011206795</v>
      </c>
      <c r="R750">
        <v>0.222503204179064</v>
      </c>
      <c r="S750" s="15">
        <v>7.7044353101151195E-2</v>
      </c>
      <c r="T750">
        <v>0.61055744747816598</v>
      </c>
      <c r="U750">
        <v>0.61055744747816598</v>
      </c>
      <c r="V750">
        <v>8.7350472395319595E-2</v>
      </c>
      <c r="W750">
        <v>1.19</v>
      </c>
      <c r="X750">
        <v>7.06</v>
      </c>
      <c r="Y750">
        <v>41040</v>
      </c>
      <c r="Z750">
        <v>4104</v>
      </c>
      <c r="AA750">
        <v>0.28999999999999998</v>
      </c>
      <c r="AB750">
        <v>10</v>
      </c>
      <c r="AC750">
        <v>6</v>
      </c>
      <c r="AD750">
        <v>4</v>
      </c>
      <c r="AE750">
        <v>60</v>
      </c>
      <c r="AF750">
        <v>15</v>
      </c>
      <c r="AG750">
        <v>2</v>
      </c>
      <c r="AH750">
        <v>1</v>
      </c>
      <c r="AI750">
        <v>7</v>
      </c>
    </row>
    <row r="751" spans="1:35" x14ac:dyDescent="0.2">
      <c r="A751" s="102">
        <v>872</v>
      </c>
      <c r="B751">
        <v>1944</v>
      </c>
      <c r="C751" t="s">
        <v>1573</v>
      </c>
      <c r="D751" t="s">
        <v>1268</v>
      </c>
      <c r="E751">
        <v>1793</v>
      </c>
      <c r="F751">
        <v>1793</v>
      </c>
      <c r="G751">
        <v>500</v>
      </c>
      <c r="H751" t="s">
        <v>1258</v>
      </c>
      <c r="I751">
        <v>9401</v>
      </c>
      <c r="J751" t="s">
        <v>933</v>
      </c>
      <c r="K751" t="s">
        <v>1260</v>
      </c>
      <c r="L751">
        <v>1895</v>
      </c>
      <c r="M751">
        <v>1898</v>
      </c>
      <c r="N751">
        <v>500</v>
      </c>
      <c r="O751" t="s">
        <v>1261</v>
      </c>
      <c r="P751">
        <v>0.64058854818069999</v>
      </c>
      <c r="Q751">
        <v>0.84824958240772597</v>
      </c>
      <c r="R751">
        <v>0.122489304683034</v>
      </c>
      <c r="S751">
        <v>6.1646679099508701E-4</v>
      </c>
      <c r="T751">
        <v>0.46882633287452502</v>
      </c>
      <c r="U751">
        <v>0.46882633287452502</v>
      </c>
      <c r="V751">
        <v>0.55052855240002696</v>
      </c>
      <c r="W751">
        <v>1.6</v>
      </c>
      <c r="X751">
        <v>5.53</v>
      </c>
      <c r="Y751">
        <v>41021</v>
      </c>
      <c r="Z751">
        <v>2564</v>
      </c>
      <c r="AA751">
        <v>0.16</v>
      </c>
      <c r="AB751">
        <v>16</v>
      </c>
      <c r="AC751">
        <v>8</v>
      </c>
      <c r="AD751">
        <v>8</v>
      </c>
      <c r="AE751">
        <v>50</v>
      </c>
      <c r="AF751">
        <v>14</v>
      </c>
      <c r="AG751">
        <v>5</v>
      </c>
      <c r="AH751">
        <v>3</v>
      </c>
      <c r="AI751">
        <v>8</v>
      </c>
    </row>
    <row r="752" spans="1:35" x14ac:dyDescent="0.2">
      <c r="A752" s="102">
        <v>932</v>
      </c>
      <c r="B752">
        <v>4543</v>
      </c>
      <c r="C752" t="s">
        <v>682</v>
      </c>
      <c r="D752" t="s">
        <v>1267</v>
      </c>
      <c r="E752">
        <v>3862</v>
      </c>
      <c r="F752">
        <v>3844</v>
      </c>
      <c r="G752">
        <v>200</v>
      </c>
      <c r="H752" t="s">
        <v>1261</v>
      </c>
      <c r="I752">
        <v>4555</v>
      </c>
      <c r="J752" t="s">
        <v>684</v>
      </c>
      <c r="K752" t="s">
        <v>1280</v>
      </c>
      <c r="L752">
        <v>7030</v>
      </c>
      <c r="M752">
        <v>7040</v>
      </c>
      <c r="N752">
        <v>100</v>
      </c>
      <c r="O752" t="s">
        <v>1258</v>
      </c>
      <c r="P752">
        <v>0.587863137124369</v>
      </c>
      <c r="Q752">
        <v>0.841678174994129</v>
      </c>
      <c r="R752">
        <v>1.7681569053440901E-4</v>
      </c>
      <c r="S752">
        <v>7.8923100639394006E-2</v>
      </c>
      <c r="T752">
        <v>-0.90792249269139502</v>
      </c>
      <c r="U752">
        <v>0.90792249269139502</v>
      </c>
      <c r="V752">
        <v>1.0087801777216601</v>
      </c>
      <c r="W752">
        <v>-4.1500000000000004</v>
      </c>
      <c r="X752">
        <v>9.1999999999999993</v>
      </c>
      <c r="Y752">
        <v>40865</v>
      </c>
      <c r="Z752">
        <v>2919</v>
      </c>
      <c r="AA752">
        <v>0.45</v>
      </c>
      <c r="AB752">
        <v>14</v>
      </c>
      <c r="AC752">
        <v>8</v>
      </c>
      <c r="AD752">
        <v>6</v>
      </c>
      <c r="AE752">
        <v>57.14</v>
      </c>
      <c r="AF752">
        <v>9</v>
      </c>
      <c r="AG752">
        <v>6</v>
      </c>
      <c r="AH752">
        <v>4</v>
      </c>
      <c r="AI752">
        <v>4</v>
      </c>
    </row>
    <row r="753" spans="1:35" x14ac:dyDescent="0.2">
      <c r="A753" s="102">
        <v>996</v>
      </c>
      <c r="B753">
        <v>6457</v>
      </c>
      <c r="C753" t="s">
        <v>1587</v>
      </c>
      <c r="D753" t="s">
        <v>1270</v>
      </c>
      <c r="E753">
        <v>3150</v>
      </c>
      <c r="F753">
        <v>3160</v>
      </c>
      <c r="G753">
        <v>300</v>
      </c>
      <c r="H753" t="s">
        <v>1258</v>
      </c>
      <c r="I753">
        <v>7649</v>
      </c>
      <c r="J753" t="s">
        <v>1488</v>
      </c>
      <c r="K753" t="s">
        <v>1283</v>
      </c>
      <c r="L753">
        <v>5540</v>
      </c>
      <c r="M753">
        <v>5430</v>
      </c>
      <c r="N753">
        <v>200</v>
      </c>
      <c r="O753" t="s">
        <v>1261</v>
      </c>
      <c r="P753">
        <v>0.63056830600151703</v>
      </c>
      <c r="Q753">
        <v>0.83398359137029998</v>
      </c>
      <c r="R753">
        <v>0.30223828802909097</v>
      </c>
      <c r="S753">
        <v>9.4964170022511105E-2</v>
      </c>
      <c r="T753">
        <v>1.03856715387791</v>
      </c>
      <c r="U753">
        <v>1.03856715387791</v>
      </c>
      <c r="V753">
        <v>0.220631713047336</v>
      </c>
      <c r="W753">
        <v>4.09</v>
      </c>
      <c r="X753">
        <v>12.71</v>
      </c>
      <c r="Y753">
        <v>40721</v>
      </c>
      <c r="Z753">
        <v>5817</v>
      </c>
      <c r="AA753">
        <v>0.25</v>
      </c>
      <c r="AB753">
        <v>7</v>
      </c>
      <c r="AC753">
        <v>3</v>
      </c>
      <c r="AD753">
        <v>4</v>
      </c>
      <c r="AE753">
        <v>42.86</v>
      </c>
      <c r="AF753">
        <v>12</v>
      </c>
      <c r="AG753">
        <v>3</v>
      </c>
      <c r="AH753">
        <v>2</v>
      </c>
      <c r="AI753">
        <v>2</v>
      </c>
    </row>
    <row r="754" spans="1:35" x14ac:dyDescent="0.2">
      <c r="A754" s="102">
        <v>622</v>
      </c>
      <c r="B754">
        <v>6371</v>
      </c>
      <c r="C754" t="s">
        <v>1421</v>
      </c>
      <c r="D754" t="s">
        <v>1270</v>
      </c>
      <c r="E754">
        <v>3240</v>
      </c>
      <c r="F754">
        <v>3220</v>
      </c>
      <c r="G754">
        <v>300</v>
      </c>
      <c r="H754" t="s">
        <v>1261</v>
      </c>
      <c r="I754">
        <v>7267</v>
      </c>
      <c r="J754" t="s">
        <v>60</v>
      </c>
      <c r="K754" t="s">
        <v>1275</v>
      </c>
      <c r="L754">
        <v>3019</v>
      </c>
      <c r="M754">
        <v>3041</v>
      </c>
      <c r="N754">
        <v>300</v>
      </c>
      <c r="O754" t="s">
        <v>1258</v>
      </c>
      <c r="P754">
        <v>0.82330638651129695</v>
      </c>
      <c r="Q754">
        <v>0.87715158763613199</v>
      </c>
      <c r="R754" s="15">
        <v>1.1176448243572799E-2</v>
      </c>
      <c r="S754">
        <v>7.20353644097979E-3</v>
      </c>
      <c r="T754">
        <v>-3.60577876495821</v>
      </c>
      <c r="U754">
        <v>3.60577876495821</v>
      </c>
      <c r="V754">
        <v>3.4157679444615701</v>
      </c>
      <c r="W754">
        <v>-15.53</v>
      </c>
      <c r="X754">
        <v>5.56</v>
      </c>
      <c r="Y754">
        <v>40327</v>
      </c>
      <c r="Z754">
        <v>5041</v>
      </c>
      <c r="AA754">
        <v>0.22</v>
      </c>
      <c r="AB754">
        <v>8</v>
      </c>
      <c r="AC754">
        <v>3</v>
      </c>
      <c r="AD754">
        <v>5</v>
      </c>
      <c r="AE754">
        <v>37.5</v>
      </c>
      <c r="AF754">
        <v>12</v>
      </c>
      <c r="AG754">
        <v>2</v>
      </c>
      <c r="AH754">
        <v>1</v>
      </c>
      <c r="AI754">
        <v>5</v>
      </c>
    </row>
    <row r="755" spans="1:35" x14ac:dyDescent="0.2">
      <c r="A755" s="102">
        <v>154</v>
      </c>
      <c r="B755">
        <v>5714</v>
      </c>
      <c r="C755" t="s">
        <v>716</v>
      </c>
      <c r="D755" t="s">
        <v>1273</v>
      </c>
      <c r="E755">
        <v>3960</v>
      </c>
      <c r="F755">
        <v>3940</v>
      </c>
      <c r="G755">
        <v>200</v>
      </c>
      <c r="H755" t="s">
        <v>1261</v>
      </c>
      <c r="I755">
        <v>8253</v>
      </c>
      <c r="J755" t="s">
        <v>531</v>
      </c>
      <c r="K755" t="s">
        <v>1264</v>
      </c>
      <c r="L755">
        <v>1839</v>
      </c>
      <c r="M755">
        <v>1834</v>
      </c>
      <c r="N755">
        <v>400</v>
      </c>
      <c r="O755" t="s">
        <v>1258</v>
      </c>
      <c r="P755">
        <v>0.67684304889429903</v>
      </c>
      <c r="Q755">
        <v>0.92712562553519495</v>
      </c>
      <c r="R755">
        <v>0.163622550430851</v>
      </c>
      <c r="S755" s="15">
        <v>1.47773767806839E-2</v>
      </c>
      <c r="T755">
        <v>-0.80385415748238198</v>
      </c>
      <c r="U755">
        <v>0.80385415748238198</v>
      </c>
      <c r="V755">
        <v>1.0275815224326901</v>
      </c>
      <c r="W755">
        <v>-2.77</v>
      </c>
      <c r="X755">
        <v>6.9</v>
      </c>
      <c r="Y755">
        <v>40087</v>
      </c>
      <c r="Z755">
        <v>2672</v>
      </c>
      <c r="AA755">
        <v>0.11</v>
      </c>
      <c r="AB755">
        <v>15</v>
      </c>
      <c r="AC755">
        <v>7</v>
      </c>
      <c r="AD755">
        <v>8</v>
      </c>
      <c r="AE755">
        <v>46.67</v>
      </c>
      <c r="AF755">
        <v>9</v>
      </c>
      <c r="AG755">
        <v>7</v>
      </c>
      <c r="AH755">
        <v>7</v>
      </c>
      <c r="AI755">
        <v>1</v>
      </c>
    </row>
    <row r="756" spans="1:35" x14ac:dyDescent="0.2">
      <c r="A756" s="102">
        <v>97</v>
      </c>
      <c r="B756">
        <v>5333</v>
      </c>
      <c r="C756" t="s">
        <v>236</v>
      </c>
      <c r="D756" t="s">
        <v>1257</v>
      </c>
      <c r="E756">
        <v>1884</v>
      </c>
      <c r="F756">
        <v>1882</v>
      </c>
      <c r="G756">
        <v>300</v>
      </c>
      <c r="H756" t="s">
        <v>1258</v>
      </c>
      <c r="I756">
        <v>6981</v>
      </c>
      <c r="J756" t="s">
        <v>1446</v>
      </c>
      <c r="K756" t="s">
        <v>1263</v>
      </c>
      <c r="L756">
        <v>6382</v>
      </c>
      <c r="M756">
        <v>6289</v>
      </c>
      <c r="N756">
        <v>100</v>
      </c>
      <c r="O756" t="s">
        <v>1261</v>
      </c>
      <c r="P756">
        <v>0.83496140061937596</v>
      </c>
      <c r="Q756">
        <v>0.93649887570549495</v>
      </c>
      <c r="R756">
        <v>7.2253414421206297E-3</v>
      </c>
      <c r="S756">
        <v>4.4851469224513503E-2</v>
      </c>
      <c r="T756">
        <v>1.6000671100259001</v>
      </c>
      <c r="U756">
        <v>1.6000671100259001</v>
      </c>
      <c r="V756">
        <v>1.17587691117844</v>
      </c>
      <c r="W756">
        <v>3.01</v>
      </c>
      <c r="X756">
        <v>10.220000000000001</v>
      </c>
      <c r="Y756">
        <v>40044</v>
      </c>
      <c r="Z756">
        <v>2670</v>
      </c>
      <c r="AA756">
        <v>0.36</v>
      </c>
      <c r="AB756">
        <v>15</v>
      </c>
      <c r="AC756">
        <v>8</v>
      </c>
      <c r="AD756">
        <v>7</v>
      </c>
      <c r="AE756">
        <v>53.33</v>
      </c>
      <c r="AF756">
        <v>14</v>
      </c>
      <c r="AG756">
        <v>4</v>
      </c>
      <c r="AH756">
        <v>5</v>
      </c>
      <c r="AI756">
        <v>6</v>
      </c>
    </row>
    <row r="757" spans="1:35" x14ac:dyDescent="0.2">
      <c r="A757" s="102">
        <v>537</v>
      </c>
      <c r="B757">
        <v>2001</v>
      </c>
      <c r="C757" t="s">
        <v>1176</v>
      </c>
      <c r="D757" t="s">
        <v>1285</v>
      </c>
      <c r="E757">
        <v>1651</v>
      </c>
      <c r="F757">
        <v>1649</v>
      </c>
      <c r="G757">
        <v>500</v>
      </c>
      <c r="H757" t="s">
        <v>1258</v>
      </c>
      <c r="I757">
        <v>5233</v>
      </c>
      <c r="J757" t="s">
        <v>1459</v>
      </c>
      <c r="K757" t="s">
        <v>1257</v>
      </c>
      <c r="L757">
        <v>2969</v>
      </c>
      <c r="M757">
        <v>2946</v>
      </c>
      <c r="N757">
        <v>300</v>
      </c>
      <c r="O757" t="s">
        <v>1261</v>
      </c>
      <c r="P757">
        <v>0.84697346517130501</v>
      </c>
      <c r="Q757">
        <v>0.88642547891786205</v>
      </c>
      <c r="R757" s="15">
        <v>0.162313637293623</v>
      </c>
      <c r="S757" s="15">
        <v>5.4156433186406797E-2</v>
      </c>
      <c r="T757">
        <v>1.15703196013978</v>
      </c>
      <c r="U757">
        <v>1.15703196013978</v>
      </c>
      <c r="V757">
        <v>1.14163928654395</v>
      </c>
      <c r="W757">
        <v>3.92</v>
      </c>
      <c r="X757">
        <v>6.71</v>
      </c>
      <c r="Y757">
        <v>39982</v>
      </c>
      <c r="Z757">
        <v>2499</v>
      </c>
      <c r="AA757">
        <v>0.04</v>
      </c>
      <c r="AB757">
        <v>16</v>
      </c>
      <c r="AC757">
        <v>9</v>
      </c>
      <c r="AD757">
        <v>7</v>
      </c>
      <c r="AE757">
        <v>56.25</v>
      </c>
      <c r="AF757">
        <v>14</v>
      </c>
      <c r="AG757">
        <v>5</v>
      </c>
      <c r="AH757">
        <v>4</v>
      </c>
      <c r="AI757">
        <v>7</v>
      </c>
    </row>
    <row r="758" spans="1:35" x14ac:dyDescent="0.2">
      <c r="A758" s="102">
        <v>182</v>
      </c>
      <c r="B758">
        <v>3401</v>
      </c>
      <c r="C758" t="s">
        <v>644</v>
      </c>
      <c r="D758" t="s">
        <v>1538</v>
      </c>
      <c r="E758">
        <v>1987</v>
      </c>
      <c r="F758">
        <v>2011</v>
      </c>
      <c r="G758">
        <v>500</v>
      </c>
      <c r="H758" t="s">
        <v>1258</v>
      </c>
      <c r="I758">
        <v>4612</v>
      </c>
      <c r="J758" t="s">
        <v>685</v>
      </c>
      <c r="K758" t="s">
        <v>1282</v>
      </c>
      <c r="L758">
        <v>5120</v>
      </c>
      <c r="M758">
        <v>5010</v>
      </c>
      <c r="N758">
        <v>200</v>
      </c>
      <c r="O758" t="s">
        <v>1261</v>
      </c>
      <c r="P758">
        <v>0.56939478951664402</v>
      </c>
      <c r="Q758">
        <v>0.92380871806740805</v>
      </c>
      <c r="R758">
        <v>0.386491508399598</v>
      </c>
      <c r="S758">
        <v>1.5929084947620901E-2</v>
      </c>
      <c r="T758">
        <v>2.3528621210637102</v>
      </c>
      <c r="U758">
        <v>2.3528621210637102</v>
      </c>
      <c r="V758">
        <v>1.6961723796510799</v>
      </c>
      <c r="W758">
        <v>9.18</v>
      </c>
      <c r="X758">
        <v>0.35</v>
      </c>
      <c r="Y758">
        <v>38155</v>
      </c>
      <c r="Z758">
        <v>2725</v>
      </c>
      <c r="AA758">
        <v>0.17</v>
      </c>
      <c r="AB758">
        <v>14</v>
      </c>
      <c r="AC758">
        <v>8</v>
      </c>
      <c r="AD758">
        <v>6</v>
      </c>
      <c r="AE758">
        <v>57.14</v>
      </c>
      <c r="AF758">
        <v>13</v>
      </c>
      <c r="AG758">
        <v>4</v>
      </c>
      <c r="AH758">
        <v>3</v>
      </c>
      <c r="AI758">
        <v>7</v>
      </c>
    </row>
    <row r="759" spans="1:35" x14ac:dyDescent="0.2">
      <c r="A759" s="102">
        <v>985</v>
      </c>
      <c r="B759">
        <v>5334</v>
      </c>
      <c r="C759" t="s">
        <v>1504</v>
      </c>
      <c r="D759" t="s">
        <v>1257</v>
      </c>
      <c r="E759">
        <v>1938</v>
      </c>
      <c r="F759">
        <v>1933</v>
      </c>
      <c r="G759">
        <v>500</v>
      </c>
      <c r="H759" t="s">
        <v>1258</v>
      </c>
      <c r="I759">
        <v>9072</v>
      </c>
      <c r="J759" t="s">
        <v>1379</v>
      </c>
      <c r="K759" t="s">
        <v>1380</v>
      </c>
      <c r="L759">
        <v>2428</v>
      </c>
      <c r="M759">
        <v>2404</v>
      </c>
      <c r="N759">
        <v>400</v>
      </c>
      <c r="O759" t="s">
        <v>1261</v>
      </c>
      <c r="P759">
        <v>0.87883016432689098</v>
      </c>
      <c r="Q759">
        <v>0.83518238648770304</v>
      </c>
      <c r="R759" s="15">
        <v>0.235172998652767</v>
      </c>
      <c r="S759">
        <v>1.3160170549814901E-2</v>
      </c>
      <c r="T759">
        <v>0.44837117164002199</v>
      </c>
      <c r="U759">
        <v>0.44837117164002199</v>
      </c>
      <c r="V759">
        <v>2.1156534387979702E-2</v>
      </c>
      <c r="W759">
        <v>1.44</v>
      </c>
      <c r="X759">
        <v>0.51</v>
      </c>
      <c r="Y759">
        <v>37897</v>
      </c>
      <c r="Z759">
        <v>2105</v>
      </c>
      <c r="AA759">
        <v>-0.03</v>
      </c>
      <c r="AB759">
        <v>18</v>
      </c>
      <c r="AC759">
        <v>9</v>
      </c>
      <c r="AD759">
        <v>9</v>
      </c>
      <c r="AE759">
        <v>50</v>
      </c>
      <c r="AF759">
        <v>12</v>
      </c>
      <c r="AG759">
        <v>8</v>
      </c>
      <c r="AH759">
        <v>3</v>
      </c>
      <c r="AI759">
        <v>7</v>
      </c>
    </row>
    <row r="760" spans="1:35" x14ac:dyDescent="0.2">
      <c r="A760" s="102">
        <v>834</v>
      </c>
      <c r="B760">
        <v>1883</v>
      </c>
      <c r="C760" t="s">
        <v>1444</v>
      </c>
      <c r="D760" t="s">
        <v>1268</v>
      </c>
      <c r="E760">
        <v>3705</v>
      </c>
      <c r="F760">
        <v>3400</v>
      </c>
      <c r="G760">
        <v>300</v>
      </c>
      <c r="H760" t="s">
        <v>1258</v>
      </c>
      <c r="I760">
        <v>3635</v>
      </c>
      <c r="J760" t="s">
        <v>46</v>
      </c>
      <c r="K760" t="s">
        <v>1260</v>
      </c>
      <c r="L760">
        <v>3120</v>
      </c>
      <c r="M760">
        <v>3080</v>
      </c>
      <c r="N760">
        <v>300</v>
      </c>
      <c r="O760" t="s">
        <v>1261</v>
      </c>
      <c r="P760">
        <v>0.75732098603411702</v>
      </c>
      <c r="Q760">
        <v>0.85357649368793398</v>
      </c>
      <c r="R760">
        <v>0.35490443753497503</v>
      </c>
      <c r="S760">
        <v>6.1522927060351999E-2</v>
      </c>
      <c r="T760">
        <v>0.54247396711589502</v>
      </c>
      <c r="U760">
        <v>0.54247396711589502</v>
      </c>
      <c r="V760">
        <v>1.2903230907810701</v>
      </c>
      <c r="W760">
        <v>6.1</v>
      </c>
      <c r="X760">
        <v>9.41</v>
      </c>
      <c r="Y760">
        <v>37457</v>
      </c>
      <c r="Z760">
        <v>1784</v>
      </c>
      <c r="AA760">
        <v>0.09</v>
      </c>
      <c r="AB760">
        <v>21</v>
      </c>
      <c r="AC760">
        <v>10</v>
      </c>
      <c r="AD760">
        <v>11</v>
      </c>
      <c r="AE760">
        <v>47.62</v>
      </c>
      <c r="AF760">
        <v>13</v>
      </c>
      <c r="AG760">
        <v>8</v>
      </c>
      <c r="AH760">
        <v>5</v>
      </c>
      <c r="AI760">
        <v>8</v>
      </c>
    </row>
    <row r="761" spans="1:35" x14ac:dyDescent="0.2">
      <c r="A761" s="102">
        <v>378</v>
      </c>
      <c r="B761">
        <v>5802</v>
      </c>
      <c r="C761" t="s">
        <v>1482</v>
      </c>
      <c r="D761" t="s">
        <v>1273</v>
      </c>
      <c r="E761">
        <v>1466.5</v>
      </c>
      <c r="F761">
        <v>1458.5</v>
      </c>
      <c r="G761">
        <v>500</v>
      </c>
      <c r="H761" t="s">
        <v>1261</v>
      </c>
      <c r="I761">
        <v>8309</v>
      </c>
      <c r="J761" t="s">
        <v>871</v>
      </c>
      <c r="K761" t="s">
        <v>1314</v>
      </c>
      <c r="L761">
        <v>4007</v>
      </c>
      <c r="M761">
        <v>4001</v>
      </c>
      <c r="N761">
        <v>200</v>
      </c>
      <c r="O761" t="s">
        <v>1258</v>
      </c>
      <c r="P761">
        <v>0.85571105172728001</v>
      </c>
      <c r="Q761">
        <v>0.90200070915942598</v>
      </c>
      <c r="R761">
        <v>1.1557600290594701E-2</v>
      </c>
      <c r="S761">
        <v>3.9183620424965197E-2</v>
      </c>
      <c r="T761">
        <v>-1.38459378400579</v>
      </c>
      <c r="U761">
        <v>1.38459378400579</v>
      </c>
      <c r="V761">
        <v>1.4856710649843501</v>
      </c>
      <c r="W761">
        <v>-3.93</v>
      </c>
      <c r="X761">
        <v>8.8699999999999992</v>
      </c>
      <c r="Y761">
        <v>37281</v>
      </c>
      <c r="Z761">
        <v>2193</v>
      </c>
      <c r="AA761">
        <v>0.16</v>
      </c>
      <c r="AB761">
        <v>17</v>
      </c>
      <c r="AC761">
        <v>8</v>
      </c>
      <c r="AD761">
        <v>9</v>
      </c>
      <c r="AE761">
        <v>47.06</v>
      </c>
      <c r="AF761">
        <v>17</v>
      </c>
      <c r="AG761">
        <v>3</v>
      </c>
      <c r="AH761">
        <v>3</v>
      </c>
      <c r="AI761">
        <v>11</v>
      </c>
    </row>
    <row r="762" spans="1:35" x14ac:dyDescent="0.2">
      <c r="A762" s="102">
        <v>868</v>
      </c>
      <c r="B762">
        <v>2229</v>
      </c>
      <c r="C762" t="s">
        <v>1894</v>
      </c>
      <c r="D762" t="s">
        <v>1285</v>
      </c>
      <c r="E762">
        <v>3090</v>
      </c>
      <c r="F762">
        <v>3050</v>
      </c>
      <c r="G762">
        <v>200</v>
      </c>
      <c r="H762" t="s">
        <v>1258</v>
      </c>
      <c r="I762">
        <v>7735</v>
      </c>
      <c r="J762" t="s">
        <v>1697</v>
      </c>
      <c r="K762" t="s">
        <v>1263</v>
      </c>
      <c r="L762">
        <v>6390</v>
      </c>
      <c r="M762">
        <v>6210</v>
      </c>
      <c r="N762">
        <v>100</v>
      </c>
      <c r="O762" t="s">
        <v>1261</v>
      </c>
      <c r="P762">
        <v>0.64338102880114101</v>
      </c>
      <c r="Q762">
        <v>0.84909664861455003</v>
      </c>
      <c r="R762" s="15">
        <v>2.40118474160348E-2</v>
      </c>
      <c r="S762">
        <v>4.3310013282062097E-2</v>
      </c>
      <c r="T762">
        <v>0.20860726324992601</v>
      </c>
      <c r="U762">
        <v>0.20860726324992601</v>
      </c>
      <c r="V762">
        <v>0.33333519006214801</v>
      </c>
      <c r="W762">
        <v>1.32</v>
      </c>
      <c r="X762">
        <v>1.77</v>
      </c>
      <c r="Y762">
        <v>36690</v>
      </c>
      <c r="Z762">
        <v>5241</v>
      </c>
      <c r="AA762">
        <v>0.08</v>
      </c>
      <c r="AB762">
        <v>7</v>
      </c>
      <c r="AC762">
        <v>3</v>
      </c>
      <c r="AD762">
        <v>4</v>
      </c>
      <c r="AE762">
        <v>42.86</v>
      </c>
      <c r="AF762">
        <v>10</v>
      </c>
      <c r="AG762">
        <v>3</v>
      </c>
      <c r="AH762">
        <v>2</v>
      </c>
      <c r="AI762">
        <v>2</v>
      </c>
    </row>
    <row r="763" spans="1:35" x14ac:dyDescent="0.2">
      <c r="A763" s="102">
        <v>393</v>
      </c>
      <c r="B763">
        <v>7976</v>
      </c>
      <c r="C763" t="s">
        <v>1309</v>
      </c>
      <c r="D763" t="s">
        <v>1281</v>
      </c>
      <c r="E763">
        <v>1604</v>
      </c>
      <c r="F763">
        <v>1590</v>
      </c>
      <c r="G763">
        <v>600</v>
      </c>
      <c r="H763" t="s">
        <v>1258</v>
      </c>
      <c r="I763">
        <v>8273</v>
      </c>
      <c r="J763" t="s">
        <v>1382</v>
      </c>
      <c r="K763" t="s">
        <v>1283</v>
      </c>
      <c r="L763">
        <v>3355</v>
      </c>
      <c r="M763">
        <v>3325</v>
      </c>
      <c r="N763">
        <v>300</v>
      </c>
      <c r="O763" t="s">
        <v>1261</v>
      </c>
      <c r="P763">
        <v>0.87398509466637697</v>
      </c>
      <c r="Q763">
        <v>0.90080343014244701</v>
      </c>
      <c r="R763">
        <v>6.59236627451354E-3</v>
      </c>
      <c r="S763">
        <v>6.4723102494821799E-2</v>
      </c>
      <c r="T763">
        <v>2.01541986836359</v>
      </c>
      <c r="U763">
        <v>2.01541986836359</v>
      </c>
      <c r="V763">
        <v>1.9062263944290301</v>
      </c>
      <c r="W763">
        <v>10.06</v>
      </c>
      <c r="X763">
        <v>4.3600000000000003</v>
      </c>
      <c r="Y763">
        <v>35317</v>
      </c>
      <c r="Z763">
        <v>2943</v>
      </c>
      <c r="AA763">
        <v>0.21</v>
      </c>
      <c r="AB763">
        <v>12</v>
      </c>
      <c r="AC763">
        <v>6</v>
      </c>
      <c r="AD763">
        <v>6</v>
      </c>
      <c r="AE763">
        <v>50</v>
      </c>
      <c r="AF763">
        <v>14</v>
      </c>
      <c r="AG763">
        <v>4</v>
      </c>
      <c r="AH763">
        <v>2</v>
      </c>
      <c r="AI763">
        <v>6</v>
      </c>
    </row>
    <row r="764" spans="1:35" x14ac:dyDescent="0.2">
      <c r="A764" s="102">
        <v>1227</v>
      </c>
      <c r="B764">
        <v>4114</v>
      </c>
      <c r="C764" t="s">
        <v>1413</v>
      </c>
      <c r="D764" t="s">
        <v>1282</v>
      </c>
      <c r="E764">
        <v>6080</v>
      </c>
      <c r="F764">
        <v>6050</v>
      </c>
      <c r="G764">
        <v>100</v>
      </c>
      <c r="H764" t="s">
        <v>1261</v>
      </c>
      <c r="I764">
        <v>5020</v>
      </c>
      <c r="J764" t="s">
        <v>1599</v>
      </c>
      <c r="K764" t="s">
        <v>1523</v>
      </c>
      <c r="L764">
        <v>465.9</v>
      </c>
      <c r="M764">
        <v>468.3</v>
      </c>
      <c r="N764">
        <v>1300</v>
      </c>
      <c r="O764" t="s">
        <v>1258</v>
      </c>
      <c r="P764">
        <v>0.68113319290681096</v>
      </c>
      <c r="Q764">
        <v>0.80037290342509804</v>
      </c>
      <c r="R764">
        <v>0.428155651419521</v>
      </c>
      <c r="S764" s="15">
        <v>2.45202611184175E-2</v>
      </c>
      <c r="T764">
        <v>-1.52776831040685</v>
      </c>
      <c r="U764">
        <v>1.52776831040685</v>
      </c>
      <c r="V764">
        <v>1.323049653859</v>
      </c>
      <c r="W764">
        <v>-4.18</v>
      </c>
      <c r="X764">
        <v>0.63</v>
      </c>
      <c r="Y764">
        <v>34131</v>
      </c>
      <c r="Z764">
        <v>2275</v>
      </c>
      <c r="AA764">
        <v>0.25</v>
      </c>
      <c r="AB764">
        <v>15</v>
      </c>
      <c r="AC764">
        <v>8</v>
      </c>
      <c r="AD764">
        <v>7</v>
      </c>
      <c r="AE764">
        <v>53.33</v>
      </c>
      <c r="AF764">
        <v>10</v>
      </c>
      <c r="AG764">
        <v>8</v>
      </c>
      <c r="AH764">
        <v>6</v>
      </c>
      <c r="AI764">
        <v>1</v>
      </c>
    </row>
    <row r="765" spans="1:35" x14ac:dyDescent="0.2">
      <c r="A765" s="102">
        <v>525</v>
      </c>
      <c r="B765">
        <v>7278</v>
      </c>
      <c r="C765" t="s">
        <v>45</v>
      </c>
      <c r="D765" t="s">
        <v>1275</v>
      </c>
      <c r="E765">
        <v>2256</v>
      </c>
      <c r="F765">
        <v>2227</v>
      </c>
      <c r="G765">
        <v>400</v>
      </c>
      <c r="H765" t="s">
        <v>1258</v>
      </c>
      <c r="I765">
        <v>9072</v>
      </c>
      <c r="J765" t="s">
        <v>1379</v>
      </c>
      <c r="K765" t="s">
        <v>1380</v>
      </c>
      <c r="L765">
        <v>2428</v>
      </c>
      <c r="M765">
        <v>2404</v>
      </c>
      <c r="N765">
        <v>400</v>
      </c>
      <c r="O765" t="s">
        <v>1261</v>
      </c>
      <c r="P765">
        <v>0.88460429256016104</v>
      </c>
      <c r="Q765">
        <v>0.88796270113042897</v>
      </c>
      <c r="R765" s="15">
        <v>0.18010201925201799</v>
      </c>
      <c r="S765">
        <v>1.5086327343844701E-3</v>
      </c>
      <c r="T765">
        <v>0.98777797884053598</v>
      </c>
      <c r="U765">
        <v>0.98777797884053598</v>
      </c>
      <c r="V765">
        <v>1.1024119692674399</v>
      </c>
      <c r="W765">
        <v>2.36</v>
      </c>
      <c r="X765">
        <v>7.36</v>
      </c>
      <c r="Y765">
        <v>33937</v>
      </c>
      <c r="Z765">
        <v>2828</v>
      </c>
      <c r="AA765">
        <v>0.1</v>
      </c>
      <c r="AB765">
        <v>12</v>
      </c>
      <c r="AC765">
        <v>6</v>
      </c>
      <c r="AD765">
        <v>6</v>
      </c>
      <c r="AE765">
        <v>50</v>
      </c>
      <c r="AF765">
        <v>13</v>
      </c>
      <c r="AG765">
        <v>3</v>
      </c>
      <c r="AH765">
        <v>3</v>
      </c>
      <c r="AI765">
        <v>6</v>
      </c>
    </row>
    <row r="766" spans="1:35" x14ac:dyDescent="0.2">
      <c r="A766" s="102">
        <v>1219</v>
      </c>
      <c r="B766">
        <v>3405</v>
      </c>
      <c r="C766" t="s">
        <v>1972</v>
      </c>
      <c r="D766" t="s">
        <v>1282</v>
      </c>
      <c r="E766">
        <v>1267</v>
      </c>
      <c r="F766">
        <v>1262</v>
      </c>
      <c r="G766">
        <v>700</v>
      </c>
      <c r="H766" t="s">
        <v>1261</v>
      </c>
      <c r="I766">
        <v>7846</v>
      </c>
      <c r="J766" t="s">
        <v>820</v>
      </c>
      <c r="K766" t="s">
        <v>1281</v>
      </c>
      <c r="L766">
        <v>4220</v>
      </c>
      <c r="M766">
        <v>4195</v>
      </c>
      <c r="N766">
        <v>200</v>
      </c>
      <c r="O766" t="s">
        <v>1258</v>
      </c>
      <c r="P766">
        <v>0.70140394956036001</v>
      </c>
      <c r="Q766">
        <v>0.80180730308145398</v>
      </c>
      <c r="R766" s="15">
        <v>1.87806078398455E-2</v>
      </c>
      <c r="S766">
        <v>2.7671034556785701E-2</v>
      </c>
      <c r="T766">
        <v>-0.54786213244586401</v>
      </c>
      <c r="U766">
        <v>0.54786213244586401</v>
      </c>
      <c r="V766">
        <v>0.77235414112880896</v>
      </c>
      <c r="W766">
        <v>-1.32</v>
      </c>
      <c r="X766">
        <v>5.29</v>
      </c>
      <c r="Y766">
        <v>33159</v>
      </c>
      <c r="Z766">
        <v>1842</v>
      </c>
      <c r="AA766">
        <v>-0.12</v>
      </c>
      <c r="AB766">
        <v>18</v>
      </c>
      <c r="AC766">
        <v>10</v>
      </c>
      <c r="AD766">
        <v>8</v>
      </c>
      <c r="AE766">
        <v>55.56</v>
      </c>
      <c r="AF766">
        <v>12</v>
      </c>
      <c r="AG766">
        <v>3</v>
      </c>
      <c r="AH766">
        <v>6</v>
      </c>
      <c r="AI766">
        <v>9</v>
      </c>
    </row>
    <row r="767" spans="1:35" x14ac:dyDescent="0.2">
      <c r="A767" s="102">
        <v>714</v>
      </c>
      <c r="B767">
        <v>5631</v>
      </c>
      <c r="C767" t="s">
        <v>1479</v>
      </c>
      <c r="D767" t="s">
        <v>1270</v>
      </c>
      <c r="E767">
        <v>1874</v>
      </c>
      <c r="F767">
        <v>1820</v>
      </c>
      <c r="G767">
        <v>500</v>
      </c>
      <c r="H767" t="s">
        <v>1261</v>
      </c>
      <c r="I767">
        <v>6592</v>
      </c>
      <c r="J767" t="s">
        <v>1486</v>
      </c>
      <c r="K767" t="s">
        <v>1263</v>
      </c>
      <c r="L767">
        <v>4240</v>
      </c>
      <c r="M767">
        <v>4160</v>
      </c>
      <c r="N767">
        <v>200</v>
      </c>
      <c r="O767" t="s">
        <v>1258</v>
      </c>
      <c r="P767">
        <v>0.65652183822544197</v>
      </c>
      <c r="Q767">
        <v>0.86583556080241897</v>
      </c>
      <c r="R767" s="106">
        <v>2.7720973428097598E-2</v>
      </c>
      <c r="S767" s="106">
        <v>5.9197964243444697E-4</v>
      </c>
      <c r="T767">
        <v>-3.4322278917684299</v>
      </c>
      <c r="U767">
        <v>3.4322278917684299</v>
      </c>
      <c r="V767">
        <v>3.3203661536589699</v>
      </c>
      <c r="W767">
        <v>-16.420000000000002</v>
      </c>
      <c r="X767">
        <v>9.3800000000000008</v>
      </c>
      <c r="Y767">
        <v>32448</v>
      </c>
      <c r="Z767">
        <v>2496</v>
      </c>
      <c r="AA767">
        <v>0.16</v>
      </c>
      <c r="AB767">
        <v>13</v>
      </c>
      <c r="AC767">
        <v>6</v>
      </c>
      <c r="AD767">
        <v>7</v>
      </c>
      <c r="AE767">
        <v>46.15</v>
      </c>
      <c r="AF767">
        <v>12</v>
      </c>
      <c r="AG767">
        <v>5</v>
      </c>
      <c r="AH767">
        <v>4</v>
      </c>
      <c r="AI767">
        <v>4</v>
      </c>
    </row>
    <row r="768" spans="1:35" x14ac:dyDescent="0.2">
      <c r="A768" s="102">
        <v>853</v>
      </c>
      <c r="B768">
        <v>1662</v>
      </c>
      <c r="C768" t="s">
        <v>568</v>
      </c>
      <c r="D768" t="s">
        <v>1471</v>
      </c>
      <c r="E768">
        <v>2782</v>
      </c>
      <c r="F768">
        <v>2798</v>
      </c>
      <c r="G768">
        <v>300</v>
      </c>
      <c r="H768" t="s">
        <v>1258</v>
      </c>
      <c r="I768">
        <v>2730</v>
      </c>
      <c r="J768" t="s">
        <v>608</v>
      </c>
      <c r="K768" t="s">
        <v>1283</v>
      </c>
      <c r="L768">
        <v>1022</v>
      </c>
      <c r="M768">
        <v>1012</v>
      </c>
      <c r="N768">
        <v>800</v>
      </c>
      <c r="O768" t="s">
        <v>1261</v>
      </c>
      <c r="P768">
        <v>0.63641241276850802</v>
      </c>
      <c r="Q768">
        <v>0.85130981215155899</v>
      </c>
      <c r="R768" s="15">
        <v>0.45649743918802399</v>
      </c>
      <c r="S768">
        <v>1.8506350111960501E-2</v>
      </c>
      <c r="T768">
        <v>2.40337977814273</v>
      </c>
      <c r="U768">
        <v>2.40337977814273</v>
      </c>
      <c r="V768">
        <v>1.6994385670471399</v>
      </c>
      <c r="W768">
        <v>9.5399999999999991</v>
      </c>
      <c r="X768">
        <v>3.55</v>
      </c>
      <c r="Y768">
        <v>31867</v>
      </c>
      <c r="Z768">
        <v>1992</v>
      </c>
      <c r="AA768">
        <v>0.06</v>
      </c>
      <c r="AB768">
        <v>16</v>
      </c>
      <c r="AC768">
        <v>8</v>
      </c>
      <c r="AD768">
        <v>8</v>
      </c>
      <c r="AE768">
        <v>50</v>
      </c>
      <c r="AF768">
        <v>10</v>
      </c>
      <c r="AG768">
        <v>6</v>
      </c>
      <c r="AH768">
        <v>5</v>
      </c>
      <c r="AI768">
        <v>5</v>
      </c>
    </row>
    <row r="769" spans="1:35" x14ac:dyDescent="0.2">
      <c r="A769" s="102">
        <v>437</v>
      </c>
      <c r="B769">
        <v>2127</v>
      </c>
      <c r="C769" t="s">
        <v>1441</v>
      </c>
      <c r="D769" t="s">
        <v>1272</v>
      </c>
      <c r="E769">
        <v>3800</v>
      </c>
      <c r="F769">
        <v>3680</v>
      </c>
      <c r="G769">
        <v>200</v>
      </c>
      <c r="H769" t="s">
        <v>1261</v>
      </c>
      <c r="I769">
        <v>8572</v>
      </c>
      <c r="J769" t="s">
        <v>1226</v>
      </c>
      <c r="K769" t="s">
        <v>1264</v>
      </c>
      <c r="L769">
        <v>522</v>
      </c>
      <c r="M769">
        <v>522</v>
      </c>
      <c r="N769">
        <v>1400</v>
      </c>
      <c r="O769" t="s">
        <v>1258</v>
      </c>
      <c r="P769">
        <v>0.50865379470820105</v>
      </c>
      <c r="Q769">
        <v>0.89715336341553298</v>
      </c>
      <c r="R769">
        <v>9.3947186963761503E-2</v>
      </c>
      <c r="S769" s="106">
        <v>4.2266547435523903E-2</v>
      </c>
      <c r="T769">
        <v>-1.6162974686084299</v>
      </c>
      <c r="U769">
        <v>1.6162974686084299</v>
      </c>
      <c r="V769">
        <v>1.3935367771328</v>
      </c>
      <c r="W769">
        <v>-8.1199999999999992</v>
      </c>
      <c r="X769">
        <v>0.71</v>
      </c>
      <c r="Y769">
        <v>29611</v>
      </c>
      <c r="Z769">
        <v>1742</v>
      </c>
      <c r="AA769">
        <v>0.09</v>
      </c>
      <c r="AB769">
        <v>17</v>
      </c>
      <c r="AC769">
        <v>9</v>
      </c>
      <c r="AD769">
        <v>8</v>
      </c>
      <c r="AE769">
        <v>52.94</v>
      </c>
      <c r="AF769">
        <v>10</v>
      </c>
      <c r="AG769">
        <v>7</v>
      </c>
      <c r="AH769">
        <v>7</v>
      </c>
      <c r="AI769">
        <v>3</v>
      </c>
    </row>
    <row r="770" spans="1:35" x14ac:dyDescent="0.2">
      <c r="A770" s="102">
        <v>396</v>
      </c>
      <c r="B770">
        <v>1941</v>
      </c>
      <c r="C770" t="s">
        <v>1654</v>
      </c>
      <c r="D770" t="s">
        <v>1268</v>
      </c>
      <c r="E770">
        <v>2447</v>
      </c>
      <c r="F770">
        <v>2441</v>
      </c>
      <c r="G770">
        <v>300</v>
      </c>
      <c r="H770" t="s">
        <v>1261</v>
      </c>
      <c r="I770">
        <v>2602</v>
      </c>
      <c r="J770" t="s">
        <v>554</v>
      </c>
      <c r="K770" t="s">
        <v>1285</v>
      </c>
      <c r="L770">
        <v>3745</v>
      </c>
      <c r="M770">
        <v>3710</v>
      </c>
      <c r="N770">
        <v>200</v>
      </c>
      <c r="O770" t="s">
        <v>1258</v>
      </c>
      <c r="P770">
        <v>0.612653358888683</v>
      </c>
      <c r="Q770">
        <v>0.90049719182457799</v>
      </c>
      <c r="R770">
        <v>0.44294853796249201</v>
      </c>
      <c r="S770">
        <v>1.9813186011389101E-2</v>
      </c>
      <c r="T770">
        <v>-0.26801382269505097</v>
      </c>
      <c r="U770">
        <v>0.26801382269505097</v>
      </c>
      <c r="V770">
        <v>0.211775917447248</v>
      </c>
      <c r="W770">
        <v>-0.7</v>
      </c>
      <c r="X770">
        <v>1.31</v>
      </c>
      <c r="Y770">
        <v>28141</v>
      </c>
      <c r="Z770">
        <v>2345</v>
      </c>
      <c r="AA770">
        <v>0.17</v>
      </c>
      <c r="AB770">
        <v>12</v>
      </c>
      <c r="AC770">
        <v>7</v>
      </c>
      <c r="AD770">
        <v>5</v>
      </c>
      <c r="AE770">
        <v>58.33</v>
      </c>
      <c r="AF770">
        <v>15</v>
      </c>
      <c r="AG770">
        <v>3</v>
      </c>
      <c r="AH770">
        <v>3</v>
      </c>
      <c r="AI770">
        <v>6</v>
      </c>
    </row>
    <row r="771" spans="1:35" x14ac:dyDescent="0.2">
      <c r="A771" s="102">
        <v>850</v>
      </c>
      <c r="B771">
        <v>3048</v>
      </c>
      <c r="C771" t="s">
        <v>1576</v>
      </c>
      <c r="D771" t="s">
        <v>1283</v>
      </c>
      <c r="E771">
        <v>1116</v>
      </c>
      <c r="F771">
        <v>1080</v>
      </c>
      <c r="G771">
        <v>1000</v>
      </c>
      <c r="H771" t="s">
        <v>1261</v>
      </c>
      <c r="I771">
        <v>7205</v>
      </c>
      <c r="J771" t="s">
        <v>59</v>
      </c>
      <c r="K771" t="s">
        <v>1275</v>
      </c>
      <c r="L771">
        <v>1011</v>
      </c>
      <c r="M771">
        <v>1010</v>
      </c>
      <c r="N771">
        <v>1100</v>
      </c>
      <c r="O771" t="s">
        <v>1258</v>
      </c>
      <c r="P771">
        <v>0.772358602735983</v>
      </c>
      <c r="Q771">
        <v>0.85174555213471004</v>
      </c>
      <c r="R771" s="106">
        <v>9.7671799293779102E-2</v>
      </c>
      <c r="S771" s="15">
        <v>3.2308348044973101E-3</v>
      </c>
      <c r="T771">
        <v>-1.46970494959733</v>
      </c>
      <c r="U771">
        <v>1.46970494959733</v>
      </c>
      <c r="V771">
        <v>0.57455559920594301</v>
      </c>
      <c r="W771">
        <v>-4.93</v>
      </c>
      <c r="X771">
        <v>2.87</v>
      </c>
      <c r="Y771">
        <v>27469</v>
      </c>
      <c r="Z771">
        <v>1526</v>
      </c>
      <c r="AA771">
        <v>0.14000000000000001</v>
      </c>
      <c r="AB771">
        <v>18</v>
      </c>
      <c r="AC771">
        <v>9</v>
      </c>
      <c r="AD771">
        <v>9</v>
      </c>
      <c r="AE771">
        <v>50</v>
      </c>
      <c r="AF771">
        <v>11</v>
      </c>
      <c r="AG771">
        <v>9</v>
      </c>
      <c r="AH771">
        <v>5</v>
      </c>
      <c r="AI771">
        <v>4</v>
      </c>
    </row>
    <row r="772" spans="1:35" x14ac:dyDescent="0.2">
      <c r="A772" s="102">
        <v>826</v>
      </c>
      <c r="B772">
        <v>3076</v>
      </c>
      <c r="C772" t="s">
        <v>1577</v>
      </c>
      <c r="D772" t="s">
        <v>1265</v>
      </c>
      <c r="E772">
        <v>1714</v>
      </c>
      <c r="F772">
        <v>1731</v>
      </c>
      <c r="G772">
        <v>600</v>
      </c>
      <c r="H772" t="s">
        <v>1261</v>
      </c>
      <c r="I772">
        <v>4188</v>
      </c>
      <c r="J772" t="s">
        <v>1474</v>
      </c>
      <c r="K772" t="s">
        <v>1282</v>
      </c>
      <c r="L772">
        <v>790.8</v>
      </c>
      <c r="M772">
        <v>787.3</v>
      </c>
      <c r="N772">
        <v>1300</v>
      </c>
      <c r="O772" t="s">
        <v>1258</v>
      </c>
      <c r="P772">
        <v>0.82374166992658304</v>
      </c>
      <c r="Q772">
        <v>0.85449681950245304</v>
      </c>
      <c r="R772">
        <v>8.1318853165992896E-2</v>
      </c>
      <c r="S772" s="15">
        <v>3.2766680826057902E-3</v>
      </c>
      <c r="T772">
        <v>-2.4703820596745301</v>
      </c>
      <c r="U772">
        <v>2.4703820596745301</v>
      </c>
      <c r="V772">
        <v>2.5259048979762699</v>
      </c>
      <c r="W772">
        <v>-8.1300000000000008</v>
      </c>
      <c r="X772">
        <v>1.45</v>
      </c>
      <c r="Y772">
        <v>27277</v>
      </c>
      <c r="Z772">
        <v>1948</v>
      </c>
      <c r="AA772">
        <v>0.1</v>
      </c>
      <c r="AB772">
        <v>14</v>
      </c>
      <c r="AC772">
        <v>6</v>
      </c>
      <c r="AD772">
        <v>8</v>
      </c>
      <c r="AE772">
        <v>42.86</v>
      </c>
      <c r="AF772">
        <v>12</v>
      </c>
      <c r="AG772">
        <v>4</v>
      </c>
      <c r="AH772">
        <v>3</v>
      </c>
      <c r="AI772">
        <v>7</v>
      </c>
    </row>
    <row r="773" spans="1:35" x14ac:dyDescent="0.2">
      <c r="A773" s="102">
        <v>903</v>
      </c>
      <c r="B773">
        <v>6752</v>
      </c>
      <c r="C773" t="s">
        <v>54</v>
      </c>
      <c r="D773" t="s">
        <v>1263</v>
      </c>
      <c r="E773">
        <v>1207</v>
      </c>
      <c r="F773">
        <v>1189</v>
      </c>
      <c r="G773">
        <v>800</v>
      </c>
      <c r="H773" t="s">
        <v>1258</v>
      </c>
      <c r="I773">
        <v>8697</v>
      </c>
      <c r="J773" t="s">
        <v>905</v>
      </c>
      <c r="K773" t="s">
        <v>1264</v>
      </c>
      <c r="L773">
        <v>1969</v>
      </c>
      <c r="M773">
        <v>1980</v>
      </c>
      <c r="N773">
        <v>500</v>
      </c>
      <c r="O773" t="s">
        <v>1261</v>
      </c>
      <c r="P773">
        <v>0.75979731644320803</v>
      </c>
      <c r="Q773">
        <v>0.84496780225997004</v>
      </c>
      <c r="R773">
        <v>4.1488788670264003E-2</v>
      </c>
      <c r="S773" s="15">
        <v>1.48469472758279E-2</v>
      </c>
      <c r="T773">
        <v>1.8206435740121401</v>
      </c>
      <c r="U773">
        <v>1.8206435740121401</v>
      </c>
      <c r="V773">
        <v>2.2258222622126098</v>
      </c>
      <c r="W773">
        <v>8.42</v>
      </c>
      <c r="X773">
        <v>3.92</v>
      </c>
      <c r="Y773">
        <v>26611</v>
      </c>
      <c r="Z773">
        <v>1565</v>
      </c>
      <c r="AA773">
        <v>0.09</v>
      </c>
      <c r="AB773">
        <v>17</v>
      </c>
      <c r="AC773">
        <v>9</v>
      </c>
      <c r="AD773">
        <v>8</v>
      </c>
      <c r="AE773">
        <v>52.94</v>
      </c>
      <c r="AF773">
        <v>13</v>
      </c>
      <c r="AG773">
        <v>5</v>
      </c>
      <c r="AH773">
        <v>4</v>
      </c>
      <c r="AI773">
        <v>8</v>
      </c>
    </row>
    <row r="774" spans="1:35" x14ac:dyDescent="0.2">
      <c r="A774" s="102">
        <v>39</v>
      </c>
      <c r="B774">
        <v>4118</v>
      </c>
      <c r="C774" t="s">
        <v>1506</v>
      </c>
      <c r="D774" t="s">
        <v>1282</v>
      </c>
      <c r="E774">
        <v>3280</v>
      </c>
      <c r="F774">
        <v>3310</v>
      </c>
      <c r="G774">
        <v>300</v>
      </c>
      <c r="H774" t="s">
        <v>1258</v>
      </c>
      <c r="I774">
        <v>5214</v>
      </c>
      <c r="J774" t="s">
        <v>1541</v>
      </c>
      <c r="K774" t="s">
        <v>1257</v>
      </c>
      <c r="L774">
        <v>2085</v>
      </c>
      <c r="M774">
        <v>2059</v>
      </c>
      <c r="N774">
        <v>500</v>
      </c>
      <c r="O774" t="s">
        <v>1261</v>
      </c>
      <c r="P774">
        <v>0.82737817021479199</v>
      </c>
      <c r="Q774">
        <v>0.95183087164785096</v>
      </c>
      <c r="R774">
        <v>0.25552464842617101</v>
      </c>
      <c r="S774">
        <v>4.8758268781880498E-2</v>
      </c>
      <c r="T774">
        <v>1.7233252565905399</v>
      </c>
      <c r="U774">
        <v>1.7233252565905399</v>
      </c>
      <c r="V774">
        <v>1.37083027758153</v>
      </c>
      <c r="W774">
        <v>5.63</v>
      </c>
      <c r="X774">
        <v>3.68</v>
      </c>
      <c r="Y774">
        <v>26318</v>
      </c>
      <c r="Z774">
        <v>2024</v>
      </c>
      <c r="AA774">
        <v>0.34</v>
      </c>
      <c r="AB774">
        <v>13</v>
      </c>
      <c r="AC774">
        <v>6</v>
      </c>
      <c r="AD774">
        <v>7</v>
      </c>
      <c r="AE774">
        <v>46.15</v>
      </c>
      <c r="AF774">
        <v>12</v>
      </c>
      <c r="AG774">
        <v>5</v>
      </c>
      <c r="AH774">
        <v>4</v>
      </c>
      <c r="AI774">
        <v>4</v>
      </c>
    </row>
    <row r="775" spans="1:35" x14ac:dyDescent="0.2">
      <c r="A775" s="102">
        <v>400</v>
      </c>
      <c r="B775">
        <v>8385</v>
      </c>
      <c r="C775" t="s">
        <v>891</v>
      </c>
      <c r="D775" t="s">
        <v>1314</v>
      </c>
      <c r="E775">
        <v>538</v>
      </c>
      <c r="F775">
        <v>535</v>
      </c>
      <c r="G775">
        <v>1800</v>
      </c>
      <c r="H775" t="s">
        <v>1258</v>
      </c>
      <c r="I775">
        <v>9072</v>
      </c>
      <c r="J775" t="s">
        <v>1379</v>
      </c>
      <c r="K775" t="s">
        <v>1380</v>
      </c>
      <c r="L775">
        <v>2428</v>
      </c>
      <c r="M775">
        <v>2404</v>
      </c>
      <c r="N775">
        <v>400</v>
      </c>
      <c r="O775" t="s">
        <v>1261</v>
      </c>
      <c r="P775">
        <v>0.94240786749341698</v>
      </c>
      <c r="Q775">
        <v>0.90016019630771504</v>
      </c>
      <c r="R775">
        <v>0.27662263777181301</v>
      </c>
      <c r="S775">
        <v>5.1837635700330897E-2</v>
      </c>
      <c r="T775">
        <v>0.17683760629604101</v>
      </c>
      <c r="U775">
        <v>0.17683760629604101</v>
      </c>
      <c r="V775">
        <v>0.20826763869984199</v>
      </c>
      <c r="W775">
        <v>0.24</v>
      </c>
      <c r="X775">
        <v>0.15</v>
      </c>
      <c r="Y775">
        <v>25666</v>
      </c>
      <c r="Z775">
        <v>1711</v>
      </c>
      <c r="AA775">
        <v>0.09</v>
      </c>
      <c r="AB775">
        <v>15</v>
      </c>
      <c r="AC775">
        <v>8</v>
      </c>
      <c r="AD775">
        <v>7</v>
      </c>
      <c r="AE775">
        <v>53.33</v>
      </c>
      <c r="AF775">
        <v>16</v>
      </c>
      <c r="AG775">
        <v>1</v>
      </c>
      <c r="AH775">
        <v>1</v>
      </c>
      <c r="AI775">
        <v>13</v>
      </c>
    </row>
    <row r="776" spans="1:35" x14ac:dyDescent="0.2">
      <c r="A776" s="102">
        <v>1115</v>
      </c>
      <c r="B776">
        <v>1812</v>
      </c>
      <c r="C776" t="s">
        <v>1356</v>
      </c>
      <c r="D776" t="s">
        <v>1268</v>
      </c>
      <c r="E776">
        <v>1297</v>
      </c>
      <c r="F776">
        <v>1278</v>
      </c>
      <c r="G776">
        <v>700</v>
      </c>
      <c r="H776" t="s">
        <v>1261</v>
      </c>
      <c r="I776">
        <v>4534</v>
      </c>
      <c r="J776" t="s">
        <v>1513</v>
      </c>
      <c r="K776" t="s">
        <v>1280</v>
      </c>
      <c r="L776">
        <v>4260</v>
      </c>
      <c r="M776">
        <v>4260</v>
      </c>
      <c r="N776">
        <v>200</v>
      </c>
      <c r="O776" t="s">
        <v>1258</v>
      </c>
      <c r="P776">
        <v>0.67945843584001997</v>
      </c>
      <c r="Q776">
        <v>0.81814912916551097</v>
      </c>
      <c r="R776" s="15">
        <v>8.3113722720664003E-4</v>
      </c>
      <c r="S776" s="15">
        <v>9.0724765926419496E-2</v>
      </c>
      <c r="T776">
        <v>-2.54160844714329</v>
      </c>
      <c r="U776">
        <v>2.54160844714329</v>
      </c>
      <c r="V776">
        <v>2.3634131172856101</v>
      </c>
      <c r="W776">
        <v>-10.050000000000001</v>
      </c>
      <c r="X776">
        <v>5</v>
      </c>
      <c r="Y776">
        <v>25383</v>
      </c>
      <c r="Z776">
        <v>1269</v>
      </c>
      <c r="AA776">
        <v>0.1</v>
      </c>
      <c r="AB776">
        <v>20</v>
      </c>
      <c r="AC776">
        <v>10</v>
      </c>
      <c r="AD776">
        <v>10</v>
      </c>
      <c r="AE776">
        <v>50</v>
      </c>
      <c r="AF776">
        <v>13</v>
      </c>
      <c r="AG776">
        <v>5</v>
      </c>
      <c r="AH776">
        <v>6</v>
      </c>
      <c r="AI776">
        <v>9</v>
      </c>
    </row>
    <row r="777" spans="1:35" x14ac:dyDescent="0.2">
      <c r="A777" s="102">
        <v>724</v>
      </c>
      <c r="B777">
        <v>1332</v>
      </c>
      <c r="C777" t="s">
        <v>1684</v>
      </c>
      <c r="D777" t="s">
        <v>1378</v>
      </c>
      <c r="E777">
        <v>617</v>
      </c>
      <c r="F777">
        <v>610</v>
      </c>
      <c r="G777">
        <v>1700</v>
      </c>
      <c r="H777" t="s">
        <v>1258</v>
      </c>
      <c r="I777">
        <v>8242</v>
      </c>
      <c r="J777" t="s">
        <v>862</v>
      </c>
      <c r="K777" t="s">
        <v>1283</v>
      </c>
      <c r="L777">
        <v>958</v>
      </c>
      <c r="M777">
        <v>936</v>
      </c>
      <c r="N777">
        <v>1100</v>
      </c>
      <c r="O777" t="s">
        <v>1261</v>
      </c>
      <c r="P777">
        <v>0.68942356909052205</v>
      </c>
      <c r="Q777">
        <v>0.864861898346583</v>
      </c>
      <c r="R777">
        <v>0.151912986959995</v>
      </c>
      <c r="S777" s="106">
        <v>9.6433935555236994E-2</v>
      </c>
      <c r="T777">
        <v>2.6672987650450599</v>
      </c>
      <c r="U777">
        <v>2.6672987650450599</v>
      </c>
      <c r="V777">
        <v>2.73280273629788</v>
      </c>
      <c r="W777">
        <v>17.399999999999999</v>
      </c>
      <c r="X777">
        <v>0.72</v>
      </c>
      <c r="Y777">
        <v>24555</v>
      </c>
      <c r="Z777">
        <v>944</v>
      </c>
      <c r="AA777">
        <v>7.0000000000000007E-2</v>
      </c>
      <c r="AB777">
        <v>26</v>
      </c>
      <c r="AC777">
        <v>13</v>
      </c>
      <c r="AD777">
        <v>13</v>
      </c>
      <c r="AE777">
        <v>50</v>
      </c>
      <c r="AF777">
        <v>11</v>
      </c>
      <c r="AG777">
        <v>10</v>
      </c>
      <c r="AH777">
        <v>7</v>
      </c>
      <c r="AI777">
        <v>9</v>
      </c>
    </row>
    <row r="778" spans="1:35" x14ac:dyDescent="0.2">
      <c r="A778" s="102">
        <v>609</v>
      </c>
      <c r="B778">
        <v>6201</v>
      </c>
      <c r="C778" t="s">
        <v>1633</v>
      </c>
      <c r="D778" t="s">
        <v>1275</v>
      </c>
      <c r="E778">
        <v>6300</v>
      </c>
      <c r="F778">
        <v>6340</v>
      </c>
      <c r="G778">
        <v>100</v>
      </c>
      <c r="H778" t="s">
        <v>1258</v>
      </c>
      <c r="I778">
        <v>6457</v>
      </c>
      <c r="J778" t="s">
        <v>1587</v>
      </c>
      <c r="K778" t="s">
        <v>1270</v>
      </c>
      <c r="L778">
        <v>3150</v>
      </c>
      <c r="M778">
        <v>3160</v>
      </c>
      <c r="N778">
        <v>200</v>
      </c>
      <c r="O778" t="s">
        <v>1261</v>
      </c>
      <c r="P778">
        <v>0.715750822096901</v>
      </c>
      <c r="Q778">
        <v>0.87868024662190702</v>
      </c>
      <c r="R778">
        <v>2.2018827879502101E-2</v>
      </c>
      <c r="S778">
        <v>2.3549991372992199E-2</v>
      </c>
      <c r="T778">
        <v>1.46943613578792</v>
      </c>
      <c r="U778">
        <v>1.46943613578792</v>
      </c>
      <c r="V778">
        <v>1.4198170030672801</v>
      </c>
      <c r="W778">
        <v>3.06</v>
      </c>
      <c r="X778">
        <v>0.32</v>
      </c>
      <c r="Y778">
        <v>24518</v>
      </c>
      <c r="Z778">
        <v>2229</v>
      </c>
      <c r="AA778">
        <v>0.23</v>
      </c>
      <c r="AB778">
        <v>11</v>
      </c>
      <c r="AC778">
        <v>8</v>
      </c>
      <c r="AD778">
        <v>3</v>
      </c>
      <c r="AE778">
        <v>72.73</v>
      </c>
      <c r="AF778">
        <v>12</v>
      </c>
      <c r="AG778">
        <v>5</v>
      </c>
      <c r="AH778">
        <v>3</v>
      </c>
      <c r="AI778">
        <v>3</v>
      </c>
    </row>
    <row r="779" spans="1:35" x14ac:dyDescent="0.2">
      <c r="A779" s="102">
        <v>210</v>
      </c>
      <c r="B779">
        <v>6371</v>
      </c>
      <c r="C779" t="s">
        <v>1421</v>
      </c>
      <c r="D779" t="s">
        <v>1270</v>
      </c>
      <c r="E779">
        <v>3240</v>
      </c>
      <c r="F779">
        <v>3220</v>
      </c>
      <c r="G779">
        <v>300</v>
      </c>
      <c r="H779" t="s">
        <v>1261</v>
      </c>
      <c r="I779">
        <v>6472</v>
      </c>
      <c r="J779" t="s">
        <v>62</v>
      </c>
      <c r="K779" t="s">
        <v>1270</v>
      </c>
      <c r="L779">
        <v>298</v>
      </c>
      <c r="M779">
        <v>294</v>
      </c>
      <c r="N779">
        <v>3300</v>
      </c>
      <c r="O779" t="s">
        <v>1258</v>
      </c>
      <c r="P779">
        <v>0.96636887510396297</v>
      </c>
      <c r="Q779">
        <v>0.92054783645815197</v>
      </c>
      <c r="R779">
        <v>5.9117939151037196E-3</v>
      </c>
      <c r="S779">
        <v>8.5212361131164708E-3</v>
      </c>
      <c r="T779">
        <v>-1.10517185215703</v>
      </c>
      <c r="U779">
        <v>1.10517185215703</v>
      </c>
      <c r="V779">
        <v>0.87223132822132499</v>
      </c>
      <c r="W779">
        <v>-2.4300000000000002</v>
      </c>
      <c r="X779">
        <v>0.43</v>
      </c>
      <c r="Y779">
        <v>24267</v>
      </c>
      <c r="Z779">
        <v>1517</v>
      </c>
      <c r="AA779">
        <v>0.13</v>
      </c>
      <c r="AB779">
        <v>16</v>
      </c>
      <c r="AC779">
        <v>10</v>
      </c>
      <c r="AD779">
        <v>6</v>
      </c>
      <c r="AE779">
        <v>62.5</v>
      </c>
      <c r="AF779">
        <v>16</v>
      </c>
      <c r="AG779">
        <v>3</v>
      </c>
      <c r="AH779">
        <v>3</v>
      </c>
      <c r="AI779">
        <v>10</v>
      </c>
    </row>
    <row r="780" spans="1:35" x14ac:dyDescent="0.2">
      <c r="A780" s="102">
        <v>758</v>
      </c>
      <c r="B780">
        <v>2914</v>
      </c>
      <c r="C780" t="s">
        <v>1410</v>
      </c>
      <c r="D780" t="s">
        <v>1285</v>
      </c>
      <c r="E780">
        <v>2263</v>
      </c>
      <c r="F780">
        <v>2267</v>
      </c>
      <c r="G780">
        <v>400</v>
      </c>
      <c r="H780" t="s">
        <v>1258</v>
      </c>
      <c r="I780">
        <v>4540</v>
      </c>
      <c r="J780" t="s">
        <v>1696</v>
      </c>
      <c r="K780" t="s">
        <v>1280</v>
      </c>
      <c r="L780">
        <v>2798</v>
      </c>
      <c r="M780">
        <v>2803</v>
      </c>
      <c r="N780">
        <v>300</v>
      </c>
      <c r="O780" t="s">
        <v>1261</v>
      </c>
      <c r="P780">
        <v>0.87506498165363</v>
      </c>
      <c r="Q780">
        <v>0.860629800012363</v>
      </c>
      <c r="R780" s="15">
        <v>0.18543072000365801</v>
      </c>
      <c r="S780">
        <v>3.2452886088493199E-2</v>
      </c>
      <c r="T780">
        <v>1.99932556576327</v>
      </c>
      <c r="U780">
        <v>1.99932556576327</v>
      </c>
      <c r="V780">
        <v>1.5678124456564</v>
      </c>
      <c r="W780">
        <v>4.3600000000000003</v>
      </c>
      <c r="X780">
        <v>7.84</v>
      </c>
      <c r="Y780">
        <v>23507</v>
      </c>
      <c r="Z780">
        <v>2612</v>
      </c>
      <c r="AA780">
        <v>0.12</v>
      </c>
      <c r="AB780">
        <v>9</v>
      </c>
      <c r="AC780">
        <v>6</v>
      </c>
      <c r="AD780">
        <v>3</v>
      </c>
      <c r="AE780">
        <v>66.67</v>
      </c>
      <c r="AF780">
        <v>12</v>
      </c>
      <c r="AG780">
        <v>3</v>
      </c>
      <c r="AH780">
        <v>3</v>
      </c>
      <c r="AI780">
        <v>3</v>
      </c>
    </row>
    <row r="781" spans="1:35" x14ac:dyDescent="0.2">
      <c r="A781" s="102">
        <v>311</v>
      </c>
      <c r="B781">
        <v>2267</v>
      </c>
      <c r="C781" t="s">
        <v>1503</v>
      </c>
      <c r="D781" t="s">
        <v>1285</v>
      </c>
      <c r="E781">
        <v>5450</v>
      </c>
      <c r="F781">
        <v>5390</v>
      </c>
      <c r="G781">
        <v>200</v>
      </c>
      <c r="H781" t="s">
        <v>1258</v>
      </c>
      <c r="I781">
        <v>4324</v>
      </c>
      <c r="J781" t="s">
        <v>1493</v>
      </c>
      <c r="K781" t="s">
        <v>1272</v>
      </c>
      <c r="L781">
        <v>3420</v>
      </c>
      <c r="M781">
        <v>3380</v>
      </c>
      <c r="N781">
        <v>300</v>
      </c>
      <c r="O781" t="s">
        <v>1261</v>
      </c>
      <c r="P781">
        <v>0.90740093989016002</v>
      </c>
      <c r="Q781">
        <v>0.90848250358677496</v>
      </c>
      <c r="R781">
        <v>7.0543300350393107E-2</v>
      </c>
      <c r="S781" s="106">
        <v>4.5871546218575497E-2</v>
      </c>
      <c r="T781">
        <v>0.80707744268251402</v>
      </c>
      <c r="U781">
        <v>0.80707744268251402</v>
      </c>
      <c r="V781">
        <v>1.10678313208627</v>
      </c>
      <c r="W781">
        <v>1.76</v>
      </c>
      <c r="X781">
        <v>5.94</v>
      </c>
      <c r="Y781">
        <v>23199</v>
      </c>
      <c r="Z781">
        <v>7733</v>
      </c>
      <c r="AA781">
        <v>0.67</v>
      </c>
      <c r="AB781">
        <v>3</v>
      </c>
      <c r="AC781">
        <v>2</v>
      </c>
      <c r="AD781">
        <v>1</v>
      </c>
      <c r="AE781">
        <v>66.67</v>
      </c>
      <c r="AF781">
        <v>7</v>
      </c>
      <c r="AG781">
        <v>1</v>
      </c>
      <c r="AH781">
        <v>1</v>
      </c>
      <c r="AI781">
        <v>1</v>
      </c>
    </row>
    <row r="782" spans="1:35" x14ac:dyDescent="0.2">
      <c r="A782" s="102">
        <v>523</v>
      </c>
      <c r="B782">
        <v>2371</v>
      </c>
      <c r="C782" t="s">
        <v>595</v>
      </c>
      <c r="D782" t="s">
        <v>1272</v>
      </c>
      <c r="E782">
        <v>2919</v>
      </c>
      <c r="F782">
        <v>2858</v>
      </c>
      <c r="G782">
        <v>300</v>
      </c>
      <c r="H782" t="s">
        <v>1261</v>
      </c>
      <c r="I782">
        <v>8036</v>
      </c>
      <c r="J782" t="s">
        <v>1271</v>
      </c>
      <c r="K782" t="s">
        <v>1265</v>
      </c>
      <c r="L782">
        <v>8020</v>
      </c>
      <c r="M782">
        <v>8020</v>
      </c>
      <c r="N782">
        <v>100</v>
      </c>
      <c r="O782" t="s">
        <v>1258</v>
      </c>
      <c r="P782">
        <v>0.81284737528339801</v>
      </c>
      <c r="Q782">
        <v>0.88818526876841197</v>
      </c>
      <c r="R782">
        <v>0.33946324202018102</v>
      </c>
      <c r="S782">
        <v>9.7615951954678398E-2</v>
      </c>
      <c r="T782">
        <v>-1.40498846335066</v>
      </c>
      <c r="U782">
        <v>1.40498846335066</v>
      </c>
      <c r="V782">
        <v>0.56656861715117401</v>
      </c>
      <c r="W782">
        <v>-3.95</v>
      </c>
      <c r="X782">
        <v>6.91</v>
      </c>
      <c r="Y782">
        <v>22337</v>
      </c>
      <c r="Z782">
        <v>1396</v>
      </c>
      <c r="AA782">
        <v>0.34</v>
      </c>
      <c r="AB782">
        <v>16</v>
      </c>
      <c r="AC782">
        <v>9</v>
      </c>
      <c r="AD782">
        <v>7</v>
      </c>
      <c r="AE782">
        <v>56.25</v>
      </c>
      <c r="AF782">
        <v>11</v>
      </c>
      <c r="AG782">
        <v>8</v>
      </c>
      <c r="AH782">
        <v>5</v>
      </c>
      <c r="AI782">
        <v>3</v>
      </c>
    </row>
    <row r="783" spans="1:35" x14ac:dyDescent="0.2">
      <c r="A783" s="102">
        <v>1078</v>
      </c>
      <c r="B783">
        <v>4502</v>
      </c>
      <c r="C783" t="s">
        <v>1534</v>
      </c>
      <c r="D783" t="s">
        <v>1280</v>
      </c>
      <c r="E783">
        <v>4205</v>
      </c>
      <c r="F783">
        <v>4163</v>
      </c>
      <c r="G783">
        <v>200</v>
      </c>
      <c r="H783" t="s">
        <v>1261</v>
      </c>
      <c r="I783">
        <v>7267</v>
      </c>
      <c r="J783" t="s">
        <v>60</v>
      </c>
      <c r="K783" t="s">
        <v>1275</v>
      </c>
      <c r="L783">
        <v>3019</v>
      </c>
      <c r="M783">
        <v>3041</v>
      </c>
      <c r="N783">
        <v>300</v>
      </c>
      <c r="O783" t="s">
        <v>1258</v>
      </c>
      <c r="P783">
        <v>0.58211792892092995</v>
      </c>
      <c r="Q783">
        <v>0.82365520370283496</v>
      </c>
      <c r="R783">
        <v>2.8430944549944499E-2</v>
      </c>
      <c r="S783">
        <v>5.9026763012765798E-2</v>
      </c>
      <c r="T783">
        <v>-1.2386747556028499</v>
      </c>
      <c r="U783">
        <v>1.2386747556028499</v>
      </c>
      <c r="V783">
        <v>0.254447673888123</v>
      </c>
      <c r="W783">
        <v>-4.24</v>
      </c>
      <c r="X783">
        <v>9.57</v>
      </c>
      <c r="Y783">
        <v>22261</v>
      </c>
      <c r="Z783">
        <v>2783</v>
      </c>
      <c r="AA783">
        <v>0.24</v>
      </c>
      <c r="AB783">
        <v>8</v>
      </c>
      <c r="AC783">
        <v>5</v>
      </c>
      <c r="AD783">
        <v>3</v>
      </c>
      <c r="AE783">
        <v>62.5</v>
      </c>
      <c r="AF783">
        <v>14</v>
      </c>
      <c r="AG783">
        <v>2</v>
      </c>
      <c r="AH783">
        <v>2</v>
      </c>
      <c r="AI783">
        <v>4</v>
      </c>
    </row>
    <row r="784" spans="1:35" x14ac:dyDescent="0.2">
      <c r="A784" s="102">
        <v>1129</v>
      </c>
      <c r="B784">
        <v>3407</v>
      </c>
      <c r="C784" t="s">
        <v>1387</v>
      </c>
      <c r="D784" t="s">
        <v>1282</v>
      </c>
      <c r="E784">
        <v>1029</v>
      </c>
      <c r="F784">
        <v>1024</v>
      </c>
      <c r="G784">
        <v>900</v>
      </c>
      <c r="H784" t="s">
        <v>1261</v>
      </c>
      <c r="I784">
        <v>7267</v>
      </c>
      <c r="J784" t="s">
        <v>60</v>
      </c>
      <c r="K784" t="s">
        <v>1275</v>
      </c>
      <c r="L784">
        <v>3019</v>
      </c>
      <c r="M784">
        <v>3041</v>
      </c>
      <c r="N784">
        <v>300</v>
      </c>
      <c r="O784" t="s">
        <v>1258</v>
      </c>
      <c r="P784">
        <v>0.74836673083818595</v>
      </c>
      <c r="Q784">
        <v>0.81672846138460498</v>
      </c>
      <c r="R784">
        <v>4.5283293917136203E-2</v>
      </c>
      <c r="S784">
        <v>1.6807272846976602E-2</v>
      </c>
      <c r="T784">
        <v>-3.3566735920033501</v>
      </c>
      <c r="U784">
        <v>3.3566735920033501</v>
      </c>
      <c r="V784">
        <v>3.4468063011255601</v>
      </c>
      <c r="W784">
        <v>-16.22</v>
      </c>
      <c r="X784">
        <v>1.02</v>
      </c>
      <c r="Y784">
        <v>22104</v>
      </c>
      <c r="Z784">
        <v>1053</v>
      </c>
      <c r="AA784">
        <v>0.08</v>
      </c>
      <c r="AB784">
        <v>21</v>
      </c>
      <c r="AC784">
        <v>11</v>
      </c>
      <c r="AD784">
        <v>10</v>
      </c>
      <c r="AE784">
        <v>52.38</v>
      </c>
      <c r="AF784">
        <v>14</v>
      </c>
      <c r="AG784">
        <v>5</v>
      </c>
      <c r="AH784">
        <v>5</v>
      </c>
      <c r="AI784">
        <v>11</v>
      </c>
    </row>
    <row r="785" spans="1:35" x14ac:dyDescent="0.2">
      <c r="A785" s="102">
        <v>42</v>
      </c>
      <c r="B785">
        <v>7282</v>
      </c>
      <c r="C785" t="s">
        <v>1510</v>
      </c>
      <c r="D785" t="s">
        <v>1275</v>
      </c>
      <c r="E785">
        <v>2502</v>
      </c>
      <c r="F785">
        <v>2501</v>
      </c>
      <c r="G785">
        <v>400</v>
      </c>
      <c r="H785" t="s">
        <v>1261</v>
      </c>
      <c r="I785">
        <v>8002</v>
      </c>
      <c r="J785" t="s">
        <v>29</v>
      </c>
      <c r="K785" t="s">
        <v>1265</v>
      </c>
      <c r="L785">
        <v>793.2</v>
      </c>
      <c r="M785">
        <v>789.5</v>
      </c>
      <c r="N785">
        <v>1300</v>
      </c>
      <c r="O785" t="s">
        <v>1258</v>
      </c>
      <c r="P785">
        <v>0.78312406030385595</v>
      </c>
      <c r="Q785">
        <v>0.95098192488175504</v>
      </c>
      <c r="R785">
        <v>0.26250106568258502</v>
      </c>
      <c r="S785">
        <v>1.61837528973637E-2</v>
      </c>
      <c r="T785">
        <v>-0.61765777385782805</v>
      </c>
      <c r="U785">
        <v>0.61765777385782805</v>
      </c>
      <c r="V785">
        <v>0.97616378456735597</v>
      </c>
      <c r="W785">
        <v>-2.21</v>
      </c>
      <c r="X785">
        <v>2.59</v>
      </c>
      <c r="Y785">
        <v>21853</v>
      </c>
      <c r="Z785">
        <v>950</v>
      </c>
      <c r="AA785">
        <v>0.01</v>
      </c>
      <c r="AB785">
        <v>23</v>
      </c>
      <c r="AC785">
        <v>11</v>
      </c>
      <c r="AD785">
        <v>12</v>
      </c>
      <c r="AE785">
        <v>47.83</v>
      </c>
      <c r="AF785">
        <v>15</v>
      </c>
      <c r="AG785">
        <v>7</v>
      </c>
      <c r="AH785">
        <v>5</v>
      </c>
      <c r="AI785">
        <v>11</v>
      </c>
    </row>
    <row r="786" spans="1:35" x14ac:dyDescent="0.2">
      <c r="A786" s="102">
        <v>549</v>
      </c>
      <c r="B786">
        <v>8919</v>
      </c>
      <c r="C786" t="s">
        <v>1689</v>
      </c>
      <c r="D786" t="s">
        <v>1279</v>
      </c>
      <c r="E786">
        <v>4230</v>
      </c>
      <c r="F786">
        <v>3975</v>
      </c>
      <c r="G786">
        <v>200</v>
      </c>
      <c r="H786" t="s">
        <v>1261</v>
      </c>
      <c r="I786">
        <v>9715</v>
      </c>
      <c r="J786" t="s">
        <v>1596</v>
      </c>
      <c r="K786" t="s">
        <v>1272</v>
      </c>
      <c r="L786">
        <v>2682</v>
      </c>
      <c r="M786">
        <v>2652</v>
      </c>
      <c r="N786">
        <v>300</v>
      </c>
      <c r="O786" t="s">
        <v>1258</v>
      </c>
      <c r="P786">
        <v>0.74855549621054895</v>
      </c>
      <c r="Q786">
        <v>0.885104631450228</v>
      </c>
      <c r="R786" s="106">
        <v>0.106075266368768</v>
      </c>
      <c r="S786">
        <v>3.4152496224496801E-2</v>
      </c>
      <c r="T786">
        <v>-2.1564708213355899</v>
      </c>
      <c r="U786">
        <v>2.1564708213355899</v>
      </c>
      <c r="V786">
        <v>1.7627322280292499</v>
      </c>
      <c r="W786">
        <v>-8.98</v>
      </c>
      <c r="X786">
        <v>0.08</v>
      </c>
      <c r="Y786">
        <v>21789</v>
      </c>
      <c r="Z786">
        <v>1556</v>
      </c>
      <c r="AA786">
        <v>0.06</v>
      </c>
      <c r="AB786">
        <v>14</v>
      </c>
      <c r="AC786">
        <v>9</v>
      </c>
      <c r="AD786">
        <v>5</v>
      </c>
      <c r="AE786">
        <v>64.290000000000006</v>
      </c>
      <c r="AF786">
        <v>8</v>
      </c>
      <c r="AG786">
        <v>9</v>
      </c>
      <c r="AH786">
        <v>5</v>
      </c>
      <c r="AI786">
        <v>0</v>
      </c>
    </row>
    <row r="787" spans="1:35" x14ac:dyDescent="0.2">
      <c r="A787" s="102">
        <v>262</v>
      </c>
      <c r="B787">
        <v>4534</v>
      </c>
      <c r="C787" t="s">
        <v>1513</v>
      </c>
      <c r="D787" t="s">
        <v>1280</v>
      </c>
      <c r="E787">
        <v>4260</v>
      </c>
      <c r="F787">
        <v>4260</v>
      </c>
      <c r="G787">
        <v>200</v>
      </c>
      <c r="H787" t="s">
        <v>1258</v>
      </c>
      <c r="I787">
        <v>4927</v>
      </c>
      <c r="J787" t="s">
        <v>1542</v>
      </c>
      <c r="K787" t="s">
        <v>1282</v>
      </c>
      <c r="L787">
        <v>2314</v>
      </c>
      <c r="M787">
        <v>2263</v>
      </c>
      <c r="N787">
        <v>400</v>
      </c>
      <c r="O787" t="s">
        <v>1261</v>
      </c>
      <c r="P787">
        <v>0.86324496751462898</v>
      </c>
      <c r="Q787">
        <v>0.91328178600711496</v>
      </c>
      <c r="R787" s="15">
        <v>4.3681392766953903E-2</v>
      </c>
      <c r="S787" s="15">
        <v>9.2483572649187801E-2</v>
      </c>
      <c r="T787">
        <v>3.1447595680670899</v>
      </c>
      <c r="U787">
        <v>3.1447595680670899</v>
      </c>
      <c r="V787">
        <v>2.9887409952862498</v>
      </c>
      <c r="W787">
        <v>9</v>
      </c>
      <c r="X787">
        <v>6.24</v>
      </c>
      <c r="Y787">
        <v>21776</v>
      </c>
      <c r="Z787">
        <v>1815</v>
      </c>
      <c r="AA787">
        <v>0.09</v>
      </c>
      <c r="AB787">
        <v>12</v>
      </c>
      <c r="AC787">
        <v>7</v>
      </c>
      <c r="AD787">
        <v>5</v>
      </c>
      <c r="AE787">
        <v>58.33</v>
      </c>
      <c r="AF787">
        <v>9</v>
      </c>
      <c r="AG787">
        <v>5</v>
      </c>
      <c r="AH787">
        <v>5</v>
      </c>
      <c r="AI787">
        <v>2</v>
      </c>
    </row>
    <row r="788" spans="1:35" x14ac:dyDescent="0.2">
      <c r="A788" s="102">
        <v>958</v>
      </c>
      <c r="B788">
        <v>4061</v>
      </c>
      <c r="C788" t="s">
        <v>1495</v>
      </c>
      <c r="D788" t="s">
        <v>1282</v>
      </c>
      <c r="E788">
        <v>2960</v>
      </c>
      <c r="F788">
        <v>2943</v>
      </c>
      <c r="G788">
        <v>300</v>
      </c>
      <c r="H788" t="s">
        <v>1258</v>
      </c>
      <c r="I788">
        <v>8385</v>
      </c>
      <c r="J788" t="s">
        <v>891</v>
      </c>
      <c r="K788" t="s">
        <v>1314</v>
      </c>
      <c r="L788">
        <v>538</v>
      </c>
      <c r="M788">
        <v>535</v>
      </c>
      <c r="N788">
        <v>1700</v>
      </c>
      <c r="O788" t="s">
        <v>1261</v>
      </c>
      <c r="P788">
        <v>0.92024655418846002</v>
      </c>
      <c r="Q788">
        <v>0.83906697257312202</v>
      </c>
      <c r="R788" s="15">
        <v>0.26512964172922998</v>
      </c>
      <c r="S788" s="106">
        <v>4.7538707297098602E-2</v>
      </c>
      <c r="T788">
        <v>0.89078152985991799</v>
      </c>
      <c r="U788">
        <v>0.89078152985991799</v>
      </c>
      <c r="V788">
        <v>1.0344477523823301</v>
      </c>
      <c r="W788">
        <v>1.84</v>
      </c>
      <c r="X788">
        <v>3.01</v>
      </c>
      <c r="Y788">
        <v>21114</v>
      </c>
      <c r="Z788">
        <v>1320</v>
      </c>
      <c r="AA788">
        <v>0.03</v>
      </c>
      <c r="AB788">
        <v>16</v>
      </c>
      <c r="AC788">
        <v>9</v>
      </c>
      <c r="AD788">
        <v>7</v>
      </c>
      <c r="AE788">
        <v>56.25</v>
      </c>
      <c r="AF788">
        <v>13</v>
      </c>
      <c r="AG788">
        <v>5</v>
      </c>
      <c r="AH788">
        <v>6</v>
      </c>
      <c r="AI788">
        <v>5</v>
      </c>
    </row>
    <row r="789" spans="1:35" x14ac:dyDescent="0.2">
      <c r="A789" s="102">
        <v>1034</v>
      </c>
      <c r="B789">
        <v>6902</v>
      </c>
      <c r="C789" t="s">
        <v>774</v>
      </c>
      <c r="D789" t="s">
        <v>1275</v>
      </c>
      <c r="E789">
        <v>4458</v>
      </c>
      <c r="F789">
        <v>4467</v>
      </c>
      <c r="G789">
        <v>200</v>
      </c>
      <c r="H789" t="s">
        <v>1261</v>
      </c>
      <c r="I789">
        <v>7313</v>
      </c>
      <c r="J789" t="s">
        <v>1210</v>
      </c>
      <c r="K789" t="s">
        <v>1275</v>
      </c>
      <c r="L789">
        <v>3100</v>
      </c>
      <c r="M789">
        <v>3090</v>
      </c>
      <c r="N789">
        <v>300</v>
      </c>
      <c r="O789" t="s">
        <v>1258</v>
      </c>
      <c r="P789">
        <v>0.90627061340089499</v>
      </c>
      <c r="Q789">
        <v>0.82954586060302504</v>
      </c>
      <c r="R789">
        <v>0.30312623913178199</v>
      </c>
      <c r="S789">
        <v>6.3847099707771193E-2</v>
      </c>
      <c r="T789">
        <v>-0.31656998489338001</v>
      </c>
      <c r="U789">
        <v>0.31656998489338001</v>
      </c>
      <c r="V789">
        <v>0.36099504556628298</v>
      </c>
      <c r="W789">
        <v>-0.7</v>
      </c>
      <c r="X789">
        <v>3.76</v>
      </c>
      <c r="Y789">
        <v>20898</v>
      </c>
      <c r="Z789">
        <v>2090</v>
      </c>
      <c r="AA789">
        <v>0.3</v>
      </c>
      <c r="AB789">
        <v>10</v>
      </c>
      <c r="AC789">
        <v>5</v>
      </c>
      <c r="AD789">
        <v>5</v>
      </c>
      <c r="AE789">
        <v>50</v>
      </c>
      <c r="AF789">
        <v>14</v>
      </c>
      <c r="AG789">
        <v>2</v>
      </c>
      <c r="AH789">
        <v>1</v>
      </c>
      <c r="AI789">
        <v>7</v>
      </c>
    </row>
    <row r="790" spans="1:35" x14ac:dyDescent="0.2">
      <c r="A790" s="102">
        <v>846</v>
      </c>
      <c r="B790">
        <v>3436</v>
      </c>
      <c r="C790" t="s">
        <v>1514</v>
      </c>
      <c r="D790" t="s">
        <v>1458</v>
      </c>
      <c r="E790">
        <v>1908</v>
      </c>
      <c r="F790">
        <v>1869</v>
      </c>
      <c r="G790">
        <v>600</v>
      </c>
      <c r="H790" t="s">
        <v>1261</v>
      </c>
      <c r="I790">
        <v>3938</v>
      </c>
      <c r="J790" t="s">
        <v>1529</v>
      </c>
      <c r="K790" t="s">
        <v>1260</v>
      </c>
      <c r="L790">
        <v>5370</v>
      </c>
      <c r="M790">
        <v>5370</v>
      </c>
      <c r="N790">
        <v>200</v>
      </c>
      <c r="O790" t="s">
        <v>1258</v>
      </c>
      <c r="P790">
        <v>0.60874304627747</v>
      </c>
      <c r="Q790">
        <v>0.85190485075147604</v>
      </c>
      <c r="R790">
        <v>0.21046395250949301</v>
      </c>
      <c r="S790">
        <v>4.3691624168419999E-2</v>
      </c>
      <c r="T790">
        <v>-6.4748659777373901E-2</v>
      </c>
      <c r="U790">
        <v>6.4748659777373901E-2</v>
      </c>
      <c r="V790">
        <v>0.108458220889621</v>
      </c>
      <c r="W790">
        <v>-0.64</v>
      </c>
      <c r="X790">
        <v>4.41</v>
      </c>
      <c r="Y790">
        <v>20287</v>
      </c>
      <c r="Z790">
        <v>1561</v>
      </c>
      <c r="AA790">
        <v>0.03</v>
      </c>
      <c r="AB790">
        <v>13</v>
      </c>
      <c r="AC790">
        <v>6</v>
      </c>
      <c r="AD790">
        <v>7</v>
      </c>
      <c r="AE790">
        <v>46.15</v>
      </c>
      <c r="AF790">
        <v>10</v>
      </c>
      <c r="AG790">
        <v>5</v>
      </c>
      <c r="AH790">
        <v>6</v>
      </c>
      <c r="AI790">
        <v>2</v>
      </c>
    </row>
    <row r="791" spans="1:35" x14ac:dyDescent="0.2">
      <c r="A791" s="102">
        <v>870</v>
      </c>
      <c r="B791">
        <v>1860</v>
      </c>
      <c r="C791" t="s">
        <v>56</v>
      </c>
      <c r="D791" t="s">
        <v>1268</v>
      </c>
      <c r="E791">
        <v>712</v>
      </c>
      <c r="F791">
        <v>712</v>
      </c>
      <c r="G791">
        <v>1500</v>
      </c>
      <c r="H791" t="s">
        <v>1258</v>
      </c>
      <c r="I791">
        <v>8905</v>
      </c>
      <c r="J791" t="s">
        <v>1532</v>
      </c>
      <c r="K791" t="s">
        <v>1279</v>
      </c>
      <c r="L791">
        <v>1858</v>
      </c>
      <c r="M791">
        <v>1826</v>
      </c>
      <c r="N791">
        <v>600</v>
      </c>
      <c r="O791" t="s">
        <v>1261</v>
      </c>
      <c r="P791">
        <v>0.78502466056211995</v>
      </c>
      <c r="Q791">
        <v>0.848342599927149</v>
      </c>
      <c r="R791" s="106">
        <v>2.1700517191667899E-2</v>
      </c>
      <c r="S791" s="106">
        <v>7.1906296807553602E-2</v>
      </c>
      <c r="T791">
        <v>0.351681404089765</v>
      </c>
      <c r="U791">
        <v>0.351681404089765</v>
      </c>
      <c r="V791">
        <v>0.28370661465167002</v>
      </c>
      <c r="W791">
        <v>0.95</v>
      </c>
      <c r="X791">
        <v>2.52</v>
      </c>
      <c r="Y791">
        <v>19694</v>
      </c>
      <c r="Z791">
        <v>985</v>
      </c>
      <c r="AA791">
        <v>0.08</v>
      </c>
      <c r="AB791">
        <v>20</v>
      </c>
      <c r="AC791">
        <v>11</v>
      </c>
      <c r="AD791">
        <v>9</v>
      </c>
      <c r="AE791">
        <v>55</v>
      </c>
      <c r="AF791">
        <v>13</v>
      </c>
      <c r="AG791">
        <v>7</v>
      </c>
      <c r="AH791">
        <v>4</v>
      </c>
      <c r="AI791">
        <v>9</v>
      </c>
    </row>
    <row r="792" spans="1:35" x14ac:dyDescent="0.2">
      <c r="A792" s="102">
        <v>1052</v>
      </c>
      <c r="B792">
        <v>4917</v>
      </c>
      <c r="C792" t="s">
        <v>1598</v>
      </c>
      <c r="D792" t="s">
        <v>1282</v>
      </c>
      <c r="E792">
        <v>2543</v>
      </c>
      <c r="F792">
        <v>2551</v>
      </c>
      <c r="G792">
        <v>300</v>
      </c>
      <c r="H792" t="s">
        <v>1261</v>
      </c>
      <c r="I792">
        <v>5947</v>
      </c>
      <c r="J792" t="s">
        <v>230</v>
      </c>
      <c r="K792" t="s">
        <v>1458</v>
      </c>
      <c r="L792">
        <v>8060</v>
      </c>
      <c r="M792">
        <v>8170</v>
      </c>
      <c r="N792">
        <v>100</v>
      </c>
      <c r="O792" t="s">
        <v>1258</v>
      </c>
      <c r="P792">
        <v>0.85580140787568004</v>
      </c>
      <c r="Q792">
        <v>0.82696368982095703</v>
      </c>
      <c r="R792" s="15">
        <v>2.4532787566597701E-3</v>
      </c>
      <c r="S792" s="15">
        <v>1.08266536472544E-4</v>
      </c>
      <c r="T792">
        <v>-2.7490868339977199</v>
      </c>
      <c r="U792">
        <v>2.7490868339977199</v>
      </c>
      <c r="V792">
        <v>2.1546888031373301</v>
      </c>
      <c r="W792">
        <v>-11.53</v>
      </c>
      <c r="X792">
        <v>6.33</v>
      </c>
      <c r="Y792">
        <v>19461</v>
      </c>
      <c r="Z792">
        <v>1946</v>
      </c>
      <c r="AA792">
        <v>0.31</v>
      </c>
      <c r="AB792">
        <v>10</v>
      </c>
      <c r="AC792">
        <v>5</v>
      </c>
      <c r="AD792">
        <v>5</v>
      </c>
      <c r="AE792">
        <v>50</v>
      </c>
      <c r="AF792">
        <v>14</v>
      </c>
      <c r="AG792">
        <v>4</v>
      </c>
      <c r="AH792">
        <v>2</v>
      </c>
      <c r="AI792">
        <v>4</v>
      </c>
    </row>
    <row r="793" spans="1:35" x14ac:dyDescent="0.2">
      <c r="A793" s="102">
        <v>317</v>
      </c>
      <c r="B793">
        <v>2001</v>
      </c>
      <c r="C793" t="s">
        <v>1176</v>
      </c>
      <c r="D793" t="s">
        <v>1285</v>
      </c>
      <c r="E793">
        <v>1651</v>
      </c>
      <c r="F793">
        <v>1649</v>
      </c>
      <c r="G793">
        <v>600</v>
      </c>
      <c r="H793" t="s">
        <v>1258</v>
      </c>
      <c r="I793">
        <v>8273</v>
      </c>
      <c r="J793" t="s">
        <v>1382</v>
      </c>
      <c r="K793" t="s">
        <v>1283</v>
      </c>
      <c r="L793">
        <v>3355</v>
      </c>
      <c r="M793">
        <v>3325</v>
      </c>
      <c r="N793">
        <v>300</v>
      </c>
      <c r="O793" t="s">
        <v>1261</v>
      </c>
      <c r="P793">
        <v>0.87336288560194997</v>
      </c>
      <c r="Q793">
        <v>0.90796961144633903</v>
      </c>
      <c r="R793">
        <v>3.8591071886043301E-3</v>
      </c>
      <c r="S793">
        <v>9.2883704812079092E-3</v>
      </c>
      <c r="T793">
        <v>2.07726470166239</v>
      </c>
      <c r="U793">
        <v>2.07726470166239</v>
      </c>
      <c r="V793">
        <v>1.9710760588232901</v>
      </c>
      <c r="W793">
        <v>12.25</v>
      </c>
      <c r="X793">
        <v>0.81</v>
      </c>
      <c r="Y793">
        <v>19444</v>
      </c>
      <c r="Z793">
        <v>1080</v>
      </c>
      <c r="AA793">
        <v>-0.08</v>
      </c>
      <c r="AB793">
        <v>18</v>
      </c>
      <c r="AC793">
        <v>8</v>
      </c>
      <c r="AD793">
        <v>10</v>
      </c>
      <c r="AE793">
        <v>44.44</v>
      </c>
      <c r="AF793">
        <v>14</v>
      </c>
      <c r="AG793">
        <v>2</v>
      </c>
      <c r="AH793">
        <v>3</v>
      </c>
      <c r="AI793">
        <v>13</v>
      </c>
    </row>
    <row r="794" spans="1:35" x14ac:dyDescent="0.2">
      <c r="A794" s="102">
        <v>597</v>
      </c>
      <c r="B794">
        <v>6501</v>
      </c>
      <c r="C794" t="s">
        <v>1447</v>
      </c>
      <c r="D794" t="s">
        <v>1263</v>
      </c>
      <c r="E794">
        <v>4210</v>
      </c>
      <c r="F794">
        <v>4189</v>
      </c>
      <c r="G794">
        <v>200</v>
      </c>
      <c r="H794" t="s">
        <v>1258</v>
      </c>
      <c r="I794">
        <v>7730</v>
      </c>
      <c r="J794" t="s">
        <v>1533</v>
      </c>
      <c r="K794" t="s">
        <v>1267</v>
      </c>
      <c r="L794">
        <v>2580</v>
      </c>
      <c r="M794">
        <v>2548</v>
      </c>
      <c r="N794">
        <v>300</v>
      </c>
      <c r="O794" t="s">
        <v>1261</v>
      </c>
      <c r="P794">
        <v>0.84826604594183597</v>
      </c>
      <c r="Q794">
        <v>0.88011938864440797</v>
      </c>
      <c r="R794">
        <v>4.8156305898582601E-2</v>
      </c>
      <c r="S794">
        <v>4.1981297875585299E-2</v>
      </c>
      <c r="T794">
        <v>3.5250587452366999</v>
      </c>
      <c r="U794">
        <v>3.5250587452366999</v>
      </c>
      <c r="V794">
        <v>2.9149191933559901</v>
      </c>
      <c r="W794">
        <v>10.25</v>
      </c>
      <c r="X794">
        <v>8.76</v>
      </c>
      <c r="Y794">
        <v>19346</v>
      </c>
      <c r="Z794">
        <v>1138</v>
      </c>
      <c r="AA794">
        <v>-0.08</v>
      </c>
      <c r="AB794">
        <v>17</v>
      </c>
      <c r="AC794">
        <v>9</v>
      </c>
      <c r="AD794">
        <v>8</v>
      </c>
      <c r="AE794">
        <v>52.94</v>
      </c>
      <c r="AF794">
        <v>11</v>
      </c>
      <c r="AG794">
        <v>7</v>
      </c>
      <c r="AH794">
        <v>7</v>
      </c>
      <c r="AI794">
        <v>3</v>
      </c>
    </row>
    <row r="795" spans="1:35" x14ac:dyDescent="0.2">
      <c r="A795" s="102">
        <v>922</v>
      </c>
      <c r="B795">
        <v>6201</v>
      </c>
      <c r="C795" t="s">
        <v>1633</v>
      </c>
      <c r="D795" t="s">
        <v>1275</v>
      </c>
      <c r="E795">
        <v>6300</v>
      </c>
      <c r="F795">
        <v>6340</v>
      </c>
      <c r="G795">
        <v>100</v>
      </c>
      <c r="H795" t="s">
        <v>1261</v>
      </c>
      <c r="I795">
        <v>6460</v>
      </c>
      <c r="J795" t="s">
        <v>1539</v>
      </c>
      <c r="K795" t="s">
        <v>1270</v>
      </c>
      <c r="L795">
        <v>1636</v>
      </c>
      <c r="M795">
        <v>1660</v>
      </c>
      <c r="N795">
        <v>400</v>
      </c>
      <c r="O795" t="s">
        <v>1258</v>
      </c>
      <c r="P795">
        <v>0.55448447605681095</v>
      </c>
      <c r="Q795">
        <v>0.843466422649641</v>
      </c>
      <c r="R795" s="106">
        <v>6.8504633729003006E-2</v>
      </c>
      <c r="S795">
        <v>1.3525645223959199E-2</v>
      </c>
      <c r="T795">
        <v>-2.2084018373877501</v>
      </c>
      <c r="U795">
        <v>2.2084018373877501</v>
      </c>
      <c r="V795">
        <v>2.3204653946120399</v>
      </c>
      <c r="W795">
        <v>-5.35</v>
      </c>
      <c r="X795">
        <v>4.7300000000000004</v>
      </c>
      <c r="Y795">
        <v>18982</v>
      </c>
      <c r="Z795">
        <v>1117</v>
      </c>
      <c r="AA795">
        <v>0.16</v>
      </c>
      <c r="AB795">
        <v>17</v>
      </c>
      <c r="AC795">
        <v>9</v>
      </c>
      <c r="AD795">
        <v>8</v>
      </c>
      <c r="AE795">
        <v>52.94</v>
      </c>
      <c r="AF795">
        <v>11</v>
      </c>
      <c r="AG795">
        <v>6</v>
      </c>
      <c r="AH795">
        <v>6</v>
      </c>
      <c r="AI795">
        <v>5</v>
      </c>
    </row>
    <row r="796" spans="1:35" x14ac:dyDescent="0.2">
      <c r="A796" s="102">
        <v>728</v>
      </c>
      <c r="B796">
        <v>7459</v>
      </c>
      <c r="C796" t="s">
        <v>800</v>
      </c>
      <c r="D796" t="s">
        <v>1265</v>
      </c>
      <c r="E796">
        <v>2209</v>
      </c>
      <c r="F796">
        <v>2205</v>
      </c>
      <c r="G796">
        <v>500</v>
      </c>
      <c r="H796" t="s">
        <v>1258</v>
      </c>
      <c r="I796">
        <v>9003</v>
      </c>
      <c r="J796" t="s">
        <v>1492</v>
      </c>
      <c r="K796" t="s">
        <v>1380</v>
      </c>
      <c r="L796">
        <v>2750</v>
      </c>
      <c r="M796">
        <v>2707</v>
      </c>
      <c r="N796">
        <v>400</v>
      </c>
      <c r="O796" t="s">
        <v>1261</v>
      </c>
      <c r="P796">
        <v>0.74019246884095302</v>
      </c>
      <c r="Q796">
        <v>0.86411148457993603</v>
      </c>
      <c r="R796" s="15">
        <v>2.6482442540160599E-2</v>
      </c>
      <c r="S796">
        <v>7.2953149434161295E-4</v>
      </c>
      <c r="T796">
        <v>9.6128094908567302E-2</v>
      </c>
      <c r="U796">
        <v>9.6128094908567302E-2</v>
      </c>
      <c r="V796">
        <v>0.30952210758944698</v>
      </c>
      <c r="W796">
        <v>0.23</v>
      </c>
      <c r="X796">
        <v>1.82</v>
      </c>
      <c r="Y796">
        <v>18605</v>
      </c>
      <c r="Z796">
        <v>1431</v>
      </c>
      <c r="AA796">
        <v>0.12</v>
      </c>
      <c r="AB796">
        <v>13</v>
      </c>
      <c r="AC796">
        <v>8</v>
      </c>
      <c r="AD796">
        <v>5</v>
      </c>
      <c r="AE796">
        <v>61.54</v>
      </c>
      <c r="AF796">
        <v>14</v>
      </c>
      <c r="AG796">
        <v>3</v>
      </c>
      <c r="AH796">
        <v>2</v>
      </c>
      <c r="AI796">
        <v>8</v>
      </c>
    </row>
    <row r="797" spans="1:35" x14ac:dyDescent="0.2">
      <c r="A797" s="102">
        <v>1154</v>
      </c>
      <c r="B797">
        <v>3048</v>
      </c>
      <c r="C797" t="s">
        <v>1576</v>
      </c>
      <c r="D797" t="s">
        <v>1283</v>
      </c>
      <c r="E797">
        <v>1116</v>
      </c>
      <c r="F797">
        <v>1080</v>
      </c>
      <c r="G797">
        <v>600</v>
      </c>
      <c r="H797" t="s">
        <v>1261</v>
      </c>
      <c r="I797">
        <v>4507</v>
      </c>
      <c r="J797" t="s">
        <v>1722</v>
      </c>
      <c r="K797" t="s">
        <v>1280</v>
      </c>
      <c r="L797">
        <v>6518</v>
      </c>
      <c r="M797">
        <v>6459</v>
      </c>
      <c r="N797">
        <v>100</v>
      </c>
      <c r="O797" t="s">
        <v>1258</v>
      </c>
      <c r="P797">
        <v>0.56865704774157</v>
      </c>
      <c r="Q797">
        <v>0.81236659778184295</v>
      </c>
      <c r="R797">
        <v>4.0859769294689097E-2</v>
      </c>
      <c r="S797">
        <v>5.3029666588085096E-3</v>
      </c>
      <c r="T797">
        <v>-2.9027417257785202</v>
      </c>
      <c r="U797">
        <v>2.9027417257785202</v>
      </c>
      <c r="V797">
        <v>2.8899771912580801</v>
      </c>
      <c r="W797">
        <v>-11.42</v>
      </c>
      <c r="X797">
        <v>0.33</v>
      </c>
      <c r="Y797">
        <v>18407</v>
      </c>
      <c r="Z797">
        <v>1150</v>
      </c>
      <c r="AA797">
        <v>-0.17</v>
      </c>
      <c r="AB797">
        <v>16</v>
      </c>
      <c r="AC797">
        <v>9</v>
      </c>
      <c r="AD797">
        <v>7</v>
      </c>
      <c r="AE797">
        <v>56.25</v>
      </c>
      <c r="AF797">
        <v>12</v>
      </c>
      <c r="AG797">
        <v>6</v>
      </c>
      <c r="AH797">
        <v>5</v>
      </c>
      <c r="AI797">
        <v>5</v>
      </c>
    </row>
    <row r="798" spans="1:35" x14ac:dyDescent="0.2">
      <c r="A798" s="102">
        <v>1170</v>
      </c>
      <c r="B798">
        <v>5444</v>
      </c>
      <c r="C798" t="s">
        <v>1718</v>
      </c>
      <c r="D798" t="s">
        <v>1312</v>
      </c>
      <c r="E798">
        <v>2531</v>
      </c>
      <c r="F798">
        <v>2499</v>
      </c>
      <c r="G798">
        <v>400</v>
      </c>
      <c r="H798" t="s">
        <v>1261</v>
      </c>
      <c r="I798">
        <v>6013</v>
      </c>
      <c r="J798" t="s">
        <v>1709</v>
      </c>
      <c r="K798" t="s">
        <v>1270</v>
      </c>
      <c r="L798">
        <v>1237</v>
      </c>
      <c r="M798">
        <v>1240</v>
      </c>
      <c r="N798">
        <v>800</v>
      </c>
      <c r="O798" t="s">
        <v>1258</v>
      </c>
      <c r="P798">
        <v>0.70231950352427697</v>
      </c>
      <c r="Q798">
        <v>0.81106442252363697</v>
      </c>
      <c r="R798">
        <v>0.318524208331734</v>
      </c>
      <c r="S798" s="106">
        <v>1.36655032379818E-2</v>
      </c>
      <c r="T798">
        <v>-2.3588547165973299</v>
      </c>
      <c r="U798">
        <v>2.3588547165973299</v>
      </c>
      <c r="V798">
        <v>2.3757318542279999</v>
      </c>
      <c r="W798">
        <v>-5.98</v>
      </c>
      <c r="X798">
        <v>0.76</v>
      </c>
      <c r="Y798">
        <v>18251</v>
      </c>
      <c r="Z798">
        <v>1074</v>
      </c>
      <c r="AA798">
        <v>0.12</v>
      </c>
      <c r="AB798">
        <v>17</v>
      </c>
      <c r="AC798">
        <v>8</v>
      </c>
      <c r="AD798">
        <v>9</v>
      </c>
      <c r="AE798">
        <v>47.06</v>
      </c>
      <c r="AF798">
        <v>12</v>
      </c>
      <c r="AG798">
        <v>8</v>
      </c>
      <c r="AH798">
        <v>6</v>
      </c>
      <c r="AI798">
        <v>3</v>
      </c>
    </row>
    <row r="799" spans="1:35" x14ac:dyDescent="0.2">
      <c r="A799" s="102">
        <v>920</v>
      </c>
      <c r="B799">
        <v>5201</v>
      </c>
      <c r="C799" t="s">
        <v>1660</v>
      </c>
      <c r="D799" t="s">
        <v>1257</v>
      </c>
      <c r="E799">
        <v>3495</v>
      </c>
      <c r="F799">
        <v>3480</v>
      </c>
      <c r="G799">
        <v>300</v>
      </c>
      <c r="H799" t="s">
        <v>1261</v>
      </c>
      <c r="I799">
        <v>5463</v>
      </c>
      <c r="J799" t="s">
        <v>66</v>
      </c>
      <c r="K799" t="s">
        <v>1312</v>
      </c>
      <c r="L799">
        <v>2890</v>
      </c>
      <c r="M799">
        <v>2859</v>
      </c>
      <c r="N799">
        <v>400</v>
      </c>
      <c r="O799" t="s">
        <v>1258</v>
      </c>
      <c r="P799">
        <v>0.74759724581553799</v>
      </c>
      <c r="Q799">
        <v>0.84367504560877504</v>
      </c>
      <c r="R799">
        <v>0.24443034807859401</v>
      </c>
      <c r="S799">
        <v>8.6281738693732193E-2</v>
      </c>
      <c r="T799">
        <v>-0.93385145410894399</v>
      </c>
      <c r="U799">
        <v>0.93385145410894399</v>
      </c>
      <c r="V799">
        <v>1.28562949338928</v>
      </c>
      <c r="W799">
        <v>-3.17</v>
      </c>
      <c r="X799">
        <v>9.5399999999999991</v>
      </c>
      <c r="Y799">
        <v>17466</v>
      </c>
      <c r="Z799">
        <v>2495</v>
      </c>
      <c r="AA799">
        <v>0.06</v>
      </c>
      <c r="AB799">
        <v>7</v>
      </c>
      <c r="AC799">
        <v>4</v>
      </c>
      <c r="AD799">
        <v>3</v>
      </c>
      <c r="AE799">
        <v>57.14</v>
      </c>
      <c r="AF799">
        <v>13</v>
      </c>
      <c r="AG799">
        <v>3</v>
      </c>
      <c r="AH799">
        <v>2</v>
      </c>
      <c r="AI799">
        <v>2</v>
      </c>
    </row>
    <row r="800" spans="1:35" x14ac:dyDescent="0.2">
      <c r="A800" s="102">
        <v>488</v>
      </c>
      <c r="B800">
        <v>4502</v>
      </c>
      <c r="C800" t="s">
        <v>1534</v>
      </c>
      <c r="D800" t="s">
        <v>1280</v>
      </c>
      <c r="E800">
        <v>4205</v>
      </c>
      <c r="F800">
        <v>4163</v>
      </c>
      <c r="G800">
        <v>200</v>
      </c>
      <c r="H800" t="s">
        <v>1258</v>
      </c>
      <c r="I800">
        <v>5463</v>
      </c>
      <c r="J800" t="s">
        <v>66</v>
      </c>
      <c r="K800" t="s">
        <v>1312</v>
      </c>
      <c r="L800">
        <v>2890</v>
      </c>
      <c r="M800">
        <v>2859</v>
      </c>
      <c r="N800">
        <v>300</v>
      </c>
      <c r="O800" t="s">
        <v>1261</v>
      </c>
      <c r="P800">
        <v>0.85236232250942501</v>
      </c>
      <c r="Q800">
        <v>0.89137915819484204</v>
      </c>
      <c r="R800" s="106">
        <v>0.10276688158406699</v>
      </c>
      <c r="S800">
        <v>3.4914893738006901E-2</v>
      </c>
      <c r="T800">
        <v>1.53300190493314</v>
      </c>
      <c r="U800">
        <v>1.53300190493314</v>
      </c>
      <c r="V800">
        <v>1.68217618980172</v>
      </c>
      <c r="W800">
        <v>3.23</v>
      </c>
      <c r="X800">
        <v>3.01</v>
      </c>
      <c r="Y800">
        <v>17245</v>
      </c>
      <c r="Z800">
        <v>1437</v>
      </c>
      <c r="AA800">
        <v>0.01</v>
      </c>
      <c r="AB800">
        <v>12</v>
      </c>
      <c r="AC800">
        <v>8</v>
      </c>
      <c r="AD800">
        <v>4</v>
      </c>
      <c r="AE800">
        <v>66.67</v>
      </c>
      <c r="AF800">
        <v>9</v>
      </c>
      <c r="AG800">
        <v>5</v>
      </c>
      <c r="AH800">
        <v>4</v>
      </c>
      <c r="AI800">
        <v>3</v>
      </c>
    </row>
    <row r="801" spans="1:35" x14ac:dyDescent="0.2">
      <c r="A801" s="102">
        <v>349</v>
      </c>
      <c r="B801">
        <v>1414</v>
      </c>
      <c r="C801" t="s">
        <v>1439</v>
      </c>
      <c r="D801" t="s">
        <v>1268</v>
      </c>
      <c r="E801">
        <v>4310</v>
      </c>
      <c r="F801">
        <v>4235</v>
      </c>
      <c r="G801">
        <v>200</v>
      </c>
      <c r="H801" t="s">
        <v>1261</v>
      </c>
      <c r="I801">
        <v>4689</v>
      </c>
      <c r="J801" t="s">
        <v>1437</v>
      </c>
      <c r="K801" t="s">
        <v>1260</v>
      </c>
      <c r="L801">
        <v>435</v>
      </c>
      <c r="M801">
        <v>423</v>
      </c>
      <c r="N801">
        <v>2000</v>
      </c>
      <c r="O801" t="s">
        <v>1258</v>
      </c>
      <c r="P801">
        <v>0.67734998759737297</v>
      </c>
      <c r="Q801">
        <v>0.90489450942254501</v>
      </c>
      <c r="R801">
        <v>4.9112985088324498E-2</v>
      </c>
      <c r="S801">
        <v>8.8770362433381999E-3</v>
      </c>
      <c r="T801">
        <v>-1.00850637808628</v>
      </c>
      <c r="U801">
        <v>1.00850637808628</v>
      </c>
      <c r="V801">
        <v>1.02512122090001</v>
      </c>
      <c r="W801">
        <v>-7.47</v>
      </c>
      <c r="X801">
        <v>0.12</v>
      </c>
      <c r="Y801">
        <v>16821</v>
      </c>
      <c r="Z801">
        <v>765</v>
      </c>
      <c r="AA801">
        <v>0.03</v>
      </c>
      <c r="AB801">
        <v>22</v>
      </c>
      <c r="AC801">
        <v>12</v>
      </c>
      <c r="AD801">
        <v>10</v>
      </c>
      <c r="AE801">
        <v>54.55</v>
      </c>
      <c r="AF801">
        <v>10</v>
      </c>
      <c r="AG801">
        <v>9</v>
      </c>
      <c r="AH801">
        <v>8</v>
      </c>
      <c r="AI801">
        <v>5</v>
      </c>
    </row>
    <row r="802" spans="1:35" x14ac:dyDescent="0.2">
      <c r="A802" s="102">
        <v>509</v>
      </c>
      <c r="B802">
        <v>7272</v>
      </c>
      <c r="C802" t="s">
        <v>1465</v>
      </c>
      <c r="D802" t="s">
        <v>1275</v>
      </c>
      <c r="E802">
        <v>1955</v>
      </c>
      <c r="F802">
        <v>1946</v>
      </c>
      <c r="G802">
        <v>500</v>
      </c>
      <c r="H802" t="s">
        <v>1261</v>
      </c>
      <c r="I802">
        <v>8358</v>
      </c>
      <c r="J802" t="s">
        <v>1535</v>
      </c>
      <c r="K802" t="s">
        <v>1314</v>
      </c>
      <c r="L802">
        <v>452</v>
      </c>
      <c r="M802">
        <v>436</v>
      </c>
      <c r="N802">
        <v>2200</v>
      </c>
      <c r="O802" t="s">
        <v>1258</v>
      </c>
      <c r="P802">
        <v>0.84086558629144004</v>
      </c>
      <c r="Q802">
        <v>0.88922546366781896</v>
      </c>
      <c r="R802" s="106">
        <v>0.118374752344636</v>
      </c>
      <c r="S802" s="106">
        <v>5.9330011051457196E-3</v>
      </c>
      <c r="T802">
        <v>-1.9319480231561301E-2</v>
      </c>
      <c r="U802">
        <v>1.9319480231561301E-2</v>
      </c>
      <c r="V802">
        <v>0.96894187194298698</v>
      </c>
      <c r="W802">
        <v>-0.11</v>
      </c>
      <c r="X802">
        <v>1.42</v>
      </c>
      <c r="Y802">
        <v>15893</v>
      </c>
      <c r="Z802">
        <v>795</v>
      </c>
      <c r="AA802">
        <v>-0.06</v>
      </c>
      <c r="AB802">
        <v>20</v>
      </c>
      <c r="AC802">
        <v>10</v>
      </c>
      <c r="AD802">
        <v>10</v>
      </c>
      <c r="AE802">
        <v>50</v>
      </c>
      <c r="AF802">
        <v>10</v>
      </c>
      <c r="AG802">
        <v>9</v>
      </c>
      <c r="AH802">
        <v>6</v>
      </c>
      <c r="AI802">
        <v>5</v>
      </c>
    </row>
    <row r="803" spans="1:35" x14ac:dyDescent="0.2">
      <c r="A803" s="102">
        <v>364</v>
      </c>
      <c r="B803">
        <v>1414</v>
      </c>
      <c r="C803" t="s">
        <v>1439</v>
      </c>
      <c r="D803" t="s">
        <v>1268</v>
      </c>
      <c r="E803">
        <v>4310</v>
      </c>
      <c r="F803">
        <v>4235</v>
      </c>
      <c r="G803">
        <v>200</v>
      </c>
      <c r="H803" t="s">
        <v>1261</v>
      </c>
      <c r="I803">
        <v>6967</v>
      </c>
      <c r="J803" t="s">
        <v>779</v>
      </c>
      <c r="K803" t="s">
        <v>1263</v>
      </c>
      <c r="L803">
        <v>1355</v>
      </c>
      <c r="M803">
        <v>1361</v>
      </c>
      <c r="N803">
        <v>600</v>
      </c>
      <c r="O803" t="s">
        <v>1258</v>
      </c>
      <c r="P803">
        <v>0.68905581502148305</v>
      </c>
      <c r="Q803">
        <v>0.90336635336557503</v>
      </c>
      <c r="R803" s="106">
        <v>2.42941313758765E-2</v>
      </c>
      <c r="S803">
        <v>6.7063454272207603E-3</v>
      </c>
      <c r="T803">
        <v>-2.12664642378473</v>
      </c>
      <c r="U803">
        <v>2.12664642378473</v>
      </c>
      <c r="V803">
        <v>1.7382923689779799</v>
      </c>
      <c r="W803">
        <v>-17.37</v>
      </c>
      <c r="X803">
        <v>3.59</v>
      </c>
      <c r="Y803">
        <v>15884</v>
      </c>
      <c r="Z803">
        <v>635</v>
      </c>
      <c r="AA803">
        <v>0.11</v>
      </c>
      <c r="AB803">
        <v>25</v>
      </c>
      <c r="AC803">
        <v>12</v>
      </c>
      <c r="AD803">
        <v>13</v>
      </c>
      <c r="AE803">
        <v>48</v>
      </c>
      <c r="AF803">
        <v>10</v>
      </c>
      <c r="AG803">
        <v>8</v>
      </c>
      <c r="AH803">
        <v>7</v>
      </c>
      <c r="AI803">
        <v>10</v>
      </c>
    </row>
    <row r="804" spans="1:35" x14ac:dyDescent="0.2">
      <c r="A804" s="102">
        <v>25</v>
      </c>
      <c r="B804">
        <v>1928</v>
      </c>
      <c r="C804" t="s">
        <v>219</v>
      </c>
      <c r="D804" t="s">
        <v>1268</v>
      </c>
      <c r="E804">
        <v>2340</v>
      </c>
      <c r="F804">
        <v>2317.5</v>
      </c>
      <c r="G804">
        <v>400</v>
      </c>
      <c r="H804" t="s">
        <v>1261</v>
      </c>
      <c r="I804">
        <v>8585</v>
      </c>
      <c r="J804" t="s">
        <v>1715</v>
      </c>
      <c r="K804" t="s">
        <v>1264</v>
      </c>
      <c r="L804">
        <v>160</v>
      </c>
      <c r="M804">
        <v>160</v>
      </c>
      <c r="N804">
        <v>5800</v>
      </c>
      <c r="O804" t="s">
        <v>1258</v>
      </c>
      <c r="P804">
        <v>0.59075277416059602</v>
      </c>
      <c r="Q804">
        <v>0.95566265780621795</v>
      </c>
      <c r="R804">
        <v>1.12601667751107E-2</v>
      </c>
      <c r="S804">
        <v>5.6268659528307702E-2</v>
      </c>
      <c r="T804">
        <v>-3.5682226736613601E-2</v>
      </c>
      <c r="U804">
        <v>3.5682226736613601E-2</v>
      </c>
      <c r="V804">
        <v>0.113360648856232</v>
      </c>
      <c r="W804">
        <v>-0.11</v>
      </c>
      <c r="X804">
        <v>0.11</v>
      </c>
      <c r="Y804">
        <v>15215</v>
      </c>
      <c r="Z804">
        <v>801</v>
      </c>
      <c r="AA804">
        <v>0.1</v>
      </c>
      <c r="AB804">
        <v>19</v>
      </c>
      <c r="AC804">
        <v>9</v>
      </c>
      <c r="AD804">
        <v>10</v>
      </c>
      <c r="AE804">
        <v>47.37</v>
      </c>
      <c r="AF804">
        <v>13</v>
      </c>
      <c r="AG804">
        <v>8</v>
      </c>
      <c r="AH804">
        <v>5</v>
      </c>
      <c r="AI804">
        <v>6</v>
      </c>
    </row>
    <row r="805" spans="1:35" x14ac:dyDescent="0.2">
      <c r="A805" s="102">
        <v>423</v>
      </c>
      <c r="B805">
        <v>1812</v>
      </c>
      <c r="C805" t="s">
        <v>1356</v>
      </c>
      <c r="D805" t="s">
        <v>1268</v>
      </c>
      <c r="E805">
        <v>1297</v>
      </c>
      <c r="F805">
        <v>1278</v>
      </c>
      <c r="G805">
        <v>800</v>
      </c>
      <c r="H805" t="s">
        <v>1258</v>
      </c>
      <c r="I805">
        <v>7189</v>
      </c>
      <c r="J805" t="s">
        <v>44</v>
      </c>
      <c r="K805" t="s">
        <v>1314</v>
      </c>
      <c r="L805">
        <v>694</v>
      </c>
      <c r="M805">
        <v>682</v>
      </c>
      <c r="N805">
        <v>1500</v>
      </c>
      <c r="O805" t="s">
        <v>1261</v>
      </c>
      <c r="P805">
        <v>0.83894352247930903</v>
      </c>
      <c r="Q805">
        <v>0.89818309537277097</v>
      </c>
      <c r="R805">
        <v>0.13508985804547499</v>
      </c>
      <c r="S805">
        <v>6.6305562880697194E-2</v>
      </c>
      <c r="T805">
        <v>0.91888056411877195</v>
      </c>
      <c r="U805">
        <v>0.91888056411877195</v>
      </c>
      <c r="V805">
        <v>1.39829581599349</v>
      </c>
      <c r="W805">
        <v>4.63</v>
      </c>
      <c r="X805">
        <v>0.06</v>
      </c>
      <c r="Y805">
        <v>14608</v>
      </c>
      <c r="Z805">
        <v>812</v>
      </c>
      <c r="AA805">
        <v>0.08</v>
      </c>
      <c r="AB805">
        <v>18</v>
      </c>
      <c r="AC805">
        <v>9</v>
      </c>
      <c r="AD805">
        <v>9</v>
      </c>
      <c r="AE805">
        <v>50</v>
      </c>
      <c r="AF805">
        <v>12</v>
      </c>
      <c r="AG805">
        <v>8</v>
      </c>
      <c r="AH805">
        <v>5</v>
      </c>
      <c r="AI805">
        <v>5</v>
      </c>
    </row>
    <row r="806" spans="1:35" x14ac:dyDescent="0.2">
      <c r="A806" s="102">
        <v>421</v>
      </c>
      <c r="B806">
        <v>3938</v>
      </c>
      <c r="C806" t="s">
        <v>1529</v>
      </c>
      <c r="D806" t="s">
        <v>1260</v>
      </c>
      <c r="E806">
        <v>5370</v>
      </c>
      <c r="F806">
        <v>5370</v>
      </c>
      <c r="G806">
        <v>200</v>
      </c>
      <c r="H806" t="s">
        <v>1258</v>
      </c>
      <c r="I806">
        <v>6370</v>
      </c>
      <c r="J806" t="s">
        <v>1502</v>
      </c>
      <c r="K806" t="s">
        <v>1270</v>
      </c>
      <c r="L806">
        <v>3240</v>
      </c>
      <c r="M806">
        <v>3235</v>
      </c>
      <c r="N806">
        <v>300</v>
      </c>
      <c r="O806" t="s">
        <v>1261</v>
      </c>
      <c r="P806">
        <v>0.73669453648751604</v>
      </c>
      <c r="Q806">
        <v>0.89834664978255996</v>
      </c>
      <c r="R806">
        <v>0.215264068784982</v>
      </c>
      <c r="S806">
        <v>2.7225990731154798E-2</v>
      </c>
      <c r="T806">
        <v>0.47954668166060699</v>
      </c>
      <c r="U806">
        <v>0.47954668166060699</v>
      </c>
      <c r="V806">
        <v>0.61212432939779104</v>
      </c>
      <c r="W806">
        <v>3.16</v>
      </c>
      <c r="X806">
        <v>9.64</v>
      </c>
      <c r="Y806">
        <v>14363</v>
      </c>
      <c r="Z806">
        <v>1306</v>
      </c>
      <c r="AA806">
        <v>0.23</v>
      </c>
      <c r="AB806">
        <v>11</v>
      </c>
      <c r="AC806">
        <v>5</v>
      </c>
      <c r="AD806">
        <v>6</v>
      </c>
      <c r="AE806">
        <v>45.45</v>
      </c>
      <c r="AF806">
        <v>13</v>
      </c>
      <c r="AG806">
        <v>4</v>
      </c>
      <c r="AH806">
        <v>4</v>
      </c>
      <c r="AI806">
        <v>3</v>
      </c>
    </row>
    <row r="807" spans="1:35" x14ac:dyDescent="0.2">
      <c r="A807" s="102">
        <v>959</v>
      </c>
      <c r="B807">
        <v>7272</v>
      </c>
      <c r="C807" t="s">
        <v>1465</v>
      </c>
      <c r="D807" t="s">
        <v>1275</v>
      </c>
      <c r="E807">
        <v>1955</v>
      </c>
      <c r="F807">
        <v>1946</v>
      </c>
      <c r="G807">
        <v>300</v>
      </c>
      <c r="H807" t="s">
        <v>1261</v>
      </c>
      <c r="I807">
        <v>9062</v>
      </c>
      <c r="J807" t="s">
        <v>1222</v>
      </c>
      <c r="K807" t="s">
        <v>1380</v>
      </c>
      <c r="L807">
        <v>5990</v>
      </c>
      <c r="M807">
        <v>5890</v>
      </c>
      <c r="N807">
        <v>100</v>
      </c>
      <c r="O807" t="s">
        <v>1258</v>
      </c>
      <c r="P807">
        <v>0.86882574502969301</v>
      </c>
      <c r="Q807">
        <v>0.83905281320941805</v>
      </c>
      <c r="R807">
        <v>0.23149543347948001</v>
      </c>
      <c r="S807">
        <v>8.3096159818414297E-2</v>
      </c>
      <c r="T807">
        <v>-0.77583041554222398</v>
      </c>
      <c r="U807">
        <v>0.77583041554222398</v>
      </c>
      <c r="V807">
        <v>1.56036895887478</v>
      </c>
      <c r="W807">
        <v>-2.27</v>
      </c>
      <c r="X807">
        <v>0.88</v>
      </c>
      <c r="Y807">
        <v>14060</v>
      </c>
      <c r="Z807">
        <v>1172</v>
      </c>
      <c r="AA807">
        <v>0.19</v>
      </c>
      <c r="AB807">
        <v>12</v>
      </c>
      <c r="AC807">
        <v>6</v>
      </c>
      <c r="AD807">
        <v>6</v>
      </c>
      <c r="AE807">
        <v>50</v>
      </c>
      <c r="AF807">
        <v>10</v>
      </c>
      <c r="AG807">
        <v>5</v>
      </c>
      <c r="AH807">
        <v>3</v>
      </c>
      <c r="AI807">
        <v>4</v>
      </c>
    </row>
    <row r="808" spans="1:35" x14ac:dyDescent="0.2">
      <c r="A808" s="102">
        <v>745</v>
      </c>
      <c r="B808">
        <v>2127</v>
      </c>
      <c r="C808" t="s">
        <v>1441</v>
      </c>
      <c r="D808" t="s">
        <v>1272</v>
      </c>
      <c r="E808">
        <v>3800</v>
      </c>
      <c r="F808">
        <v>3680</v>
      </c>
      <c r="G808">
        <v>200</v>
      </c>
      <c r="H808" t="s">
        <v>1261</v>
      </c>
      <c r="I808">
        <v>6967</v>
      </c>
      <c r="J808" t="s">
        <v>779</v>
      </c>
      <c r="K808" t="s">
        <v>1263</v>
      </c>
      <c r="L808">
        <v>1355</v>
      </c>
      <c r="M808">
        <v>1361</v>
      </c>
      <c r="N808">
        <v>500</v>
      </c>
      <c r="O808" t="s">
        <v>1258</v>
      </c>
      <c r="P808">
        <v>0.53223379358491496</v>
      </c>
      <c r="Q808">
        <v>0.86204148657077995</v>
      </c>
      <c r="R808" s="106">
        <v>2.1579739441223902E-2</v>
      </c>
      <c r="S808">
        <v>3.3353330461063799E-2</v>
      </c>
      <c r="T808">
        <v>-1.5308991061893</v>
      </c>
      <c r="U808">
        <v>1.5308991061893</v>
      </c>
      <c r="V808">
        <v>1.06806732532324</v>
      </c>
      <c r="W808">
        <v>-11.47</v>
      </c>
      <c r="X808">
        <v>7.54</v>
      </c>
      <c r="Y808">
        <v>13769</v>
      </c>
      <c r="Z808">
        <v>656</v>
      </c>
      <c r="AA808">
        <v>7.0000000000000007E-2</v>
      </c>
      <c r="AB808">
        <v>21</v>
      </c>
      <c r="AC808">
        <v>10</v>
      </c>
      <c r="AD808">
        <v>11</v>
      </c>
      <c r="AE808">
        <v>47.62</v>
      </c>
      <c r="AF808">
        <v>9</v>
      </c>
      <c r="AG808">
        <v>9</v>
      </c>
      <c r="AH808">
        <v>9</v>
      </c>
      <c r="AI808">
        <v>3</v>
      </c>
    </row>
    <row r="809" spans="1:35" x14ac:dyDescent="0.2">
      <c r="A809" s="102">
        <v>1124</v>
      </c>
      <c r="B809">
        <v>5334</v>
      </c>
      <c r="C809" t="s">
        <v>1504</v>
      </c>
      <c r="D809" t="s">
        <v>1257</v>
      </c>
      <c r="E809">
        <v>1938</v>
      </c>
      <c r="F809">
        <v>1933</v>
      </c>
      <c r="G809">
        <v>500</v>
      </c>
      <c r="H809" t="s">
        <v>1258</v>
      </c>
      <c r="I809">
        <v>7453</v>
      </c>
      <c r="J809" t="s">
        <v>53</v>
      </c>
      <c r="K809" t="s">
        <v>1283</v>
      </c>
      <c r="L809">
        <v>1755</v>
      </c>
      <c r="M809">
        <v>1741</v>
      </c>
      <c r="N809">
        <v>600</v>
      </c>
      <c r="O809" t="s">
        <v>1261</v>
      </c>
      <c r="P809">
        <v>0.89080530369214195</v>
      </c>
      <c r="Q809">
        <v>0.81710766851475902</v>
      </c>
      <c r="R809" s="15">
        <v>0.15627343682662501</v>
      </c>
      <c r="S809" s="15">
        <v>5.8022591043828896E-4</v>
      </c>
      <c r="T809">
        <v>2.0048501795201101</v>
      </c>
      <c r="U809">
        <v>2.0048501795201101</v>
      </c>
      <c r="V809">
        <v>1.8578248118352101</v>
      </c>
      <c r="W809">
        <v>15.83</v>
      </c>
      <c r="X809">
        <v>8.08</v>
      </c>
      <c r="Y809">
        <v>12741</v>
      </c>
      <c r="Z809">
        <v>1062</v>
      </c>
      <c r="AA809">
        <v>0.03</v>
      </c>
      <c r="AB809">
        <v>12</v>
      </c>
      <c r="AC809">
        <v>6</v>
      </c>
      <c r="AD809">
        <v>6</v>
      </c>
      <c r="AE809">
        <v>50</v>
      </c>
      <c r="AF809">
        <v>8</v>
      </c>
      <c r="AG809">
        <v>6</v>
      </c>
      <c r="AH809">
        <v>4</v>
      </c>
      <c r="AI809">
        <v>2</v>
      </c>
    </row>
    <row r="810" spans="1:35" x14ac:dyDescent="0.2">
      <c r="A810" s="102">
        <v>717</v>
      </c>
      <c r="B810">
        <v>2267</v>
      </c>
      <c r="C810" t="s">
        <v>1503</v>
      </c>
      <c r="D810" t="s">
        <v>1285</v>
      </c>
      <c r="E810">
        <v>5450</v>
      </c>
      <c r="F810">
        <v>5390</v>
      </c>
      <c r="G810">
        <v>200</v>
      </c>
      <c r="H810" t="s">
        <v>1258</v>
      </c>
      <c r="I810">
        <v>9716</v>
      </c>
      <c r="J810" t="s">
        <v>1460</v>
      </c>
      <c r="K810" t="s">
        <v>1272</v>
      </c>
      <c r="L810">
        <v>1216</v>
      </c>
      <c r="M810">
        <v>1181</v>
      </c>
      <c r="N810">
        <v>900</v>
      </c>
      <c r="O810" t="s">
        <v>1261</v>
      </c>
      <c r="P810">
        <v>0.80594867216270205</v>
      </c>
      <c r="Q810">
        <v>0.86538539149013904</v>
      </c>
      <c r="R810">
        <v>0.31351028620067001</v>
      </c>
      <c r="S810">
        <v>9.1956081116024001E-3</v>
      </c>
      <c r="T810">
        <v>1.00297105779636</v>
      </c>
      <c r="U810">
        <v>1.00297105779636</v>
      </c>
      <c r="V810">
        <v>0.53235046945951203</v>
      </c>
      <c r="W810">
        <v>3.57</v>
      </c>
      <c r="X810">
        <v>1.4</v>
      </c>
      <c r="Y810">
        <v>12515</v>
      </c>
      <c r="Z810">
        <v>659</v>
      </c>
      <c r="AA810">
        <v>0.16</v>
      </c>
      <c r="AB810">
        <v>19</v>
      </c>
      <c r="AC810">
        <v>10</v>
      </c>
      <c r="AD810">
        <v>9</v>
      </c>
      <c r="AE810">
        <v>52.63</v>
      </c>
      <c r="AF810">
        <v>11</v>
      </c>
      <c r="AG810">
        <v>7</v>
      </c>
      <c r="AH810">
        <v>5</v>
      </c>
      <c r="AI810">
        <v>7</v>
      </c>
    </row>
    <row r="811" spans="1:35" x14ac:dyDescent="0.2">
      <c r="A811" s="102">
        <v>684</v>
      </c>
      <c r="B811">
        <v>8309</v>
      </c>
      <c r="C811" t="s">
        <v>871</v>
      </c>
      <c r="D811" t="s">
        <v>1314</v>
      </c>
      <c r="E811">
        <v>4007</v>
      </c>
      <c r="F811">
        <v>4001</v>
      </c>
      <c r="G811">
        <v>200</v>
      </c>
      <c r="H811" t="s">
        <v>1258</v>
      </c>
      <c r="I811">
        <v>9810</v>
      </c>
      <c r="J811" t="s">
        <v>1225</v>
      </c>
      <c r="K811" t="s">
        <v>1265</v>
      </c>
      <c r="L811">
        <v>4620</v>
      </c>
      <c r="M811">
        <v>4575</v>
      </c>
      <c r="N811">
        <v>200</v>
      </c>
      <c r="O811" t="s">
        <v>1261</v>
      </c>
      <c r="P811">
        <v>0.84672820817287797</v>
      </c>
      <c r="Q811">
        <v>0.86996938076527797</v>
      </c>
      <c r="R811" s="15">
        <v>0.24898755371216399</v>
      </c>
      <c r="S811" s="15">
        <v>5.5445963884362397E-2</v>
      </c>
      <c r="T811">
        <v>1.81040729794127</v>
      </c>
      <c r="U811">
        <v>1.81040729794127</v>
      </c>
      <c r="V811">
        <v>1.42965816752108</v>
      </c>
      <c r="W811">
        <v>4.62</v>
      </c>
      <c r="X811">
        <v>12.55</v>
      </c>
      <c r="Y811">
        <v>12465</v>
      </c>
      <c r="Z811">
        <v>4155</v>
      </c>
      <c r="AA811">
        <v>0.05</v>
      </c>
      <c r="AB811">
        <v>3</v>
      </c>
      <c r="AC811">
        <v>1</v>
      </c>
      <c r="AD811">
        <v>2</v>
      </c>
      <c r="AE811">
        <v>33.33</v>
      </c>
      <c r="AF811">
        <v>16</v>
      </c>
      <c r="AG811">
        <v>0</v>
      </c>
      <c r="AH811">
        <v>0</v>
      </c>
      <c r="AI811">
        <v>3</v>
      </c>
    </row>
    <row r="812" spans="1:35" x14ac:dyDescent="0.2">
      <c r="A812" s="102">
        <v>993</v>
      </c>
      <c r="B812">
        <v>1662</v>
      </c>
      <c r="C812" t="s">
        <v>568</v>
      </c>
      <c r="D812" t="s">
        <v>1471</v>
      </c>
      <c r="E812">
        <v>2782</v>
      </c>
      <c r="F812">
        <v>2798</v>
      </c>
      <c r="G812">
        <v>300</v>
      </c>
      <c r="H812" t="s">
        <v>1261</v>
      </c>
      <c r="I812">
        <v>6501</v>
      </c>
      <c r="J812" t="s">
        <v>1447</v>
      </c>
      <c r="K812" t="s">
        <v>1263</v>
      </c>
      <c r="L812">
        <v>4210</v>
      </c>
      <c r="M812">
        <v>4189</v>
      </c>
      <c r="N812">
        <v>200</v>
      </c>
      <c r="O812" t="s">
        <v>1258</v>
      </c>
      <c r="P812">
        <v>0.71278678370258997</v>
      </c>
      <c r="Q812">
        <v>0.83419616845517697</v>
      </c>
      <c r="R812" s="106">
        <v>0.211847870367663</v>
      </c>
      <c r="S812">
        <v>3.1259500102722597E-2</v>
      </c>
      <c r="T812">
        <v>-0.32863774398765899</v>
      </c>
      <c r="U812">
        <v>0.32863774398765899</v>
      </c>
      <c r="V812">
        <v>0.78157496308309904</v>
      </c>
      <c r="W812">
        <v>-1.17</v>
      </c>
      <c r="X812">
        <v>0.19</v>
      </c>
      <c r="Y812">
        <v>11931</v>
      </c>
      <c r="Z812">
        <v>1193</v>
      </c>
      <c r="AA812">
        <v>0.09</v>
      </c>
      <c r="AB812">
        <v>10</v>
      </c>
      <c r="AC812">
        <v>5</v>
      </c>
      <c r="AD812">
        <v>5</v>
      </c>
      <c r="AE812">
        <v>50</v>
      </c>
      <c r="AF812">
        <v>10</v>
      </c>
      <c r="AG812">
        <v>4</v>
      </c>
      <c r="AH812">
        <v>3</v>
      </c>
      <c r="AI812">
        <v>3</v>
      </c>
    </row>
    <row r="813" spans="1:35" x14ac:dyDescent="0.2">
      <c r="A813" s="102">
        <v>104</v>
      </c>
      <c r="B813">
        <v>7202</v>
      </c>
      <c r="C813" t="s">
        <v>788</v>
      </c>
      <c r="D813" t="s">
        <v>1275</v>
      </c>
      <c r="E813">
        <v>1143</v>
      </c>
      <c r="F813">
        <v>1137</v>
      </c>
      <c r="G813">
        <v>900</v>
      </c>
      <c r="H813" t="s">
        <v>1258</v>
      </c>
      <c r="I813">
        <v>7327</v>
      </c>
      <c r="J813" t="s">
        <v>1509</v>
      </c>
      <c r="K813" t="s">
        <v>1314</v>
      </c>
      <c r="L813">
        <v>2573</v>
      </c>
      <c r="M813">
        <v>2546</v>
      </c>
      <c r="N813">
        <v>400</v>
      </c>
      <c r="O813" t="s">
        <v>1261</v>
      </c>
      <c r="P813">
        <v>0.90398949811863105</v>
      </c>
      <c r="Q813">
        <v>0.93605596364238297</v>
      </c>
      <c r="R813">
        <v>0.33838916733119001</v>
      </c>
      <c r="S813">
        <v>7.0706815208969303E-3</v>
      </c>
      <c r="T813">
        <v>1.0132371348651801</v>
      </c>
      <c r="U813">
        <v>1.0132371348651801</v>
      </c>
      <c r="V813">
        <v>0.97831176677306997</v>
      </c>
      <c r="W813">
        <v>3.4</v>
      </c>
      <c r="X813">
        <v>0.48</v>
      </c>
      <c r="Y813">
        <v>11814</v>
      </c>
      <c r="Z813">
        <v>1969</v>
      </c>
      <c r="AA813">
        <v>0.31</v>
      </c>
      <c r="AB813">
        <v>6</v>
      </c>
      <c r="AC813">
        <v>3</v>
      </c>
      <c r="AD813">
        <v>3</v>
      </c>
      <c r="AE813">
        <v>50</v>
      </c>
      <c r="AF813">
        <v>11</v>
      </c>
      <c r="AG813">
        <v>3</v>
      </c>
      <c r="AH813">
        <v>1</v>
      </c>
      <c r="AI813">
        <v>2</v>
      </c>
    </row>
    <row r="814" spans="1:35" x14ac:dyDescent="0.2">
      <c r="A814" s="102">
        <v>456</v>
      </c>
      <c r="B814">
        <v>5201</v>
      </c>
      <c r="C814" t="s">
        <v>1660</v>
      </c>
      <c r="D814" t="s">
        <v>1257</v>
      </c>
      <c r="E814">
        <v>3495</v>
      </c>
      <c r="F814">
        <v>3480</v>
      </c>
      <c r="G814">
        <v>300</v>
      </c>
      <c r="H814" t="s">
        <v>1261</v>
      </c>
      <c r="I814">
        <v>9072</v>
      </c>
      <c r="J814" t="s">
        <v>1379</v>
      </c>
      <c r="K814" t="s">
        <v>1380</v>
      </c>
      <c r="L814">
        <v>2428</v>
      </c>
      <c r="M814">
        <v>2404</v>
      </c>
      <c r="N814">
        <v>400</v>
      </c>
      <c r="O814" t="s">
        <v>1258</v>
      </c>
      <c r="P814">
        <v>0.903091748643578</v>
      </c>
      <c r="Q814">
        <v>0.89567539107183203</v>
      </c>
      <c r="R814">
        <v>0.17824158943808999</v>
      </c>
      <c r="S814">
        <v>8.8651113687967398E-3</v>
      </c>
      <c r="T814">
        <v>-0.200917637646116</v>
      </c>
      <c r="U814">
        <v>0.200917637646116</v>
      </c>
      <c r="V814">
        <v>0.47380633387464499</v>
      </c>
      <c r="W814">
        <v>-0.43</v>
      </c>
      <c r="X814">
        <v>7.89</v>
      </c>
      <c r="Y814">
        <v>10958</v>
      </c>
      <c r="Z814">
        <v>913</v>
      </c>
      <c r="AA814">
        <v>0.09</v>
      </c>
      <c r="AB814">
        <v>12</v>
      </c>
      <c r="AC814">
        <v>7</v>
      </c>
      <c r="AD814">
        <v>5</v>
      </c>
      <c r="AE814">
        <v>58.33</v>
      </c>
      <c r="AF814">
        <v>16</v>
      </c>
      <c r="AG814">
        <v>2</v>
      </c>
      <c r="AH814">
        <v>2</v>
      </c>
      <c r="AI814">
        <v>8</v>
      </c>
    </row>
    <row r="815" spans="1:35" x14ac:dyDescent="0.2">
      <c r="A815" s="102">
        <v>601</v>
      </c>
      <c r="B815">
        <v>4996</v>
      </c>
      <c r="C815" t="s">
        <v>1536</v>
      </c>
      <c r="D815" t="s">
        <v>1282</v>
      </c>
      <c r="E815">
        <v>846</v>
      </c>
      <c r="F815">
        <v>833</v>
      </c>
      <c r="G815">
        <v>1300</v>
      </c>
      <c r="H815" t="s">
        <v>1261</v>
      </c>
      <c r="I815">
        <v>7649</v>
      </c>
      <c r="J815" t="s">
        <v>1488</v>
      </c>
      <c r="K815" t="s">
        <v>1283</v>
      </c>
      <c r="L815">
        <v>5540</v>
      </c>
      <c r="M815">
        <v>5430</v>
      </c>
      <c r="N815">
        <v>200</v>
      </c>
      <c r="O815" t="s">
        <v>1258</v>
      </c>
      <c r="P815">
        <v>0.86564771401398199</v>
      </c>
      <c r="Q815">
        <v>0.87980162790305105</v>
      </c>
      <c r="R815">
        <v>0.17480722920740599</v>
      </c>
      <c r="S815">
        <v>2.28317062166251E-2</v>
      </c>
      <c r="T815">
        <v>-1.80426589311852</v>
      </c>
      <c r="U815">
        <v>1.80426589311852</v>
      </c>
      <c r="V815">
        <v>2.2210438974169899</v>
      </c>
      <c r="W815">
        <v>-7.27</v>
      </c>
      <c r="X815">
        <v>0.28999999999999998</v>
      </c>
      <c r="Y815">
        <v>10327</v>
      </c>
      <c r="Z815">
        <v>492</v>
      </c>
      <c r="AA815">
        <v>-0.3</v>
      </c>
      <c r="AB815">
        <v>21</v>
      </c>
      <c r="AC815">
        <v>13</v>
      </c>
      <c r="AD815">
        <v>8</v>
      </c>
      <c r="AE815">
        <v>61.9</v>
      </c>
      <c r="AF815">
        <v>10</v>
      </c>
      <c r="AG815">
        <v>9</v>
      </c>
      <c r="AH815">
        <v>8</v>
      </c>
      <c r="AI815">
        <v>4</v>
      </c>
    </row>
    <row r="816" spans="1:35" x14ac:dyDescent="0.2">
      <c r="A816" s="102">
        <v>854</v>
      </c>
      <c r="B816">
        <v>2001</v>
      </c>
      <c r="C816" t="s">
        <v>1176</v>
      </c>
      <c r="D816" t="s">
        <v>1285</v>
      </c>
      <c r="E816">
        <v>1651</v>
      </c>
      <c r="F816">
        <v>1649</v>
      </c>
      <c r="G816">
        <v>600</v>
      </c>
      <c r="H816" t="s">
        <v>1258</v>
      </c>
      <c r="I816">
        <v>7276</v>
      </c>
      <c r="J816" t="s">
        <v>1310</v>
      </c>
      <c r="K816" t="s">
        <v>1263</v>
      </c>
      <c r="L816">
        <v>4655</v>
      </c>
      <c r="M816">
        <v>4655</v>
      </c>
      <c r="N816">
        <v>200</v>
      </c>
      <c r="O816" t="s">
        <v>1261</v>
      </c>
      <c r="P816">
        <v>0.86457575769152994</v>
      </c>
      <c r="Q816">
        <v>0.85096448707085504</v>
      </c>
      <c r="R816" s="15">
        <v>1.0495780058090201E-2</v>
      </c>
      <c r="S816">
        <v>6.7425294178756506E-2</v>
      </c>
      <c r="T816">
        <v>1.7144895804062099</v>
      </c>
      <c r="U816">
        <v>1.7144895804062099</v>
      </c>
      <c r="V816">
        <v>1.9585457008704701</v>
      </c>
      <c r="W816">
        <v>9</v>
      </c>
      <c r="X816">
        <v>6.27</v>
      </c>
      <c r="Y816">
        <v>10200</v>
      </c>
      <c r="Z816">
        <v>567</v>
      </c>
      <c r="AA816">
        <v>-0.2</v>
      </c>
      <c r="AB816">
        <v>18</v>
      </c>
      <c r="AC816">
        <v>9</v>
      </c>
      <c r="AD816">
        <v>9</v>
      </c>
      <c r="AE816">
        <v>50</v>
      </c>
      <c r="AF816">
        <v>13</v>
      </c>
      <c r="AG816">
        <v>5</v>
      </c>
      <c r="AH816">
        <v>4</v>
      </c>
      <c r="AI816">
        <v>9</v>
      </c>
    </row>
    <row r="817" spans="1:35" x14ac:dyDescent="0.2">
      <c r="A817" s="102">
        <v>200</v>
      </c>
      <c r="B817">
        <v>4534</v>
      </c>
      <c r="C817" t="s">
        <v>1513</v>
      </c>
      <c r="D817" t="s">
        <v>1280</v>
      </c>
      <c r="E817">
        <v>4260</v>
      </c>
      <c r="F817">
        <v>4260</v>
      </c>
      <c r="G817">
        <v>200</v>
      </c>
      <c r="H817" t="s">
        <v>1258</v>
      </c>
      <c r="I817">
        <v>9201</v>
      </c>
      <c r="J817" t="s">
        <v>1519</v>
      </c>
      <c r="K817" t="s">
        <v>1520</v>
      </c>
      <c r="L817">
        <v>3020</v>
      </c>
      <c r="M817">
        <v>2998.5</v>
      </c>
      <c r="N817">
        <v>300</v>
      </c>
      <c r="O817" t="s">
        <v>1261</v>
      </c>
      <c r="P817">
        <v>0.81139413183852105</v>
      </c>
      <c r="Q817">
        <v>0.921748546150849</v>
      </c>
      <c r="R817">
        <v>0.21544675274456301</v>
      </c>
      <c r="S817" s="15">
        <v>1.6508654114422101E-2</v>
      </c>
      <c r="T817">
        <v>2.6250608771303101</v>
      </c>
      <c r="U817">
        <v>2.6250608771303101</v>
      </c>
      <c r="V817">
        <v>2.6708531967465001</v>
      </c>
      <c r="W817">
        <v>6.56</v>
      </c>
      <c r="X817">
        <v>5.58</v>
      </c>
      <c r="Y817">
        <v>9268</v>
      </c>
      <c r="Z817">
        <v>1545</v>
      </c>
      <c r="AA817">
        <v>7.0000000000000007E-2</v>
      </c>
      <c r="AB817">
        <v>6</v>
      </c>
      <c r="AC817">
        <v>3</v>
      </c>
      <c r="AD817">
        <v>3</v>
      </c>
      <c r="AE817">
        <v>50</v>
      </c>
      <c r="AF817">
        <v>17</v>
      </c>
      <c r="AG817">
        <v>0</v>
      </c>
      <c r="AH817">
        <v>0</v>
      </c>
      <c r="AI817">
        <v>6</v>
      </c>
    </row>
    <row r="818" spans="1:35" x14ac:dyDescent="0.2">
      <c r="A818" s="102">
        <v>833</v>
      </c>
      <c r="B818">
        <v>3291</v>
      </c>
      <c r="C818" t="s">
        <v>58</v>
      </c>
      <c r="D818" t="s">
        <v>1279</v>
      </c>
      <c r="E818">
        <v>1659</v>
      </c>
      <c r="F818">
        <v>1626</v>
      </c>
      <c r="G818">
        <v>600</v>
      </c>
      <c r="H818" t="s">
        <v>1261</v>
      </c>
      <c r="I818">
        <v>7458</v>
      </c>
      <c r="J818" t="s">
        <v>1708</v>
      </c>
      <c r="K818" t="s">
        <v>1265</v>
      </c>
      <c r="L818">
        <v>4885</v>
      </c>
      <c r="M818">
        <v>4795</v>
      </c>
      <c r="N818">
        <v>200</v>
      </c>
      <c r="O818" t="s">
        <v>1258</v>
      </c>
      <c r="P818">
        <v>0.85258250097692601</v>
      </c>
      <c r="Q818">
        <v>0.85363191284436102</v>
      </c>
      <c r="R818" s="15">
        <v>0.28853173337088101</v>
      </c>
      <c r="S818" s="106">
        <v>7.5622464968308503E-2</v>
      </c>
      <c r="T818">
        <v>-0.98402182117947401</v>
      </c>
      <c r="U818">
        <v>0.98402182117947401</v>
      </c>
      <c r="V818">
        <v>0.65869155086012199</v>
      </c>
      <c r="W818">
        <v>-2.41</v>
      </c>
      <c r="X818">
        <v>1.73</v>
      </c>
      <c r="Y818">
        <v>7583</v>
      </c>
      <c r="Z818">
        <v>474</v>
      </c>
      <c r="AA818">
        <v>0.11</v>
      </c>
      <c r="AB818">
        <v>16</v>
      </c>
      <c r="AC818">
        <v>9</v>
      </c>
      <c r="AD818">
        <v>7</v>
      </c>
      <c r="AE818">
        <v>56.25</v>
      </c>
      <c r="AF818">
        <v>12</v>
      </c>
      <c r="AG818">
        <v>5</v>
      </c>
      <c r="AH818">
        <v>4</v>
      </c>
      <c r="AI818">
        <v>7</v>
      </c>
    </row>
    <row r="819" spans="1:35" x14ac:dyDescent="0.2">
      <c r="A819" s="102">
        <v>300</v>
      </c>
      <c r="B819">
        <v>4205</v>
      </c>
      <c r="C819" t="s">
        <v>1414</v>
      </c>
      <c r="D819" t="s">
        <v>1282</v>
      </c>
      <c r="E819">
        <v>1216</v>
      </c>
      <c r="F819">
        <v>1209</v>
      </c>
      <c r="G819">
        <v>900</v>
      </c>
      <c r="H819" t="s">
        <v>1258</v>
      </c>
      <c r="I819">
        <v>4996</v>
      </c>
      <c r="J819" t="s">
        <v>1536</v>
      </c>
      <c r="K819" t="s">
        <v>1282</v>
      </c>
      <c r="L819">
        <v>846</v>
      </c>
      <c r="M819">
        <v>833</v>
      </c>
      <c r="N819">
        <v>1300</v>
      </c>
      <c r="O819" t="s">
        <v>1261</v>
      </c>
      <c r="P819">
        <v>0.95367832361773297</v>
      </c>
      <c r="Q819">
        <v>0.90978707133990599</v>
      </c>
      <c r="R819" s="106">
        <v>8.4406989439757094E-2</v>
      </c>
      <c r="S819">
        <v>1.43574606824964E-2</v>
      </c>
      <c r="T819">
        <v>1.88397807091064</v>
      </c>
      <c r="U819">
        <v>1.88397807091064</v>
      </c>
      <c r="V819">
        <v>1.6091975654708901</v>
      </c>
      <c r="W819">
        <v>5.17</v>
      </c>
      <c r="X819">
        <v>0.48</v>
      </c>
      <c r="Y819">
        <v>7544</v>
      </c>
      <c r="Z819">
        <v>503</v>
      </c>
      <c r="AA819">
        <v>0.05</v>
      </c>
      <c r="AB819">
        <v>15</v>
      </c>
      <c r="AC819">
        <v>7</v>
      </c>
      <c r="AD819">
        <v>8</v>
      </c>
      <c r="AE819">
        <v>46.67</v>
      </c>
      <c r="AF819">
        <v>10</v>
      </c>
      <c r="AG819">
        <v>6</v>
      </c>
      <c r="AH819">
        <v>5</v>
      </c>
      <c r="AI819">
        <v>4</v>
      </c>
    </row>
    <row r="820" spans="1:35" x14ac:dyDescent="0.2">
      <c r="A820" s="102">
        <v>1026</v>
      </c>
      <c r="B820">
        <v>5214</v>
      </c>
      <c r="C820" t="s">
        <v>1541</v>
      </c>
      <c r="D820" t="s">
        <v>1257</v>
      </c>
      <c r="E820">
        <v>2085</v>
      </c>
      <c r="F820">
        <v>2059</v>
      </c>
      <c r="G820">
        <v>500</v>
      </c>
      <c r="H820" t="s">
        <v>1258</v>
      </c>
      <c r="I820">
        <v>9716</v>
      </c>
      <c r="J820" t="s">
        <v>1460</v>
      </c>
      <c r="K820" t="s">
        <v>1272</v>
      </c>
      <c r="L820">
        <v>1216</v>
      </c>
      <c r="M820">
        <v>1181</v>
      </c>
      <c r="N820">
        <v>900</v>
      </c>
      <c r="O820" t="s">
        <v>1261</v>
      </c>
      <c r="P820">
        <v>0.86013480902325601</v>
      </c>
      <c r="Q820">
        <v>0.83063812340518495</v>
      </c>
      <c r="R820" s="15">
        <v>0.35514894020450399</v>
      </c>
      <c r="S820">
        <v>5.07892410076453E-2</v>
      </c>
      <c r="T820">
        <v>0.59879848161007898</v>
      </c>
      <c r="U820">
        <v>0.59879848161007898</v>
      </c>
      <c r="V820">
        <v>0.32673143882116901</v>
      </c>
      <c r="W820">
        <v>2.09</v>
      </c>
      <c r="X820">
        <v>3.24</v>
      </c>
      <c r="Y820">
        <v>7471</v>
      </c>
      <c r="Z820">
        <v>498</v>
      </c>
      <c r="AA820">
        <v>0</v>
      </c>
      <c r="AB820">
        <v>15</v>
      </c>
      <c r="AC820">
        <v>7</v>
      </c>
      <c r="AD820">
        <v>8</v>
      </c>
      <c r="AE820">
        <v>46.67</v>
      </c>
      <c r="AF820">
        <v>12</v>
      </c>
      <c r="AG820">
        <v>4</v>
      </c>
      <c r="AH820">
        <v>5</v>
      </c>
      <c r="AI820">
        <v>6</v>
      </c>
    </row>
    <row r="821" spans="1:35" x14ac:dyDescent="0.2">
      <c r="A821" s="102">
        <v>787</v>
      </c>
      <c r="B821">
        <v>4114</v>
      </c>
      <c r="C821" t="s">
        <v>1413</v>
      </c>
      <c r="D821" t="s">
        <v>1282</v>
      </c>
      <c r="E821">
        <v>6080</v>
      </c>
      <c r="F821">
        <v>6050</v>
      </c>
      <c r="G821">
        <v>100</v>
      </c>
      <c r="H821" t="s">
        <v>1258</v>
      </c>
      <c r="I821">
        <v>7731</v>
      </c>
      <c r="J821" t="s">
        <v>1507</v>
      </c>
      <c r="K821" t="s">
        <v>1267</v>
      </c>
      <c r="L821">
        <v>1202</v>
      </c>
      <c r="M821">
        <v>1195</v>
      </c>
      <c r="N821">
        <v>500</v>
      </c>
      <c r="O821" t="s">
        <v>1261</v>
      </c>
      <c r="P821">
        <v>0.80408723153526496</v>
      </c>
      <c r="Q821">
        <v>0.85826090817846801</v>
      </c>
      <c r="R821" s="15">
        <v>0.17613950090166799</v>
      </c>
      <c r="S821" s="15">
        <v>1.19481298709452E-2</v>
      </c>
      <c r="T821">
        <v>1.56426897082186</v>
      </c>
      <c r="U821">
        <v>1.56426897082186</v>
      </c>
      <c r="V821">
        <v>1.4914066761610401</v>
      </c>
      <c r="W821">
        <v>6.17</v>
      </c>
      <c r="X821">
        <v>1.24</v>
      </c>
      <c r="Y821">
        <v>5978</v>
      </c>
      <c r="Z821">
        <v>427</v>
      </c>
      <c r="AA821">
        <v>0.13</v>
      </c>
      <c r="AB821">
        <v>14</v>
      </c>
      <c r="AC821">
        <v>8</v>
      </c>
      <c r="AD821">
        <v>6</v>
      </c>
      <c r="AE821">
        <v>57.14</v>
      </c>
      <c r="AF821">
        <v>13</v>
      </c>
      <c r="AG821">
        <v>3</v>
      </c>
      <c r="AH821">
        <v>3</v>
      </c>
      <c r="AI821">
        <v>8</v>
      </c>
    </row>
    <row r="822" spans="1:35" x14ac:dyDescent="0.2">
      <c r="A822" s="102">
        <v>337</v>
      </c>
      <c r="B822">
        <v>5802</v>
      </c>
      <c r="C822" t="s">
        <v>1482</v>
      </c>
      <c r="D822" t="s">
        <v>1273</v>
      </c>
      <c r="E822">
        <v>1466.5</v>
      </c>
      <c r="F822">
        <v>1458.5</v>
      </c>
      <c r="G822">
        <v>700</v>
      </c>
      <c r="H822" t="s">
        <v>1261</v>
      </c>
      <c r="I822">
        <v>8795</v>
      </c>
      <c r="J822" t="s">
        <v>1516</v>
      </c>
      <c r="K822" t="s">
        <v>1440</v>
      </c>
      <c r="L822">
        <v>1237</v>
      </c>
      <c r="M822">
        <v>1215</v>
      </c>
      <c r="N822">
        <v>800</v>
      </c>
      <c r="O822" t="s">
        <v>1258</v>
      </c>
      <c r="P822">
        <v>0.82927937759955395</v>
      </c>
      <c r="Q822">
        <v>0.90567483954291805</v>
      </c>
      <c r="R822" s="15">
        <v>0.41782641718914398</v>
      </c>
      <c r="S822" s="15">
        <v>4.57269817656323E-2</v>
      </c>
      <c r="T822">
        <v>-0.43443698566321298</v>
      </c>
      <c r="U822">
        <v>0.43443698566321298</v>
      </c>
      <c r="V822">
        <v>0.73332282645710301</v>
      </c>
      <c r="W822">
        <v>-1.3</v>
      </c>
      <c r="X822">
        <v>4.79</v>
      </c>
      <c r="Y822">
        <v>5300</v>
      </c>
      <c r="Z822">
        <v>353</v>
      </c>
      <c r="AA822">
        <v>0</v>
      </c>
      <c r="AB822">
        <v>15</v>
      </c>
      <c r="AC822">
        <v>7</v>
      </c>
      <c r="AD822">
        <v>8</v>
      </c>
      <c r="AE822">
        <v>46.67</v>
      </c>
      <c r="AF822">
        <v>12</v>
      </c>
      <c r="AG822">
        <v>4</v>
      </c>
      <c r="AH822">
        <v>4</v>
      </c>
      <c r="AI822">
        <v>7</v>
      </c>
    </row>
    <row r="823" spans="1:35" x14ac:dyDescent="0.2">
      <c r="A823" s="102">
        <v>383</v>
      </c>
      <c r="B823">
        <v>9003</v>
      </c>
      <c r="C823" t="s">
        <v>1492</v>
      </c>
      <c r="D823" t="s">
        <v>1380</v>
      </c>
      <c r="E823">
        <v>2750</v>
      </c>
      <c r="F823">
        <v>2707</v>
      </c>
      <c r="G823">
        <v>400</v>
      </c>
      <c r="H823" t="s">
        <v>1261</v>
      </c>
      <c r="I823">
        <v>9506</v>
      </c>
      <c r="J823" t="s">
        <v>1315</v>
      </c>
      <c r="K823" t="s">
        <v>1316</v>
      </c>
      <c r="L823">
        <v>1024</v>
      </c>
      <c r="M823">
        <v>1021</v>
      </c>
      <c r="N823">
        <v>1100</v>
      </c>
      <c r="O823" t="s">
        <v>1258</v>
      </c>
      <c r="P823">
        <v>0.53845133689761004</v>
      </c>
      <c r="Q823">
        <v>0.90154248388548897</v>
      </c>
      <c r="R823">
        <v>3.3010772468345502E-2</v>
      </c>
      <c r="S823">
        <v>3.5771992069867899E-2</v>
      </c>
      <c r="T823">
        <v>-1.2639277177380699</v>
      </c>
      <c r="U823">
        <v>1.2639277177380699</v>
      </c>
      <c r="V823">
        <v>1.0936252267822599</v>
      </c>
      <c r="W823">
        <v>-4.59</v>
      </c>
      <c r="X823">
        <v>3.72</v>
      </c>
      <c r="Y823">
        <v>4939</v>
      </c>
      <c r="Z823">
        <v>190</v>
      </c>
      <c r="AA823">
        <v>0</v>
      </c>
      <c r="AB823">
        <v>26</v>
      </c>
      <c r="AC823">
        <v>18</v>
      </c>
      <c r="AD823">
        <v>8</v>
      </c>
      <c r="AE823">
        <v>69.23</v>
      </c>
      <c r="AF823">
        <v>15</v>
      </c>
      <c r="AG823">
        <v>2</v>
      </c>
      <c r="AH823">
        <v>3</v>
      </c>
      <c r="AI823">
        <v>21</v>
      </c>
    </row>
    <row r="824" spans="1:35" x14ac:dyDescent="0.2">
      <c r="A824" s="102">
        <v>1134</v>
      </c>
      <c r="B824">
        <v>5947</v>
      </c>
      <c r="C824" t="s">
        <v>230</v>
      </c>
      <c r="D824" t="s">
        <v>1458</v>
      </c>
      <c r="E824">
        <v>8060</v>
      </c>
      <c r="F824">
        <v>8170</v>
      </c>
      <c r="G824">
        <v>100</v>
      </c>
      <c r="H824" t="s">
        <v>1258</v>
      </c>
      <c r="I824">
        <v>7180</v>
      </c>
      <c r="J824" t="s">
        <v>1081</v>
      </c>
      <c r="K824" t="s">
        <v>1314</v>
      </c>
      <c r="L824">
        <v>416</v>
      </c>
      <c r="M824">
        <v>410</v>
      </c>
      <c r="N824">
        <v>2000</v>
      </c>
      <c r="O824" t="s">
        <v>1261</v>
      </c>
      <c r="P824">
        <v>0.66300717202024295</v>
      </c>
      <c r="Q824">
        <v>0.81584775413918298</v>
      </c>
      <c r="R824" s="15">
        <v>0.35651092978231502</v>
      </c>
      <c r="S824" s="106">
        <v>6.1087123679567099E-4</v>
      </c>
      <c r="T824">
        <v>3.7077819215187202</v>
      </c>
      <c r="U824">
        <v>3.7077819215187202</v>
      </c>
      <c r="V824">
        <v>2.3999902711629799</v>
      </c>
      <c r="W824">
        <v>10.77</v>
      </c>
      <c r="X824">
        <v>0.37</v>
      </c>
      <c r="Y824">
        <v>4705</v>
      </c>
      <c r="Z824">
        <v>261</v>
      </c>
      <c r="AA824">
        <v>0.15</v>
      </c>
      <c r="AB824">
        <v>18</v>
      </c>
      <c r="AC824">
        <v>9</v>
      </c>
      <c r="AD824">
        <v>9</v>
      </c>
      <c r="AE824">
        <v>50</v>
      </c>
      <c r="AF824">
        <v>12</v>
      </c>
      <c r="AG824">
        <v>7</v>
      </c>
      <c r="AH824">
        <v>5</v>
      </c>
      <c r="AI824">
        <v>6</v>
      </c>
    </row>
    <row r="825" spans="1:35" x14ac:dyDescent="0.2">
      <c r="A825" s="102">
        <v>657</v>
      </c>
      <c r="B825">
        <v>1951</v>
      </c>
      <c r="C825" t="s">
        <v>1695</v>
      </c>
      <c r="D825" t="s">
        <v>1268</v>
      </c>
      <c r="E825">
        <v>2644</v>
      </c>
      <c r="F825">
        <v>2629</v>
      </c>
      <c r="G825">
        <v>300</v>
      </c>
      <c r="H825" t="s">
        <v>1258</v>
      </c>
      <c r="I825">
        <v>5463</v>
      </c>
      <c r="J825" t="s">
        <v>66</v>
      </c>
      <c r="K825" t="s">
        <v>1312</v>
      </c>
      <c r="L825">
        <v>2890</v>
      </c>
      <c r="M825">
        <v>2859</v>
      </c>
      <c r="N825">
        <v>300</v>
      </c>
      <c r="O825" t="s">
        <v>1261</v>
      </c>
      <c r="P825">
        <v>0.85205895617257199</v>
      </c>
      <c r="Q825">
        <v>0.87365880044445698</v>
      </c>
      <c r="R825" s="15">
        <v>1.2382127331171599E-3</v>
      </c>
      <c r="S825" s="15">
        <v>1.1790431609016E-2</v>
      </c>
      <c r="T825">
        <v>0.97513736763776104</v>
      </c>
      <c r="U825">
        <v>0.97513736763776104</v>
      </c>
      <c r="V825">
        <v>1.00068269639578</v>
      </c>
      <c r="W825">
        <v>1.66</v>
      </c>
      <c r="X825">
        <v>8.0399999999999991</v>
      </c>
      <c r="Y825">
        <v>4501</v>
      </c>
      <c r="Z825">
        <v>346</v>
      </c>
      <c r="AA825">
        <v>0.12</v>
      </c>
      <c r="AB825">
        <v>13</v>
      </c>
      <c r="AC825">
        <v>7</v>
      </c>
      <c r="AD825">
        <v>6</v>
      </c>
      <c r="AE825">
        <v>53.85</v>
      </c>
      <c r="AF825">
        <v>14</v>
      </c>
      <c r="AG825">
        <v>5</v>
      </c>
      <c r="AH825">
        <v>3</v>
      </c>
      <c r="AI825">
        <v>5</v>
      </c>
    </row>
    <row r="826" spans="1:35" x14ac:dyDescent="0.2">
      <c r="A826" s="102">
        <v>466</v>
      </c>
      <c r="B826">
        <v>4114</v>
      </c>
      <c r="C826" t="s">
        <v>1413</v>
      </c>
      <c r="D826" t="s">
        <v>1282</v>
      </c>
      <c r="E826">
        <v>6080</v>
      </c>
      <c r="F826">
        <v>6050</v>
      </c>
      <c r="G826">
        <v>100</v>
      </c>
      <c r="H826" t="s">
        <v>1261</v>
      </c>
      <c r="I826">
        <v>7012</v>
      </c>
      <c r="J826" t="s">
        <v>1480</v>
      </c>
      <c r="K826" t="s">
        <v>1275</v>
      </c>
      <c r="L826">
        <v>2209</v>
      </c>
      <c r="M826">
        <v>2219</v>
      </c>
      <c r="N826">
        <v>300</v>
      </c>
      <c r="O826" t="s">
        <v>1258</v>
      </c>
      <c r="P826">
        <v>0.84105889798662803</v>
      </c>
      <c r="Q826">
        <v>0.89454821498514603</v>
      </c>
      <c r="R826">
        <v>9.0756306770846201E-2</v>
      </c>
      <c r="S826">
        <v>6.9415562581396197E-3</v>
      </c>
      <c r="T826">
        <v>-0.32363144560728802</v>
      </c>
      <c r="U826">
        <v>0.32363144560728802</v>
      </c>
      <c r="V826">
        <v>0.19357657850573101</v>
      </c>
      <c r="W826">
        <v>-1.01</v>
      </c>
      <c r="X826">
        <v>10.029999999999999</v>
      </c>
      <c r="Y826">
        <v>4371</v>
      </c>
      <c r="Z826">
        <v>397</v>
      </c>
      <c r="AA826">
        <v>0.02</v>
      </c>
      <c r="AB826">
        <v>11</v>
      </c>
      <c r="AC826">
        <v>6</v>
      </c>
      <c r="AD826">
        <v>5</v>
      </c>
      <c r="AE826">
        <v>54.55</v>
      </c>
      <c r="AF826">
        <v>12</v>
      </c>
      <c r="AG826">
        <v>4</v>
      </c>
      <c r="AH826">
        <v>3</v>
      </c>
      <c r="AI826">
        <v>4</v>
      </c>
    </row>
    <row r="827" spans="1:35" x14ac:dyDescent="0.2">
      <c r="A827" s="102">
        <v>954</v>
      </c>
      <c r="B827">
        <v>7762</v>
      </c>
      <c r="C827" t="s">
        <v>1466</v>
      </c>
      <c r="D827" t="s">
        <v>1267</v>
      </c>
      <c r="E827">
        <v>497</v>
      </c>
      <c r="F827">
        <v>487</v>
      </c>
      <c r="G827">
        <v>2200</v>
      </c>
      <c r="H827" t="s">
        <v>1261</v>
      </c>
      <c r="I827">
        <v>8358</v>
      </c>
      <c r="J827" t="s">
        <v>1535</v>
      </c>
      <c r="K827" t="s">
        <v>1314</v>
      </c>
      <c r="L827">
        <v>452</v>
      </c>
      <c r="M827">
        <v>436</v>
      </c>
      <c r="N827">
        <v>2500</v>
      </c>
      <c r="O827" t="s">
        <v>1258</v>
      </c>
      <c r="P827">
        <v>0.77371078415590699</v>
      </c>
      <c r="Q827">
        <v>0.83935218524010802</v>
      </c>
      <c r="R827">
        <v>0.49119866205901602</v>
      </c>
      <c r="S827">
        <v>2.3137320884222701E-2</v>
      </c>
      <c r="T827">
        <v>-0.87590547306876498</v>
      </c>
      <c r="U827">
        <v>0.87590547306876498</v>
      </c>
      <c r="V827">
        <v>1.38425053224725</v>
      </c>
      <c r="W827">
        <v>-6.05</v>
      </c>
      <c r="X827">
        <v>1.74</v>
      </c>
      <c r="Y827">
        <v>4103</v>
      </c>
      <c r="Z827">
        <v>141</v>
      </c>
      <c r="AA827">
        <v>0.05</v>
      </c>
      <c r="AB827">
        <v>29</v>
      </c>
      <c r="AC827">
        <v>17</v>
      </c>
      <c r="AD827">
        <v>12</v>
      </c>
      <c r="AE827">
        <v>58.62</v>
      </c>
      <c r="AF827">
        <v>9</v>
      </c>
      <c r="AG827">
        <v>15</v>
      </c>
      <c r="AH827">
        <v>11</v>
      </c>
      <c r="AI827">
        <v>3</v>
      </c>
    </row>
    <row r="828" spans="1:35" x14ac:dyDescent="0.2">
      <c r="A828" s="102">
        <v>142</v>
      </c>
      <c r="B828">
        <v>8002</v>
      </c>
      <c r="C828" t="s">
        <v>29</v>
      </c>
      <c r="D828" t="s">
        <v>1265</v>
      </c>
      <c r="E828">
        <v>793.2</v>
      </c>
      <c r="F828">
        <v>789.5</v>
      </c>
      <c r="G828">
        <v>1200</v>
      </c>
      <c r="H828" t="s">
        <v>1258</v>
      </c>
      <c r="I828">
        <v>9810</v>
      </c>
      <c r="J828" t="s">
        <v>1225</v>
      </c>
      <c r="K828" t="s">
        <v>1265</v>
      </c>
      <c r="L828">
        <v>4620</v>
      </c>
      <c r="M828">
        <v>4575</v>
      </c>
      <c r="N828">
        <v>200</v>
      </c>
      <c r="O828" t="s">
        <v>1261</v>
      </c>
      <c r="P828">
        <v>0.77408843868653099</v>
      </c>
      <c r="Q828">
        <v>0.92901380156173896</v>
      </c>
      <c r="R828">
        <v>6.0166632300771197E-2</v>
      </c>
      <c r="S828">
        <v>5.0356994942648801E-2</v>
      </c>
      <c r="T828">
        <v>2.3738040055699798</v>
      </c>
      <c r="U828">
        <v>2.3738040055699798</v>
      </c>
      <c r="V828">
        <v>2.27979761297434</v>
      </c>
      <c r="W828">
        <v>6.58</v>
      </c>
      <c r="X828">
        <v>3.54</v>
      </c>
      <c r="Y828">
        <v>3470</v>
      </c>
      <c r="Z828">
        <v>165</v>
      </c>
      <c r="AA828">
        <v>0.1</v>
      </c>
      <c r="AB828">
        <v>21</v>
      </c>
      <c r="AC828">
        <v>10</v>
      </c>
      <c r="AD828">
        <v>11</v>
      </c>
      <c r="AE828">
        <v>47.62</v>
      </c>
      <c r="AF828">
        <v>14</v>
      </c>
      <c r="AG828">
        <v>6</v>
      </c>
      <c r="AH828">
        <v>4</v>
      </c>
      <c r="AI828">
        <v>11</v>
      </c>
    </row>
    <row r="829" spans="1:35" x14ac:dyDescent="0.2">
      <c r="A829" s="102">
        <v>1008</v>
      </c>
      <c r="B829">
        <v>5201</v>
      </c>
      <c r="C829" t="s">
        <v>1660</v>
      </c>
      <c r="D829" t="s">
        <v>1257</v>
      </c>
      <c r="E829">
        <v>3495</v>
      </c>
      <c r="F829">
        <v>3480</v>
      </c>
      <c r="G829">
        <v>200</v>
      </c>
      <c r="H829" t="s">
        <v>1261</v>
      </c>
      <c r="I829">
        <v>7951</v>
      </c>
      <c r="J829" t="s">
        <v>1589</v>
      </c>
      <c r="K829" t="s">
        <v>1281</v>
      </c>
      <c r="L829">
        <v>5920</v>
      </c>
      <c r="M829">
        <v>5880</v>
      </c>
      <c r="N829">
        <v>100</v>
      </c>
      <c r="O829" t="s">
        <v>1258</v>
      </c>
      <c r="P829">
        <v>0.74641462439005002</v>
      </c>
      <c r="Q829">
        <v>0.83226513557003601</v>
      </c>
      <c r="R829">
        <v>0.128353644029815</v>
      </c>
      <c r="S829" s="15">
        <v>3.01705460078651E-2</v>
      </c>
      <c r="T829" s="15">
        <v>-2.0427124474296399</v>
      </c>
      <c r="U829" s="15">
        <v>2.0427124474296399</v>
      </c>
      <c r="V829">
        <v>2.2669333730959198</v>
      </c>
      <c r="W829">
        <v>-10.42</v>
      </c>
      <c r="X829">
        <v>18.37</v>
      </c>
      <c r="Y829">
        <v>2890</v>
      </c>
      <c r="Z829">
        <v>361</v>
      </c>
      <c r="AA829">
        <v>-0.13</v>
      </c>
      <c r="AB829">
        <v>8</v>
      </c>
      <c r="AC829">
        <v>3</v>
      </c>
      <c r="AD829">
        <v>5</v>
      </c>
      <c r="AE829">
        <v>37.5</v>
      </c>
      <c r="AF829">
        <v>15</v>
      </c>
      <c r="AG829">
        <v>2</v>
      </c>
      <c r="AH829">
        <v>1</v>
      </c>
      <c r="AI829">
        <v>5</v>
      </c>
    </row>
    <row r="830" spans="1:35" x14ac:dyDescent="0.2">
      <c r="A830" s="102">
        <v>980</v>
      </c>
      <c r="B830">
        <v>3865</v>
      </c>
      <c r="C830" t="s">
        <v>1207</v>
      </c>
      <c r="D830" t="s">
        <v>1475</v>
      </c>
      <c r="E830">
        <v>490</v>
      </c>
      <c r="F830">
        <v>491</v>
      </c>
      <c r="G830">
        <v>1700</v>
      </c>
      <c r="H830" t="s">
        <v>1261</v>
      </c>
      <c r="I830">
        <v>4534</v>
      </c>
      <c r="J830" t="s">
        <v>1513</v>
      </c>
      <c r="K830" t="s">
        <v>1280</v>
      </c>
      <c r="L830">
        <v>4260</v>
      </c>
      <c r="M830">
        <v>4260</v>
      </c>
      <c r="N830">
        <v>200</v>
      </c>
      <c r="O830" t="s">
        <v>1258</v>
      </c>
      <c r="P830">
        <v>0.86720419446263297</v>
      </c>
      <c r="Q830">
        <v>0.83601119444758498</v>
      </c>
      <c r="R830">
        <v>2.1404478000417799E-2</v>
      </c>
      <c r="S830" s="106">
        <v>1.4627016014245301E-2</v>
      </c>
      <c r="T830">
        <v>-2.5521390836163702</v>
      </c>
      <c r="U830">
        <v>2.5521390836163702</v>
      </c>
      <c r="V830">
        <v>2.9287845805530099</v>
      </c>
      <c r="W830">
        <v>-9.1300000000000008</v>
      </c>
      <c r="X830">
        <v>2.0299999999999998</v>
      </c>
      <c r="Y830">
        <v>2882</v>
      </c>
      <c r="Z830">
        <v>170</v>
      </c>
      <c r="AA830">
        <v>0.06</v>
      </c>
      <c r="AB830">
        <v>17</v>
      </c>
      <c r="AC830">
        <v>8</v>
      </c>
      <c r="AD830">
        <v>9</v>
      </c>
      <c r="AE830">
        <v>47.06</v>
      </c>
      <c r="AF830">
        <v>13</v>
      </c>
      <c r="AG830">
        <v>5</v>
      </c>
      <c r="AH830">
        <v>5</v>
      </c>
      <c r="AI830">
        <v>7</v>
      </c>
    </row>
    <row r="831" spans="1:35" x14ac:dyDescent="0.2">
      <c r="A831" s="102">
        <v>132</v>
      </c>
      <c r="B831">
        <v>4208</v>
      </c>
      <c r="C831" t="s">
        <v>1452</v>
      </c>
      <c r="D831" t="s">
        <v>1282</v>
      </c>
      <c r="E831">
        <v>2160</v>
      </c>
      <c r="F831">
        <v>2166</v>
      </c>
      <c r="G831">
        <v>500</v>
      </c>
      <c r="H831" t="s">
        <v>1261</v>
      </c>
      <c r="I831">
        <v>5991</v>
      </c>
      <c r="J831" t="s">
        <v>1084</v>
      </c>
      <c r="K831" t="s">
        <v>1458</v>
      </c>
      <c r="L831">
        <v>908</v>
      </c>
      <c r="M831">
        <v>910</v>
      </c>
      <c r="N831">
        <v>1200</v>
      </c>
      <c r="O831" t="s">
        <v>1258</v>
      </c>
      <c r="P831">
        <v>0.91361625730175999</v>
      </c>
      <c r="Q831">
        <v>0.93052881300824297</v>
      </c>
      <c r="R831" s="15">
        <v>1.36173102694207E-2</v>
      </c>
      <c r="S831" s="15">
        <v>1.44521047523073E-2</v>
      </c>
      <c r="T831">
        <v>-0.65207374118855299</v>
      </c>
      <c r="U831">
        <v>0.65207374118855299</v>
      </c>
      <c r="V831">
        <v>0.71115673794235201</v>
      </c>
      <c r="W831">
        <v>-1.75</v>
      </c>
      <c r="X831">
        <v>0.83</v>
      </c>
      <c r="Y831">
        <v>2690</v>
      </c>
      <c r="Z831">
        <v>168</v>
      </c>
      <c r="AA831">
        <v>-0.05</v>
      </c>
      <c r="AB831">
        <v>16</v>
      </c>
      <c r="AC831">
        <v>8</v>
      </c>
      <c r="AD831">
        <v>8</v>
      </c>
      <c r="AE831">
        <v>50</v>
      </c>
      <c r="AF831">
        <v>12</v>
      </c>
      <c r="AG831">
        <v>6</v>
      </c>
      <c r="AH831">
        <v>4</v>
      </c>
      <c r="AI831">
        <v>6</v>
      </c>
    </row>
    <row r="832" spans="1:35" x14ac:dyDescent="0.2">
      <c r="A832" s="102">
        <v>411</v>
      </c>
      <c r="B832">
        <v>3774</v>
      </c>
      <c r="C832" t="s">
        <v>662</v>
      </c>
      <c r="D832" t="s">
        <v>1260</v>
      </c>
      <c r="E832">
        <v>3425</v>
      </c>
      <c r="F832">
        <v>3340</v>
      </c>
      <c r="G832">
        <v>300</v>
      </c>
      <c r="H832" t="s">
        <v>1258</v>
      </c>
      <c r="I832">
        <v>3938</v>
      </c>
      <c r="J832" t="s">
        <v>1529</v>
      </c>
      <c r="K832" t="s">
        <v>1260</v>
      </c>
      <c r="L832">
        <v>5370</v>
      </c>
      <c r="M832">
        <v>5370</v>
      </c>
      <c r="N832">
        <v>200</v>
      </c>
      <c r="O832" t="s">
        <v>1261</v>
      </c>
      <c r="P832">
        <v>0.87172406959576998</v>
      </c>
      <c r="Q832">
        <v>0.89926088047233399</v>
      </c>
      <c r="R832" s="15">
        <v>0.21448785178178201</v>
      </c>
      <c r="S832">
        <v>2.7146625566589401E-2</v>
      </c>
      <c r="T832">
        <v>1.4866317603180199</v>
      </c>
      <c r="U832">
        <v>1.4866317603180199</v>
      </c>
      <c r="V832">
        <v>1.7175694467131399</v>
      </c>
      <c r="W832">
        <v>10.98</v>
      </c>
      <c r="X832">
        <v>6.7</v>
      </c>
      <c r="Y832">
        <v>2314</v>
      </c>
      <c r="Z832">
        <v>165</v>
      </c>
      <c r="AA832">
        <v>0.03</v>
      </c>
      <c r="AB832">
        <v>14</v>
      </c>
      <c r="AC832">
        <v>7</v>
      </c>
      <c r="AD832">
        <v>7</v>
      </c>
      <c r="AE832">
        <v>50</v>
      </c>
      <c r="AF832">
        <v>14</v>
      </c>
      <c r="AG832">
        <v>3</v>
      </c>
      <c r="AH832">
        <v>5</v>
      </c>
      <c r="AI832">
        <v>6</v>
      </c>
    </row>
    <row r="833" spans="1:35" x14ac:dyDescent="0.2">
      <c r="A833" s="102">
        <v>231</v>
      </c>
      <c r="B833">
        <v>4217</v>
      </c>
      <c r="C833" t="s">
        <v>1112</v>
      </c>
      <c r="D833" t="s">
        <v>1282</v>
      </c>
      <c r="E833">
        <v>4610</v>
      </c>
      <c r="F833">
        <v>4605</v>
      </c>
      <c r="G833">
        <v>200</v>
      </c>
      <c r="H833" t="s">
        <v>1258</v>
      </c>
      <c r="I833">
        <v>4290</v>
      </c>
      <c r="J833" t="s">
        <v>1313</v>
      </c>
      <c r="K833" t="s">
        <v>1272</v>
      </c>
      <c r="L833">
        <v>988</v>
      </c>
      <c r="M833">
        <v>987</v>
      </c>
      <c r="N833">
        <v>900</v>
      </c>
      <c r="O833" t="s">
        <v>1261</v>
      </c>
      <c r="P833">
        <v>0.71005324089442901</v>
      </c>
      <c r="Q833">
        <v>0.91726036400823197</v>
      </c>
      <c r="R833">
        <v>0.40267751323043699</v>
      </c>
      <c r="S833">
        <v>2.1461045523683098E-2</v>
      </c>
      <c r="T833">
        <v>0.92393976533399103</v>
      </c>
      <c r="U833">
        <v>0.92393976533399103</v>
      </c>
      <c r="V833">
        <v>1.0624839319450301</v>
      </c>
      <c r="W833">
        <v>6.58</v>
      </c>
      <c r="X833">
        <v>3.55</v>
      </c>
      <c r="Y833">
        <v>1095</v>
      </c>
      <c r="Z833">
        <v>68</v>
      </c>
      <c r="AA833">
        <v>0.01</v>
      </c>
      <c r="AB833">
        <v>16</v>
      </c>
      <c r="AC833">
        <v>9</v>
      </c>
      <c r="AD833">
        <v>7</v>
      </c>
      <c r="AE833">
        <v>56.25</v>
      </c>
      <c r="AF833">
        <v>13</v>
      </c>
      <c r="AG833">
        <v>5</v>
      </c>
      <c r="AH833">
        <v>4</v>
      </c>
      <c r="AI833">
        <v>7</v>
      </c>
    </row>
    <row r="834" spans="1:35" x14ac:dyDescent="0.2">
      <c r="A834" s="102">
        <v>398</v>
      </c>
      <c r="B834">
        <v>7278</v>
      </c>
      <c r="C834" t="s">
        <v>45</v>
      </c>
      <c r="D834" t="s">
        <v>1275</v>
      </c>
      <c r="E834">
        <v>2256</v>
      </c>
      <c r="F834">
        <v>2227</v>
      </c>
      <c r="G834">
        <v>300</v>
      </c>
      <c r="H834" t="s">
        <v>1261</v>
      </c>
      <c r="I834">
        <v>8316</v>
      </c>
      <c r="J834" t="s">
        <v>1477</v>
      </c>
      <c r="K834" t="s">
        <v>1314</v>
      </c>
      <c r="L834">
        <v>3765</v>
      </c>
      <c r="M834">
        <v>3751</v>
      </c>
      <c r="N834">
        <v>200</v>
      </c>
      <c r="O834" t="s">
        <v>1258</v>
      </c>
      <c r="P834">
        <v>0.86746551423150298</v>
      </c>
      <c r="Q834">
        <v>0.90044782381052202</v>
      </c>
      <c r="R834">
        <v>0.210476641631933</v>
      </c>
      <c r="S834" s="15">
        <v>9.5349481059511104E-3</v>
      </c>
      <c r="T834">
        <v>-0.765160336224047</v>
      </c>
      <c r="U834">
        <v>0.765160336224047</v>
      </c>
      <c r="V834">
        <v>0.69305787039579603</v>
      </c>
      <c r="W834">
        <v>-2.4900000000000002</v>
      </c>
      <c r="X834">
        <v>10.94</v>
      </c>
      <c r="Y834">
        <v>19</v>
      </c>
      <c r="Z834">
        <v>2</v>
      </c>
      <c r="AA834">
        <v>-0.11</v>
      </c>
      <c r="AB834">
        <v>9</v>
      </c>
      <c r="AC834">
        <v>4</v>
      </c>
      <c r="AD834">
        <v>5</v>
      </c>
      <c r="AE834">
        <v>44.44</v>
      </c>
      <c r="AF834">
        <v>15</v>
      </c>
      <c r="AG834">
        <v>3</v>
      </c>
      <c r="AH834">
        <v>2</v>
      </c>
      <c r="AI834">
        <v>4</v>
      </c>
    </row>
    <row r="835" spans="1:35" x14ac:dyDescent="0.2">
      <c r="A835" s="102">
        <v>1120</v>
      </c>
      <c r="B835">
        <v>7259</v>
      </c>
      <c r="C835" t="s">
        <v>27</v>
      </c>
      <c r="D835" t="s">
        <v>1275</v>
      </c>
      <c r="E835">
        <v>3870</v>
      </c>
      <c r="F835">
        <v>3905</v>
      </c>
      <c r="G835">
        <v>200</v>
      </c>
      <c r="H835" t="s">
        <v>1258</v>
      </c>
      <c r="I835">
        <v>9062</v>
      </c>
      <c r="J835" t="s">
        <v>1222</v>
      </c>
      <c r="K835" t="s">
        <v>1380</v>
      </c>
      <c r="L835">
        <v>5990</v>
      </c>
      <c r="M835">
        <v>5890</v>
      </c>
      <c r="N835">
        <v>100</v>
      </c>
      <c r="O835" t="s">
        <v>1261</v>
      </c>
      <c r="P835">
        <v>0.791655315268742</v>
      </c>
      <c r="Q835">
        <v>0.817621687112569</v>
      </c>
      <c r="R835" s="106">
        <v>0.168479753282572</v>
      </c>
      <c r="S835">
        <v>8.9169318507697298E-2</v>
      </c>
      <c r="T835">
        <v>1.5658226000901201</v>
      </c>
      <c r="U835">
        <v>1.5658226000901201</v>
      </c>
      <c r="V835">
        <v>0.73220018503989803</v>
      </c>
      <c r="W835">
        <v>5.82</v>
      </c>
      <c r="X835">
        <v>32.6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</row>
    <row r="836" spans="1:35" x14ac:dyDescent="0.2">
      <c r="A836" s="102">
        <v>1089</v>
      </c>
      <c r="B836">
        <v>1812</v>
      </c>
      <c r="C836" t="s">
        <v>1356</v>
      </c>
      <c r="D836" t="s">
        <v>1268</v>
      </c>
      <c r="E836">
        <v>1297</v>
      </c>
      <c r="F836">
        <v>1278</v>
      </c>
      <c r="G836">
        <v>800</v>
      </c>
      <c r="H836" t="s">
        <v>1261</v>
      </c>
      <c r="I836">
        <v>7202</v>
      </c>
      <c r="J836" t="s">
        <v>788</v>
      </c>
      <c r="K836" t="s">
        <v>1275</v>
      </c>
      <c r="L836">
        <v>1143</v>
      </c>
      <c r="M836">
        <v>1137</v>
      </c>
      <c r="N836">
        <v>900</v>
      </c>
      <c r="O836" t="s">
        <v>1258</v>
      </c>
      <c r="P836">
        <v>0.69214537015533395</v>
      </c>
      <c r="Q836">
        <v>0.82269045079291403</v>
      </c>
      <c r="R836" s="15">
        <v>7.4109032519266996E-2</v>
      </c>
      <c r="S836">
        <v>3.05717588949403E-2</v>
      </c>
      <c r="T836">
        <v>-0.66479021017677697</v>
      </c>
      <c r="U836">
        <v>0.66479021017677697</v>
      </c>
      <c r="V836">
        <v>0.35530472938558699</v>
      </c>
      <c r="W836">
        <v>-3.59</v>
      </c>
      <c r="X836">
        <v>0.09</v>
      </c>
      <c r="Y836">
        <v>-58</v>
      </c>
      <c r="Z836">
        <v>-3</v>
      </c>
      <c r="AA836">
        <v>-0.03</v>
      </c>
      <c r="AB836">
        <v>20</v>
      </c>
      <c r="AC836">
        <v>10</v>
      </c>
      <c r="AD836">
        <v>10</v>
      </c>
      <c r="AE836">
        <v>50</v>
      </c>
      <c r="AF836">
        <v>10</v>
      </c>
      <c r="AG836">
        <v>8</v>
      </c>
      <c r="AH836">
        <v>6</v>
      </c>
      <c r="AI836">
        <v>6</v>
      </c>
    </row>
    <row r="837" spans="1:35" x14ac:dyDescent="0.2">
      <c r="A837" s="102">
        <v>298</v>
      </c>
      <c r="B837">
        <v>2267</v>
      </c>
      <c r="C837" t="s">
        <v>1503</v>
      </c>
      <c r="D837" t="s">
        <v>1285</v>
      </c>
      <c r="E837">
        <v>5450</v>
      </c>
      <c r="F837">
        <v>5390</v>
      </c>
      <c r="G837">
        <v>200</v>
      </c>
      <c r="H837" t="s">
        <v>1258</v>
      </c>
      <c r="I837">
        <v>5214</v>
      </c>
      <c r="J837" t="s">
        <v>1541</v>
      </c>
      <c r="K837" t="s">
        <v>1257</v>
      </c>
      <c r="L837">
        <v>2085</v>
      </c>
      <c r="M837">
        <v>2059</v>
      </c>
      <c r="N837">
        <v>500</v>
      </c>
      <c r="O837" t="s">
        <v>1261</v>
      </c>
      <c r="P837">
        <v>0.77662576734959499</v>
      </c>
      <c r="Q837">
        <v>0.90991752080280897</v>
      </c>
      <c r="R837" s="15">
        <v>8.8382521528383204E-2</v>
      </c>
      <c r="S837">
        <v>8.06822419894975E-2</v>
      </c>
      <c r="T837">
        <v>0.45027350713163999</v>
      </c>
      <c r="U837">
        <v>0.45027350713163999</v>
      </c>
      <c r="V837">
        <v>0.96023791775621903</v>
      </c>
      <c r="W837">
        <v>1.46</v>
      </c>
      <c r="X837">
        <v>4.5</v>
      </c>
      <c r="Y837">
        <v>-296</v>
      </c>
      <c r="Z837">
        <v>-37</v>
      </c>
      <c r="AA837">
        <v>0.06</v>
      </c>
      <c r="AB837">
        <v>8</v>
      </c>
      <c r="AC837">
        <v>3</v>
      </c>
      <c r="AD837">
        <v>5</v>
      </c>
      <c r="AE837">
        <v>37.5</v>
      </c>
      <c r="AF837">
        <v>12</v>
      </c>
      <c r="AG837">
        <v>2</v>
      </c>
      <c r="AH837">
        <v>1</v>
      </c>
      <c r="AI837">
        <v>5</v>
      </c>
    </row>
    <row r="838" spans="1:35" x14ac:dyDescent="0.2">
      <c r="A838" s="102">
        <v>359</v>
      </c>
      <c r="B838">
        <v>5301</v>
      </c>
      <c r="C838" t="s">
        <v>706</v>
      </c>
      <c r="D838" t="s">
        <v>1257</v>
      </c>
      <c r="E838">
        <v>1028</v>
      </c>
      <c r="F838">
        <v>1016</v>
      </c>
      <c r="G838">
        <v>1000</v>
      </c>
      <c r="H838" t="s">
        <v>1261</v>
      </c>
      <c r="I838">
        <v>7182</v>
      </c>
      <c r="J838" t="s">
        <v>1375</v>
      </c>
      <c r="K838" t="s">
        <v>1314</v>
      </c>
      <c r="L838">
        <v>1011</v>
      </c>
      <c r="M838">
        <v>1008</v>
      </c>
      <c r="N838">
        <v>1000</v>
      </c>
      <c r="O838" t="s">
        <v>1258</v>
      </c>
      <c r="P838">
        <v>0.80738093667337696</v>
      </c>
      <c r="Q838">
        <v>0.90423853929061704</v>
      </c>
      <c r="R838" s="15">
        <v>0.44636155431735203</v>
      </c>
      <c r="S838">
        <v>6.2058307919130397E-2</v>
      </c>
      <c r="T838">
        <v>-0.25416978898158998</v>
      </c>
      <c r="U838">
        <v>0.25416978898158998</v>
      </c>
      <c r="V838">
        <v>0.29668278671093901</v>
      </c>
      <c r="W838">
        <v>-0.71</v>
      </c>
      <c r="X838">
        <v>0.79</v>
      </c>
      <c r="Y838">
        <v>-844</v>
      </c>
      <c r="Z838">
        <v>-34</v>
      </c>
      <c r="AA838">
        <v>0.01</v>
      </c>
      <c r="AB838">
        <v>25</v>
      </c>
      <c r="AC838">
        <v>14</v>
      </c>
      <c r="AD838">
        <v>11</v>
      </c>
      <c r="AE838">
        <v>56</v>
      </c>
      <c r="AF838">
        <v>8</v>
      </c>
      <c r="AG838">
        <v>12</v>
      </c>
      <c r="AH838">
        <v>11</v>
      </c>
      <c r="AI838">
        <v>2</v>
      </c>
    </row>
    <row r="839" spans="1:35" x14ac:dyDescent="0.2">
      <c r="A839" s="102">
        <v>445</v>
      </c>
      <c r="B839">
        <v>3865</v>
      </c>
      <c r="C839" t="s">
        <v>1207</v>
      </c>
      <c r="D839" t="s">
        <v>1475</v>
      </c>
      <c r="E839">
        <v>490</v>
      </c>
      <c r="F839">
        <v>491</v>
      </c>
      <c r="G839">
        <v>2200</v>
      </c>
      <c r="H839" t="s">
        <v>1261</v>
      </c>
      <c r="I839">
        <v>4004</v>
      </c>
      <c r="J839" t="s">
        <v>1453</v>
      </c>
      <c r="K839" t="s">
        <v>1282</v>
      </c>
      <c r="L839">
        <v>2682</v>
      </c>
      <c r="M839">
        <v>2655</v>
      </c>
      <c r="N839">
        <v>400</v>
      </c>
      <c r="O839" t="s">
        <v>1258</v>
      </c>
      <c r="P839">
        <v>0.85024003402647896</v>
      </c>
      <c r="Q839">
        <v>0.89652103528545601</v>
      </c>
      <c r="R839" s="15">
        <v>0.37335525369999201</v>
      </c>
      <c r="S839" s="15">
        <v>6.2107970889236296E-4</v>
      </c>
      <c r="T839">
        <v>-0.76044578724496903</v>
      </c>
      <c r="U839">
        <v>0.76044578724496903</v>
      </c>
      <c r="V839">
        <v>0.93531437985145305</v>
      </c>
      <c r="W839">
        <v>-2.82</v>
      </c>
      <c r="X839">
        <v>1.71</v>
      </c>
      <c r="Y839">
        <v>-1077</v>
      </c>
      <c r="Z839">
        <v>-54</v>
      </c>
      <c r="AA839">
        <v>-0.12</v>
      </c>
      <c r="AB839">
        <v>20</v>
      </c>
      <c r="AC839">
        <v>11</v>
      </c>
      <c r="AD839">
        <v>9</v>
      </c>
      <c r="AE839">
        <v>55</v>
      </c>
      <c r="AF839">
        <v>8</v>
      </c>
      <c r="AG839">
        <v>10</v>
      </c>
      <c r="AH839">
        <v>9</v>
      </c>
      <c r="AI839">
        <v>1</v>
      </c>
    </row>
    <row r="840" spans="1:35" x14ac:dyDescent="0.2">
      <c r="A840" s="102">
        <v>498</v>
      </c>
      <c r="B840">
        <v>4062</v>
      </c>
      <c r="C840" t="s">
        <v>231</v>
      </c>
      <c r="D840" t="s">
        <v>1263</v>
      </c>
      <c r="E840">
        <v>2735</v>
      </c>
      <c r="F840">
        <v>2736</v>
      </c>
      <c r="G840">
        <v>200</v>
      </c>
      <c r="H840" t="s">
        <v>1258</v>
      </c>
      <c r="I840">
        <v>8766</v>
      </c>
      <c r="J840" t="s">
        <v>1432</v>
      </c>
      <c r="K840" t="s">
        <v>1440</v>
      </c>
      <c r="L840">
        <v>6076</v>
      </c>
      <c r="M840">
        <v>6126</v>
      </c>
      <c r="N840">
        <v>100</v>
      </c>
      <c r="O840" t="s">
        <v>1261</v>
      </c>
      <c r="P840">
        <v>0.56877380676436795</v>
      </c>
      <c r="Q840">
        <v>0.89035902927713695</v>
      </c>
      <c r="R840">
        <v>0.20840573606427801</v>
      </c>
      <c r="S840">
        <v>5.4024580869992997E-2</v>
      </c>
      <c r="T840">
        <v>1.50228005620338</v>
      </c>
      <c r="U840">
        <v>1.50228005620338</v>
      </c>
      <c r="V840">
        <v>1.5309969629547699</v>
      </c>
      <c r="W840">
        <v>3.63</v>
      </c>
      <c r="X840">
        <v>10.68</v>
      </c>
      <c r="Y840">
        <v>-1433</v>
      </c>
      <c r="Z840">
        <v>-96</v>
      </c>
      <c r="AA840">
        <v>0.04</v>
      </c>
      <c r="AB840">
        <v>15</v>
      </c>
      <c r="AC840">
        <v>7</v>
      </c>
      <c r="AD840">
        <v>8</v>
      </c>
      <c r="AE840">
        <v>46.67</v>
      </c>
      <c r="AF840">
        <v>13</v>
      </c>
      <c r="AG840">
        <v>7</v>
      </c>
      <c r="AH840">
        <v>4</v>
      </c>
      <c r="AI840">
        <v>4</v>
      </c>
    </row>
    <row r="841" spans="1:35" x14ac:dyDescent="0.2">
      <c r="A841" s="102">
        <v>63</v>
      </c>
      <c r="B841">
        <v>1808</v>
      </c>
      <c r="C841" t="s">
        <v>571</v>
      </c>
      <c r="D841" t="s">
        <v>1268</v>
      </c>
      <c r="E841">
        <v>1425</v>
      </c>
      <c r="F841">
        <v>1416</v>
      </c>
      <c r="G841">
        <v>700</v>
      </c>
      <c r="H841" t="s">
        <v>1261</v>
      </c>
      <c r="I841">
        <v>1860</v>
      </c>
      <c r="J841" t="s">
        <v>56</v>
      </c>
      <c r="K841" t="s">
        <v>1268</v>
      </c>
      <c r="L841">
        <v>712</v>
      </c>
      <c r="M841">
        <v>712</v>
      </c>
      <c r="N841">
        <v>1400</v>
      </c>
      <c r="O841" t="s">
        <v>1258</v>
      </c>
      <c r="P841">
        <v>0.78620233996123801</v>
      </c>
      <c r="Q841">
        <v>0.94458791943761999</v>
      </c>
      <c r="R841" s="15">
        <v>1.7638298180473199E-2</v>
      </c>
      <c r="S841" s="106">
        <v>4.2793448891686597E-2</v>
      </c>
      <c r="T841">
        <v>-1.2381658167379499</v>
      </c>
      <c r="U841">
        <v>1.2381658167379499</v>
      </c>
      <c r="V841">
        <v>1.2367682825530499</v>
      </c>
      <c r="W841">
        <v>-2.4</v>
      </c>
      <c r="X841">
        <v>0.56000000000000005</v>
      </c>
      <c r="Y841">
        <v>-1537</v>
      </c>
      <c r="Z841">
        <v>-96</v>
      </c>
      <c r="AA841">
        <v>-0.05</v>
      </c>
      <c r="AB841">
        <v>16</v>
      </c>
      <c r="AC841">
        <v>8</v>
      </c>
      <c r="AD841">
        <v>8</v>
      </c>
      <c r="AE841">
        <v>50</v>
      </c>
      <c r="AF841">
        <v>12</v>
      </c>
      <c r="AG841">
        <v>5</v>
      </c>
      <c r="AH841">
        <v>3</v>
      </c>
      <c r="AI841">
        <v>8</v>
      </c>
    </row>
    <row r="842" spans="1:35" x14ac:dyDescent="0.2">
      <c r="A842" s="102">
        <v>939</v>
      </c>
      <c r="B842">
        <v>3086</v>
      </c>
      <c r="C842" t="s">
        <v>623</v>
      </c>
      <c r="D842" t="s">
        <v>1283</v>
      </c>
      <c r="E842">
        <v>1313</v>
      </c>
      <c r="F842">
        <v>1285</v>
      </c>
      <c r="G842">
        <v>600</v>
      </c>
      <c r="H842" t="s">
        <v>1261</v>
      </c>
      <c r="I842">
        <v>6506</v>
      </c>
      <c r="J842" t="s">
        <v>1423</v>
      </c>
      <c r="K842" t="s">
        <v>1263</v>
      </c>
      <c r="L842">
        <v>3800</v>
      </c>
      <c r="M842">
        <v>3735</v>
      </c>
      <c r="N842">
        <v>200</v>
      </c>
      <c r="O842" t="s">
        <v>1258</v>
      </c>
      <c r="P842">
        <v>0.81311711772961304</v>
      </c>
      <c r="Q842">
        <v>0.840983634138739</v>
      </c>
      <c r="R842">
        <v>3.1991261008587402E-2</v>
      </c>
      <c r="S842">
        <v>2.7009944843912101E-2</v>
      </c>
      <c r="T842">
        <v>-0.52230063098118196</v>
      </c>
      <c r="U842">
        <v>0.52230063098118196</v>
      </c>
      <c r="V842">
        <v>0.148789777194132</v>
      </c>
      <c r="W842">
        <v>-1.93</v>
      </c>
      <c r="X842">
        <v>3.21</v>
      </c>
      <c r="Y842">
        <v>-2065</v>
      </c>
      <c r="Z842">
        <v>-90</v>
      </c>
      <c r="AA842">
        <v>0.01</v>
      </c>
      <c r="AB842">
        <v>23</v>
      </c>
      <c r="AC842">
        <v>12</v>
      </c>
      <c r="AD842">
        <v>11</v>
      </c>
      <c r="AE842">
        <v>52.17</v>
      </c>
      <c r="AF842">
        <v>9</v>
      </c>
      <c r="AG842">
        <v>9</v>
      </c>
      <c r="AH842">
        <v>9</v>
      </c>
      <c r="AI842">
        <v>5</v>
      </c>
    </row>
    <row r="843" spans="1:35" x14ac:dyDescent="0.2">
      <c r="A843" s="102">
        <v>50</v>
      </c>
      <c r="B843">
        <v>5214</v>
      </c>
      <c r="C843" t="s">
        <v>1541</v>
      </c>
      <c r="D843" t="s">
        <v>1257</v>
      </c>
      <c r="E843">
        <v>2085</v>
      </c>
      <c r="F843">
        <v>2059</v>
      </c>
      <c r="G843">
        <v>500</v>
      </c>
      <c r="H843" t="s">
        <v>1258</v>
      </c>
      <c r="I843">
        <v>6302</v>
      </c>
      <c r="J843" t="s">
        <v>1518</v>
      </c>
      <c r="K843" t="s">
        <v>1270</v>
      </c>
      <c r="L843">
        <v>2677</v>
      </c>
      <c r="M843">
        <v>2666</v>
      </c>
      <c r="N843">
        <v>400</v>
      </c>
      <c r="O843" t="s">
        <v>1261</v>
      </c>
      <c r="P843">
        <v>0.93860887218056299</v>
      </c>
      <c r="Q843">
        <v>0.94827444463982402</v>
      </c>
      <c r="R843">
        <v>5.0584454884306698E-2</v>
      </c>
      <c r="S843">
        <v>4.8727470926159103E-2</v>
      </c>
      <c r="T843">
        <v>0.91222156084873196</v>
      </c>
      <c r="U843">
        <v>0.91222156084873196</v>
      </c>
      <c r="V843">
        <v>0.51821827251192898</v>
      </c>
      <c r="W843">
        <v>1.94</v>
      </c>
      <c r="X843">
        <v>3.46</v>
      </c>
      <c r="Y843">
        <v>-2098</v>
      </c>
      <c r="Z843">
        <v>-262</v>
      </c>
      <c r="AA843">
        <v>-0.17</v>
      </c>
      <c r="AB843">
        <v>8</v>
      </c>
      <c r="AC843">
        <v>3</v>
      </c>
      <c r="AD843">
        <v>5</v>
      </c>
      <c r="AE843">
        <v>37.5</v>
      </c>
      <c r="AF843">
        <v>13</v>
      </c>
      <c r="AG843">
        <v>1</v>
      </c>
      <c r="AH843">
        <v>1</v>
      </c>
      <c r="AI843">
        <v>6</v>
      </c>
    </row>
    <row r="844" spans="1:35" x14ac:dyDescent="0.2">
      <c r="A844" s="102">
        <v>35</v>
      </c>
      <c r="B844">
        <v>1893</v>
      </c>
      <c r="C844" t="s">
        <v>1683</v>
      </c>
      <c r="D844" t="s">
        <v>1268</v>
      </c>
      <c r="E844">
        <v>666</v>
      </c>
      <c r="F844">
        <v>658</v>
      </c>
      <c r="G844">
        <v>1500</v>
      </c>
      <c r="H844" t="s">
        <v>1258</v>
      </c>
      <c r="I844">
        <v>8425</v>
      </c>
      <c r="J844" t="s">
        <v>1438</v>
      </c>
      <c r="K844" t="s">
        <v>1264</v>
      </c>
      <c r="L844">
        <v>3240</v>
      </c>
      <c r="M844">
        <v>3220</v>
      </c>
      <c r="N844">
        <v>300</v>
      </c>
      <c r="O844" t="s">
        <v>1261</v>
      </c>
      <c r="P844">
        <v>0.71619389304373804</v>
      </c>
      <c r="Q844">
        <v>0.953287542988422</v>
      </c>
      <c r="R844">
        <v>1.6234396334950298E-2</v>
      </c>
      <c r="S844">
        <v>1.4564727958304101E-2</v>
      </c>
      <c r="T844">
        <v>0.33056818483945599</v>
      </c>
      <c r="U844">
        <v>0.33056818483945599</v>
      </c>
      <c r="V844">
        <v>0.34836919420262102</v>
      </c>
      <c r="W844">
        <v>0.92</v>
      </c>
      <c r="X844">
        <v>2.17</v>
      </c>
      <c r="Y844">
        <v>-2389</v>
      </c>
      <c r="Z844">
        <v>-159</v>
      </c>
      <c r="AA844">
        <v>0.01</v>
      </c>
      <c r="AB844">
        <v>15</v>
      </c>
      <c r="AC844">
        <v>9</v>
      </c>
      <c r="AD844">
        <v>6</v>
      </c>
      <c r="AE844">
        <v>60</v>
      </c>
      <c r="AF844">
        <v>12</v>
      </c>
      <c r="AG844">
        <v>5</v>
      </c>
      <c r="AH844">
        <v>5</v>
      </c>
      <c r="AI844">
        <v>5</v>
      </c>
    </row>
    <row r="845" spans="1:35" x14ac:dyDescent="0.2">
      <c r="A845" s="102">
        <v>24</v>
      </c>
      <c r="B845">
        <v>2267</v>
      </c>
      <c r="C845" t="s">
        <v>1503</v>
      </c>
      <c r="D845" t="s">
        <v>1285</v>
      </c>
      <c r="E845">
        <v>5450</v>
      </c>
      <c r="F845">
        <v>5390</v>
      </c>
      <c r="G845">
        <v>200</v>
      </c>
      <c r="H845" t="s">
        <v>1261</v>
      </c>
      <c r="I845">
        <v>9201</v>
      </c>
      <c r="J845" t="s">
        <v>1519</v>
      </c>
      <c r="K845" t="s">
        <v>1520</v>
      </c>
      <c r="L845">
        <v>3020</v>
      </c>
      <c r="M845">
        <v>2998.5</v>
      </c>
      <c r="N845">
        <v>400</v>
      </c>
      <c r="O845" t="s">
        <v>1258</v>
      </c>
      <c r="P845">
        <v>0.84789120351439795</v>
      </c>
      <c r="Q845">
        <v>0.95580072301930097</v>
      </c>
      <c r="R845" s="106">
        <v>0.42018213968340401</v>
      </c>
      <c r="S845" s="106">
        <v>1.2286259833317799E-2</v>
      </c>
      <c r="T845">
        <v>-0.57142344603742301</v>
      </c>
      <c r="U845">
        <v>0.57142344603742301</v>
      </c>
      <c r="V845">
        <v>0.36484023754299799</v>
      </c>
      <c r="W845">
        <v>-1.57</v>
      </c>
      <c r="X845">
        <v>11.26</v>
      </c>
      <c r="Y845">
        <v>-2547</v>
      </c>
      <c r="Z845">
        <v>-849</v>
      </c>
      <c r="AA845">
        <v>0.2</v>
      </c>
      <c r="AB845">
        <v>3</v>
      </c>
      <c r="AC845">
        <v>2</v>
      </c>
      <c r="AD845">
        <v>1</v>
      </c>
      <c r="AE845">
        <v>66.67</v>
      </c>
      <c r="AF845">
        <v>15</v>
      </c>
      <c r="AG845">
        <v>1</v>
      </c>
      <c r="AH845">
        <v>1</v>
      </c>
      <c r="AI845">
        <v>1</v>
      </c>
    </row>
    <row r="846" spans="1:35" x14ac:dyDescent="0.2">
      <c r="A846" s="102">
        <v>1117</v>
      </c>
      <c r="B846">
        <v>4005</v>
      </c>
      <c r="C846" t="s">
        <v>1501</v>
      </c>
      <c r="D846" t="s">
        <v>1282</v>
      </c>
      <c r="E846">
        <v>448</v>
      </c>
      <c r="F846">
        <v>442</v>
      </c>
      <c r="G846">
        <v>2400</v>
      </c>
      <c r="H846" t="s">
        <v>1258</v>
      </c>
      <c r="I846">
        <v>7321</v>
      </c>
      <c r="J846" t="s">
        <v>1463</v>
      </c>
      <c r="K846" t="s">
        <v>1314</v>
      </c>
      <c r="L846">
        <v>574</v>
      </c>
      <c r="M846">
        <v>566</v>
      </c>
      <c r="N846">
        <v>1900</v>
      </c>
      <c r="O846" t="s">
        <v>1261</v>
      </c>
      <c r="P846">
        <v>0.96353837815661803</v>
      </c>
      <c r="Q846">
        <v>0.81799411317725901</v>
      </c>
      <c r="R846" s="106">
        <v>1.00834573924695E-2</v>
      </c>
      <c r="S846" s="106">
        <v>9.1174363723309407E-2</v>
      </c>
      <c r="T846">
        <v>2.69241271261764</v>
      </c>
      <c r="U846">
        <v>2.69241271261764</v>
      </c>
      <c r="V846">
        <v>2.7022920073616601</v>
      </c>
      <c r="W846">
        <v>8.0299999999999994</v>
      </c>
      <c r="X846">
        <v>1.36</v>
      </c>
      <c r="Y846">
        <v>-2602</v>
      </c>
      <c r="Z846">
        <v>-260</v>
      </c>
      <c r="AA846">
        <v>0</v>
      </c>
      <c r="AB846">
        <v>10</v>
      </c>
      <c r="AC846">
        <v>5</v>
      </c>
      <c r="AD846">
        <v>5</v>
      </c>
      <c r="AE846">
        <v>50</v>
      </c>
      <c r="AF846">
        <v>11</v>
      </c>
      <c r="AG846">
        <v>4</v>
      </c>
      <c r="AH846">
        <v>3</v>
      </c>
      <c r="AI846">
        <v>3</v>
      </c>
    </row>
    <row r="847" spans="1:35" x14ac:dyDescent="0.2">
      <c r="A847" s="102">
        <v>299</v>
      </c>
      <c r="B847">
        <v>3387</v>
      </c>
      <c r="C847" t="s">
        <v>641</v>
      </c>
      <c r="D847" t="s">
        <v>1283</v>
      </c>
      <c r="E847">
        <v>2300</v>
      </c>
      <c r="F847">
        <v>2253</v>
      </c>
      <c r="G847">
        <v>400</v>
      </c>
      <c r="H847" t="s">
        <v>1258</v>
      </c>
      <c r="I847">
        <v>8585</v>
      </c>
      <c r="J847" t="s">
        <v>1715</v>
      </c>
      <c r="K847" t="s">
        <v>1264</v>
      </c>
      <c r="L847">
        <v>160</v>
      </c>
      <c r="M847">
        <v>160</v>
      </c>
      <c r="N847">
        <v>5600</v>
      </c>
      <c r="O847" t="s">
        <v>1261</v>
      </c>
      <c r="P847">
        <v>0.69608593872665503</v>
      </c>
      <c r="Q847">
        <v>0.90981184040833996</v>
      </c>
      <c r="R847" s="15">
        <v>0.31386322027807401</v>
      </c>
      <c r="S847">
        <v>8.2725064129504394E-2</v>
      </c>
      <c r="T847">
        <v>1.68507993895992</v>
      </c>
      <c r="U847">
        <v>1.68507993895992</v>
      </c>
      <c r="V847">
        <v>1.8507632670288501</v>
      </c>
      <c r="W847">
        <v>12.89</v>
      </c>
      <c r="X847">
        <v>0.57999999999999996</v>
      </c>
      <c r="Y847">
        <v>-2760</v>
      </c>
      <c r="Z847">
        <v>-115</v>
      </c>
      <c r="AA847">
        <v>0.03</v>
      </c>
      <c r="AB847">
        <v>24</v>
      </c>
      <c r="AC847">
        <v>10</v>
      </c>
      <c r="AD847">
        <v>14</v>
      </c>
      <c r="AE847">
        <v>41.67</v>
      </c>
      <c r="AF847">
        <v>13</v>
      </c>
      <c r="AG847">
        <v>7</v>
      </c>
      <c r="AH847">
        <v>6</v>
      </c>
      <c r="AI847">
        <v>11</v>
      </c>
    </row>
    <row r="848" spans="1:35" x14ac:dyDescent="0.2">
      <c r="A848" s="102">
        <v>1153</v>
      </c>
      <c r="B848">
        <v>1812</v>
      </c>
      <c r="C848" t="s">
        <v>1356</v>
      </c>
      <c r="D848" t="s">
        <v>1268</v>
      </c>
      <c r="E848">
        <v>1297</v>
      </c>
      <c r="F848">
        <v>1278</v>
      </c>
      <c r="G848">
        <v>800</v>
      </c>
      <c r="H848" t="s">
        <v>1261</v>
      </c>
      <c r="I848">
        <v>4004</v>
      </c>
      <c r="J848" t="s">
        <v>1453</v>
      </c>
      <c r="K848" t="s">
        <v>1282</v>
      </c>
      <c r="L848">
        <v>2682</v>
      </c>
      <c r="M848">
        <v>2655</v>
      </c>
      <c r="N848">
        <v>400</v>
      </c>
      <c r="O848" t="s">
        <v>1258</v>
      </c>
      <c r="P848">
        <v>0.70084375784875796</v>
      </c>
      <c r="Q848">
        <v>0.81257202115179294</v>
      </c>
      <c r="R848">
        <v>7.0844862453159005E-2</v>
      </c>
      <c r="S848">
        <v>4.5032045645193503E-2</v>
      </c>
      <c r="T848">
        <v>-0.88723022166818899</v>
      </c>
      <c r="U848">
        <v>0.88723022166818899</v>
      </c>
      <c r="V848">
        <v>0.59315779618685704</v>
      </c>
      <c r="W848">
        <v>-3.69</v>
      </c>
      <c r="X848">
        <v>3.73</v>
      </c>
      <c r="Y848">
        <v>-3060</v>
      </c>
      <c r="Z848">
        <v>-161</v>
      </c>
      <c r="AA848">
        <v>-0.24</v>
      </c>
      <c r="AB848">
        <v>19</v>
      </c>
      <c r="AC848">
        <v>8</v>
      </c>
      <c r="AD848">
        <v>11</v>
      </c>
      <c r="AE848">
        <v>42.11</v>
      </c>
      <c r="AF848">
        <v>10</v>
      </c>
      <c r="AG848">
        <v>6</v>
      </c>
      <c r="AH848">
        <v>8</v>
      </c>
      <c r="AI848">
        <v>5</v>
      </c>
    </row>
    <row r="849" spans="1:35" x14ac:dyDescent="0.2">
      <c r="A849" s="102">
        <v>805</v>
      </c>
      <c r="B849">
        <v>4186</v>
      </c>
      <c r="C849" t="s">
        <v>671</v>
      </c>
      <c r="D849" t="s">
        <v>1282</v>
      </c>
      <c r="E849">
        <v>4415</v>
      </c>
      <c r="F849">
        <v>4420</v>
      </c>
      <c r="G849">
        <v>200</v>
      </c>
      <c r="H849" t="s">
        <v>1261</v>
      </c>
      <c r="I849">
        <v>4739</v>
      </c>
      <c r="J849" t="s">
        <v>1311</v>
      </c>
      <c r="K849" t="s">
        <v>1260</v>
      </c>
      <c r="L849">
        <v>3360</v>
      </c>
      <c r="M849">
        <v>3325</v>
      </c>
      <c r="N849">
        <v>300</v>
      </c>
      <c r="O849" t="s">
        <v>1258</v>
      </c>
      <c r="P849">
        <v>0.87966609993887601</v>
      </c>
      <c r="Q849">
        <v>0.85592551733740196</v>
      </c>
      <c r="R849" s="15">
        <v>7.4404990818632694E-2</v>
      </c>
      <c r="S849" s="15">
        <v>3.3499606391479399E-2</v>
      </c>
      <c r="T849">
        <v>-1.28526184111956</v>
      </c>
      <c r="U849">
        <v>1.28526184111956</v>
      </c>
      <c r="V849">
        <v>1.44373855976428</v>
      </c>
      <c r="W849">
        <v>-4.84</v>
      </c>
      <c r="X849">
        <v>12.84</v>
      </c>
      <c r="Y849">
        <v>-3389</v>
      </c>
      <c r="Z849">
        <v>-261</v>
      </c>
      <c r="AA849">
        <v>0.2</v>
      </c>
      <c r="AB849">
        <v>13</v>
      </c>
      <c r="AC849">
        <v>7</v>
      </c>
      <c r="AD849">
        <v>6</v>
      </c>
      <c r="AE849">
        <v>53.85</v>
      </c>
      <c r="AF849">
        <v>10</v>
      </c>
      <c r="AG849">
        <v>7</v>
      </c>
      <c r="AH849">
        <v>6</v>
      </c>
      <c r="AI849">
        <v>0</v>
      </c>
    </row>
    <row r="850" spans="1:35" x14ac:dyDescent="0.2">
      <c r="A850" s="102">
        <v>801</v>
      </c>
      <c r="B850">
        <v>5803</v>
      </c>
      <c r="C850" t="s">
        <v>26</v>
      </c>
      <c r="D850" t="s">
        <v>1273</v>
      </c>
      <c r="E850">
        <v>388</v>
      </c>
      <c r="F850">
        <v>385</v>
      </c>
      <c r="G850">
        <v>2000</v>
      </c>
      <c r="H850" t="s">
        <v>1261</v>
      </c>
      <c r="I850">
        <v>7259</v>
      </c>
      <c r="J850" t="s">
        <v>27</v>
      </c>
      <c r="K850" t="s">
        <v>1275</v>
      </c>
      <c r="L850">
        <v>3870</v>
      </c>
      <c r="M850">
        <v>3905</v>
      </c>
      <c r="N850">
        <v>200</v>
      </c>
      <c r="O850" t="s">
        <v>1258</v>
      </c>
      <c r="P850">
        <v>0.875530999595726</v>
      </c>
      <c r="Q850">
        <v>0.85643060574109497</v>
      </c>
      <c r="R850" s="15">
        <v>9.4917458108869701E-2</v>
      </c>
      <c r="S850">
        <v>4.88526597506646E-2</v>
      </c>
      <c r="T850">
        <v>-2.6366477346219699</v>
      </c>
      <c r="U850">
        <v>2.6366477346219699</v>
      </c>
      <c r="V850">
        <v>2.2815582676054702</v>
      </c>
      <c r="W850">
        <v>-12.53</v>
      </c>
      <c r="X850">
        <v>1.41</v>
      </c>
      <c r="Y850">
        <v>-4482</v>
      </c>
      <c r="Z850">
        <v>-204</v>
      </c>
      <c r="AA850">
        <v>0.23</v>
      </c>
      <c r="AB850">
        <v>22</v>
      </c>
      <c r="AC850">
        <v>12</v>
      </c>
      <c r="AD850">
        <v>10</v>
      </c>
      <c r="AE850">
        <v>54.55</v>
      </c>
      <c r="AF850">
        <v>13</v>
      </c>
      <c r="AG850">
        <v>9</v>
      </c>
      <c r="AH850">
        <v>5</v>
      </c>
      <c r="AI850">
        <v>8</v>
      </c>
    </row>
    <row r="851" spans="1:35" x14ac:dyDescent="0.2">
      <c r="A851" s="102">
        <v>225</v>
      </c>
      <c r="B851">
        <v>4626</v>
      </c>
      <c r="C851" t="s">
        <v>1517</v>
      </c>
      <c r="D851" t="s">
        <v>1282</v>
      </c>
      <c r="E851">
        <v>4860</v>
      </c>
      <c r="F851">
        <v>4750</v>
      </c>
      <c r="G851">
        <v>200</v>
      </c>
      <c r="H851" t="s">
        <v>1258</v>
      </c>
      <c r="I851">
        <v>6370</v>
      </c>
      <c r="J851" t="s">
        <v>1502</v>
      </c>
      <c r="K851" t="s">
        <v>1270</v>
      </c>
      <c r="L851">
        <v>3240</v>
      </c>
      <c r="M851">
        <v>3235</v>
      </c>
      <c r="N851">
        <v>300</v>
      </c>
      <c r="O851" t="s">
        <v>1261</v>
      </c>
      <c r="P851">
        <v>0.74680100445424302</v>
      </c>
      <c r="Q851">
        <v>0.91785711594377195</v>
      </c>
      <c r="R851" s="15">
        <v>0.23424732657050201</v>
      </c>
      <c r="S851">
        <v>4.1289917333515398E-2</v>
      </c>
      <c r="T851">
        <v>1.3154532548014899</v>
      </c>
      <c r="U851">
        <v>1.3154532548014899</v>
      </c>
      <c r="V851">
        <v>1.3732630343511401</v>
      </c>
      <c r="W851">
        <v>5.37</v>
      </c>
      <c r="X851">
        <v>2.16</v>
      </c>
      <c r="Y851">
        <v>-5313</v>
      </c>
      <c r="Z851">
        <v>-409</v>
      </c>
      <c r="AA851">
        <v>7.0000000000000007E-2</v>
      </c>
      <c r="AB851">
        <v>13</v>
      </c>
      <c r="AC851">
        <v>6</v>
      </c>
      <c r="AD851">
        <v>7</v>
      </c>
      <c r="AE851">
        <v>46.15</v>
      </c>
      <c r="AF851">
        <v>12</v>
      </c>
      <c r="AG851">
        <v>5</v>
      </c>
      <c r="AH851">
        <v>3</v>
      </c>
      <c r="AI851">
        <v>5</v>
      </c>
    </row>
    <row r="852" spans="1:35" x14ac:dyDescent="0.2">
      <c r="A852" s="102">
        <v>348</v>
      </c>
      <c r="B852">
        <v>1812</v>
      </c>
      <c r="C852" t="s">
        <v>1356</v>
      </c>
      <c r="D852" t="s">
        <v>1268</v>
      </c>
      <c r="E852">
        <v>1297</v>
      </c>
      <c r="F852">
        <v>1278</v>
      </c>
      <c r="G852">
        <v>800</v>
      </c>
      <c r="H852" t="s">
        <v>1261</v>
      </c>
      <c r="I852">
        <v>8377</v>
      </c>
      <c r="J852" t="s">
        <v>1381</v>
      </c>
      <c r="K852" t="s">
        <v>1314</v>
      </c>
      <c r="L852">
        <v>1013</v>
      </c>
      <c r="M852">
        <v>1008</v>
      </c>
      <c r="N852">
        <v>1000</v>
      </c>
      <c r="O852" t="s">
        <v>1258</v>
      </c>
      <c r="P852">
        <v>0.84741228203900498</v>
      </c>
      <c r="Q852">
        <v>0.90501457374831595</v>
      </c>
      <c r="R852">
        <v>0.222198405336933</v>
      </c>
      <c r="S852">
        <v>1.39186917657366E-2</v>
      </c>
      <c r="T852">
        <v>-1.03966236915247</v>
      </c>
      <c r="U852">
        <v>1.03966236915247</v>
      </c>
      <c r="V852">
        <v>0.77334009312160101</v>
      </c>
      <c r="W852">
        <v>-2.95</v>
      </c>
      <c r="X852">
        <v>1.41</v>
      </c>
      <c r="Y852">
        <v>-5928</v>
      </c>
      <c r="Z852">
        <v>-312</v>
      </c>
      <c r="AA852">
        <v>-0.04</v>
      </c>
      <c r="AB852">
        <v>19</v>
      </c>
      <c r="AC852">
        <v>10</v>
      </c>
      <c r="AD852">
        <v>9</v>
      </c>
      <c r="AE852">
        <v>52.63</v>
      </c>
      <c r="AF852">
        <v>11</v>
      </c>
      <c r="AG852">
        <v>6</v>
      </c>
      <c r="AH852">
        <v>5</v>
      </c>
      <c r="AI852">
        <v>8</v>
      </c>
    </row>
    <row r="853" spans="1:35" x14ac:dyDescent="0.2">
      <c r="A853" s="102">
        <v>1070</v>
      </c>
      <c r="B853">
        <v>4043</v>
      </c>
      <c r="C853" t="s">
        <v>1540</v>
      </c>
      <c r="D853" t="s">
        <v>1282</v>
      </c>
      <c r="E853">
        <v>2721</v>
      </c>
      <c r="F853">
        <v>2715</v>
      </c>
      <c r="G853">
        <v>400</v>
      </c>
      <c r="H853" t="s">
        <v>1261</v>
      </c>
      <c r="I853">
        <v>7186</v>
      </c>
      <c r="J853" t="s">
        <v>547</v>
      </c>
      <c r="K853" t="s">
        <v>1314</v>
      </c>
      <c r="L853">
        <v>422</v>
      </c>
      <c r="M853">
        <v>420</v>
      </c>
      <c r="N853">
        <v>2600</v>
      </c>
      <c r="O853" t="s">
        <v>1258</v>
      </c>
      <c r="P853">
        <v>0.80089247693619403</v>
      </c>
      <c r="Q853">
        <v>0.82458718226073802</v>
      </c>
      <c r="R853">
        <v>0.120425033275815</v>
      </c>
      <c r="S853">
        <v>2.6901450536699199E-2</v>
      </c>
      <c r="T853">
        <v>-0.36971425450011802</v>
      </c>
      <c r="U853">
        <v>0.36971425450011802</v>
      </c>
      <c r="V853">
        <v>0.228710965302896</v>
      </c>
      <c r="W853">
        <v>-0.89</v>
      </c>
      <c r="X853">
        <v>0.55000000000000004</v>
      </c>
      <c r="Y853">
        <v>-6264</v>
      </c>
      <c r="Z853">
        <v>-368</v>
      </c>
      <c r="AA853">
        <v>0</v>
      </c>
      <c r="AB853">
        <v>17</v>
      </c>
      <c r="AC853">
        <v>8</v>
      </c>
      <c r="AD853">
        <v>9</v>
      </c>
      <c r="AE853">
        <v>47.06</v>
      </c>
      <c r="AF853">
        <v>10</v>
      </c>
      <c r="AG853">
        <v>7</v>
      </c>
      <c r="AH853">
        <v>6</v>
      </c>
      <c r="AI853">
        <v>4</v>
      </c>
    </row>
    <row r="854" spans="1:35" x14ac:dyDescent="0.2">
      <c r="A854" s="102">
        <v>799</v>
      </c>
      <c r="B854">
        <v>4634</v>
      </c>
      <c r="C854" t="s">
        <v>65</v>
      </c>
      <c r="D854" t="s">
        <v>1282</v>
      </c>
      <c r="E854">
        <v>2393</v>
      </c>
      <c r="F854">
        <v>2392</v>
      </c>
      <c r="G854">
        <v>400</v>
      </c>
      <c r="H854" t="s">
        <v>1258</v>
      </c>
      <c r="I854">
        <v>7180</v>
      </c>
      <c r="J854" t="s">
        <v>1081</v>
      </c>
      <c r="K854" t="s">
        <v>1314</v>
      </c>
      <c r="L854">
        <v>416</v>
      </c>
      <c r="M854">
        <v>410</v>
      </c>
      <c r="N854">
        <v>2300</v>
      </c>
      <c r="O854" t="s">
        <v>1261</v>
      </c>
      <c r="P854">
        <v>0.867589894335839</v>
      </c>
      <c r="Q854">
        <v>0.85686740414862805</v>
      </c>
      <c r="R854">
        <v>0.35172583945293101</v>
      </c>
      <c r="S854">
        <v>1.24459743189895E-2</v>
      </c>
      <c r="T854">
        <v>1.2101893958671499</v>
      </c>
      <c r="U854">
        <v>1.2101893958671499</v>
      </c>
      <c r="V854">
        <v>0.82830148004555004</v>
      </c>
      <c r="W854">
        <v>3.91</v>
      </c>
      <c r="X854">
        <v>1.44</v>
      </c>
      <c r="Y854">
        <v>-6645</v>
      </c>
      <c r="Z854">
        <v>-369</v>
      </c>
      <c r="AA854">
        <v>-0.05</v>
      </c>
      <c r="AB854">
        <v>18</v>
      </c>
      <c r="AC854">
        <v>8</v>
      </c>
      <c r="AD854">
        <v>10</v>
      </c>
      <c r="AE854">
        <v>44.44</v>
      </c>
      <c r="AF854">
        <v>13</v>
      </c>
      <c r="AG854">
        <v>6</v>
      </c>
      <c r="AH854">
        <v>4</v>
      </c>
      <c r="AI854">
        <v>8</v>
      </c>
    </row>
    <row r="855" spans="1:35" x14ac:dyDescent="0.2">
      <c r="A855" s="102">
        <v>286</v>
      </c>
      <c r="B855">
        <v>3148</v>
      </c>
      <c r="C855" t="s">
        <v>626</v>
      </c>
      <c r="D855" t="s">
        <v>1283</v>
      </c>
      <c r="E855">
        <v>2774</v>
      </c>
      <c r="F855">
        <v>2717</v>
      </c>
      <c r="G855">
        <v>200</v>
      </c>
      <c r="H855" t="s">
        <v>1261</v>
      </c>
      <c r="I855">
        <v>4530</v>
      </c>
      <c r="J855" t="s">
        <v>1030</v>
      </c>
      <c r="K855" t="s">
        <v>1280</v>
      </c>
      <c r="L855">
        <v>5570</v>
      </c>
      <c r="M855">
        <v>5530</v>
      </c>
      <c r="N855">
        <v>100</v>
      </c>
      <c r="O855" t="s">
        <v>1258</v>
      </c>
      <c r="P855">
        <v>0.84800369256631902</v>
      </c>
      <c r="Q855">
        <v>0.91061130087567899</v>
      </c>
      <c r="R855">
        <v>1.2991674474822801E-2</v>
      </c>
      <c r="S855">
        <v>3.2577889470174502E-2</v>
      </c>
      <c r="T855">
        <v>-1.03000733203868</v>
      </c>
      <c r="U855">
        <v>1.03000733203868</v>
      </c>
      <c r="V855">
        <v>0.53372708101627997</v>
      </c>
      <c r="W855">
        <v>-3.9</v>
      </c>
      <c r="X855">
        <v>1.74</v>
      </c>
      <c r="Y855">
        <v>-7009</v>
      </c>
      <c r="Z855">
        <v>-637</v>
      </c>
      <c r="AA855">
        <v>-0.13</v>
      </c>
      <c r="AB855">
        <v>11</v>
      </c>
      <c r="AC855">
        <v>4</v>
      </c>
      <c r="AD855">
        <v>7</v>
      </c>
      <c r="AE855">
        <v>36.36</v>
      </c>
      <c r="AF855">
        <v>12</v>
      </c>
      <c r="AG855">
        <v>2</v>
      </c>
      <c r="AH855">
        <v>2</v>
      </c>
      <c r="AI855">
        <v>7</v>
      </c>
    </row>
    <row r="856" spans="1:35" x14ac:dyDescent="0.2">
      <c r="A856" s="102">
        <v>1090</v>
      </c>
      <c r="B856">
        <v>4631</v>
      </c>
      <c r="C856" t="s">
        <v>1521</v>
      </c>
      <c r="D856" t="s">
        <v>1282</v>
      </c>
      <c r="E856">
        <v>2942</v>
      </c>
      <c r="F856">
        <v>2927</v>
      </c>
      <c r="G856">
        <v>300</v>
      </c>
      <c r="H856" t="s">
        <v>1258</v>
      </c>
      <c r="I856">
        <v>8276</v>
      </c>
      <c r="J856" t="s">
        <v>866</v>
      </c>
      <c r="K856" t="s">
        <v>1283</v>
      </c>
      <c r="L856">
        <v>1916</v>
      </c>
      <c r="M856">
        <v>1859</v>
      </c>
      <c r="N856">
        <v>500</v>
      </c>
      <c r="O856" t="s">
        <v>1261</v>
      </c>
      <c r="P856">
        <v>0.571337067795325</v>
      </c>
      <c r="Q856">
        <v>0.82252478815737196</v>
      </c>
      <c r="R856">
        <v>0.20356578469119099</v>
      </c>
      <c r="S856">
        <v>4.8687557202139797E-2</v>
      </c>
      <c r="T856">
        <v>2.0336103517158599</v>
      </c>
      <c r="U856">
        <v>2.0336103517158599</v>
      </c>
      <c r="V856">
        <v>1.1566320034145601</v>
      </c>
      <c r="W856">
        <v>5.72</v>
      </c>
      <c r="X856">
        <v>5.85</v>
      </c>
      <c r="Y856">
        <v>-7039</v>
      </c>
      <c r="Z856">
        <v>-503</v>
      </c>
      <c r="AA856">
        <v>-0.04</v>
      </c>
      <c r="AB856">
        <v>14</v>
      </c>
      <c r="AC856">
        <v>8</v>
      </c>
      <c r="AD856">
        <v>6</v>
      </c>
      <c r="AE856">
        <v>57.14</v>
      </c>
      <c r="AF856">
        <v>15</v>
      </c>
      <c r="AG856">
        <v>3</v>
      </c>
      <c r="AH856">
        <v>4</v>
      </c>
      <c r="AI856">
        <v>7</v>
      </c>
    </row>
    <row r="857" spans="1:35" x14ac:dyDescent="0.2">
      <c r="A857" s="102">
        <v>613</v>
      </c>
      <c r="B857">
        <v>4061</v>
      </c>
      <c r="C857" t="s">
        <v>1495</v>
      </c>
      <c r="D857" t="s">
        <v>1282</v>
      </c>
      <c r="E857">
        <v>2960</v>
      </c>
      <c r="F857">
        <v>2943</v>
      </c>
      <c r="G857">
        <v>300</v>
      </c>
      <c r="H857" t="s">
        <v>1258</v>
      </c>
      <c r="I857">
        <v>7167</v>
      </c>
      <c r="J857" t="s">
        <v>1344</v>
      </c>
      <c r="K857" t="s">
        <v>1314</v>
      </c>
      <c r="L857">
        <v>239</v>
      </c>
      <c r="M857">
        <v>234</v>
      </c>
      <c r="N857">
        <v>3800</v>
      </c>
      <c r="O857" t="s">
        <v>1261</v>
      </c>
      <c r="P857">
        <v>0.94087248685951497</v>
      </c>
      <c r="Q857">
        <v>0.87816052349377505</v>
      </c>
      <c r="R857">
        <v>0.144583868368864</v>
      </c>
      <c r="S857">
        <v>1.1136737988876899E-2</v>
      </c>
      <c r="T857">
        <v>1.9829674468437499</v>
      </c>
      <c r="U857">
        <v>1.9829674468437499</v>
      </c>
      <c r="V857">
        <v>1.8073257533775899</v>
      </c>
      <c r="W857">
        <v>5.68</v>
      </c>
      <c r="X857">
        <v>0.71</v>
      </c>
      <c r="Y857">
        <v>-7908</v>
      </c>
      <c r="Z857">
        <v>-377</v>
      </c>
      <c r="AA857">
        <v>-0.01</v>
      </c>
      <c r="AB857">
        <v>21</v>
      </c>
      <c r="AC857">
        <v>10</v>
      </c>
      <c r="AD857">
        <v>11</v>
      </c>
      <c r="AE857">
        <v>47.62</v>
      </c>
      <c r="AF857">
        <v>15</v>
      </c>
      <c r="AG857">
        <v>5</v>
      </c>
      <c r="AH857">
        <v>5</v>
      </c>
      <c r="AI857">
        <v>11</v>
      </c>
    </row>
    <row r="858" spans="1:35" x14ac:dyDescent="0.2">
      <c r="A858" s="102">
        <v>780</v>
      </c>
      <c r="B858">
        <v>7458</v>
      </c>
      <c r="C858" t="s">
        <v>1708</v>
      </c>
      <c r="D858" t="s">
        <v>1265</v>
      </c>
      <c r="E858">
        <v>4885</v>
      </c>
      <c r="F858">
        <v>4795</v>
      </c>
      <c r="G858">
        <v>200</v>
      </c>
      <c r="H858" t="s">
        <v>1261</v>
      </c>
      <c r="I858">
        <v>9787</v>
      </c>
      <c r="J858" t="s">
        <v>1692</v>
      </c>
      <c r="K858" t="s">
        <v>1272</v>
      </c>
      <c r="L858">
        <v>3775</v>
      </c>
      <c r="M858">
        <v>3760</v>
      </c>
      <c r="N858">
        <v>300</v>
      </c>
      <c r="O858" t="s">
        <v>1258</v>
      </c>
      <c r="P858">
        <v>0.67914430836545203</v>
      </c>
      <c r="Q858">
        <v>0.85889932461255003</v>
      </c>
      <c r="R858">
        <v>4.6639751219439599E-2</v>
      </c>
      <c r="S858">
        <v>2.05648620684344E-2</v>
      </c>
      <c r="T858">
        <v>-3.29838429585029</v>
      </c>
      <c r="U858">
        <v>3.29838429585029</v>
      </c>
      <c r="V858">
        <v>2.6750971269178101</v>
      </c>
      <c r="W858">
        <v>-10.49</v>
      </c>
      <c r="X858">
        <v>17.62</v>
      </c>
      <c r="Y858">
        <v>-9165</v>
      </c>
      <c r="Z858">
        <v>-1146</v>
      </c>
      <c r="AA858">
        <v>-0.04</v>
      </c>
      <c r="AB858">
        <v>8</v>
      </c>
      <c r="AC858">
        <v>5</v>
      </c>
      <c r="AD858">
        <v>3</v>
      </c>
      <c r="AE858">
        <v>62.5</v>
      </c>
      <c r="AF858">
        <v>14</v>
      </c>
      <c r="AG858">
        <v>2</v>
      </c>
      <c r="AH858">
        <v>2</v>
      </c>
      <c r="AI858">
        <v>4</v>
      </c>
    </row>
    <row r="859" spans="1:35" x14ac:dyDescent="0.2">
      <c r="A859" s="102">
        <v>376</v>
      </c>
      <c r="B859">
        <v>2331</v>
      </c>
      <c r="C859" t="s">
        <v>1408</v>
      </c>
      <c r="D859" t="s">
        <v>1272</v>
      </c>
      <c r="E859">
        <v>5560</v>
      </c>
      <c r="F859">
        <v>5530</v>
      </c>
      <c r="G859">
        <v>100</v>
      </c>
      <c r="H859" t="s">
        <v>1258</v>
      </c>
      <c r="I859">
        <v>4686</v>
      </c>
      <c r="J859" t="s">
        <v>1278</v>
      </c>
      <c r="K859" t="s">
        <v>1260</v>
      </c>
      <c r="L859">
        <v>5390</v>
      </c>
      <c r="M859">
        <v>5130</v>
      </c>
      <c r="N859">
        <v>100</v>
      </c>
      <c r="O859" t="s">
        <v>1261</v>
      </c>
      <c r="P859">
        <v>0.80342426369604303</v>
      </c>
      <c r="Q859">
        <v>0.90222330806027495</v>
      </c>
      <c r="R859" s="15">
        <v>7.7318662983665402E-3</v>
      </c>
      <c r="S859">
        <v>7.28417538056325E-2</v>
      </c>
      <c r="T859">
        <v>0.734195739622715</v>
      </c>
      <c r="U859">
        <v>0.734195739622715</v>
      </c>
      <c r="V859">
        <v>0.25393162216626203</v>
      </c>
      <c r="W859">
        <v>6.13</v>
      </c>
      <c r="X859">
        <v>7.23</v>
      </c>
      <c r="Y859">
        <v>-9227</v>
      </c>
      <c r="Z859">
        <v>-615</v>
      </c>
      <c r="AA859">
        <v>0.02</v>
      </c>
      <c r="AB859">
        <v>15</v>
      </c>
      <c r="AC859">
        <v>8</v>
      </c>
      <c r="AD859">
        <v>7</v>
      </c>
      <c r="AE859">
        <v>53.33</v>
      </c>
      <c r="AF859">
        <v>11</v>
      </c>
      <c r="AG859">
        <v>4</v>
      </c>
      <c r="AH859">
        <v>6</v>
      </c>
      <c r="AI859">
        <v>5</v>
      </c>
    </row>
    <row r="860" spans="1:35" x14ac:dyDescent="0.2">
      <c r="A860" s="102">
        <v>75</v>
      </c>
      <c r="B860">
        <v>4739</v>
      </c>
      <c r="C860" t="s">
        <v>1311</v>
      </c>
      <c r="D860" t="s">
        <v>1260</v>
      </c>
      <c r="E860">
        <v>3360</v>
      </c>
      <c r="F860">
        <v>3325</v>
      </c>
      <c r="G860">
        <v>200</v>
      </c>
      <c r="H860" t="s">
        <v>1258</v>
      </c>
      <c r="I860">
        <v>6758</v>
      </c>
      <c r="J860" t="s">
        <v>1274</v>
      </c>
      <c r="K860" t="s">
        <v>1263</v>
      </c>
      <c r="L860">
        <v>7500</v>
      </c>
      <c r="M860">
        <v>7522</v>
      </c>
      <c r="N860">
        <v>100</v>
      </c>
      <c r="O860" t="s">
        <v>1261</v>
      </c>
      <c r="P860">
        <v>0.83344435732927802</v>
      </c>
      <c r="Q860">
        <v>0.94163083291851901</v>
      </c>
      <c r="R860" s="15">
        <v>0.39316593558935098</v>
      </c>
      <c r="S860">
        <v>4.4371679793023201E-4</v>
      </c>
      <c r="T860">
        <v>1.2652483619186401</v>
      </c>
      <c r="U860">
        <v>1.2652483619186401</v>
      </c>
      <c r="V860">
        <v>2.05662639425393</v>
      </c>
      <c r="W860">
        <v>3.54</v>
      </c>
      <c r="X860">
        <v>11.59</v>
      </c>
      <c r="Y860">
        <v>-9507</v>
      </c>
      <c r="Z860">
        <v>-679</v>
      </c>
      <c r="AA860">
        <v>0.28999999999999998</v>
      </c>
      <c r="AB860">
        <v>14</v>
      </c>
      <c r="AC860">
        <v>7</v>
      </c>
      <c r="AD860">
        <v>7</v>
      </c>
      <c r="AE860">
        <v>50</v>
      </c>
      <c r="AF860">
        <v>11</v>
      </c>
      <c r="AG860">
        <v>5</v>
      </c>
      <c r="AH860">
        <v>3</v>
      </c>
      <c r="AI860">
        <v>6</v>
      </c>
    </row>
    <row r="861" spans="1:35" x14ac:dyDescent="0.2">
      <c r="A861" s="102">
        <v>379</v>
      </c>
      <c r="B861">
        <v>8591</v>
      </c>
      <c r="C861" t="s">
        <v>1429</v>
      </c>
      <c r="D861" t="s">
        <v>1264</v>
      </c>
      <c r="E861">
        <v>1916</v>
      </c>
      <c r="F861">
        <v>1925</v>
      </c>
      <c r="G861">
        <v>500</v>
      </c>
      <c r="H861" t="s">
        <v>1258</v>
      </c>
      <c r="I861">
        <v>8804</v>
      </c>
      <c r="J861" t="s">
        <v>910</v>
      </c>
      <c r="K861" t="s">
        <v>1279</v>
      </c>
      <c r="L861">
        <v>1769</v>
      </c>
      <c r="M861">
        <v>1724</v>
      </c>
      <c r="N861">
        <v>600</v>
      </c>
      <c r="O861" t="s">
        <v>1261</v>
      </c>
      <c r="P861">
        <v>0.73896079597008901</v>
      </c>
      <c r="Q861">
        <v>0.90188394181024401</v>
      </c>
      <c r="R861" s="15">
        <v>0.224704664463724</v>
      </c>
      <c r="S861">
        <v>8.5727532888045702E-2</v>
      </c>
      <c r="T861">
        <v>0.78206502247774701</v>
      </c>
      <c r="U861">
        <v>0.78206502247774701</v>
      </c>
      <c r="V861">
        <v>0.59025479353493804</v>
      </c>
      <c r="W861">
        <v>2.2999999999999998</v>
      </c>
      <c r="X861">
        <v>7.47</v>
      </c>
      <c r="Y861">
        <v>-9645</v>
      </c>
      <c r="Z861">
        <v>-603</v>
      </c>
      <c r="AA861">
        <v>0.01</v>
      </c>
      <c r="AB861">
        <v>16</v>
      </c>
      <c r="AC861">
        <v>7</v>
      </c>
      <c r="AD861">
        <v>9</v>
      </c>
      <c r="AE861">
        <v>43.75</v>
      </c>
      <c r="AF861">
        <v>15</v>
      </c>
      <c r="AG861">
        <v>3</v>
      </c>
      <c r="AH861">
        <v>3</v>
      </c>
      <c r="AI861">
        <v>10</v>
      </c>
    </row>
    <row r="862" spans="1:35" x14ac:dyDescent="0.2">
      <c r="A862" s="102">
        <v>176</v>
      </c>
      <c r="B862">
        <v>6479</v>
      </c>
      <c r="C862" t="s">
        <v>552</v>
      </c>
      <c r="D862" t="s">
        <v>1263</v>
      </c>
      <c r="E862">
        <v>2175</v>
      </c>
      <c r="F862">
        <v>2172</v>
      </c>
      <c r="G862">
        <v>400</v>
      </c>
      <c r="H862" t="s">
        <v>1258</v>
      </c>
      <c r="I862">
        <v>6588</v>
      </c>
      <c r="J862" t="s">
        <v>440</v>
      </c>
      <c r="K862" t="s">
        <v>1263</v>
      </c>
      <c r="L862">
        <v>4200</v>
      </c>
      <c r="M862">
        <v>4160</v>
      </c>
      <c r="N862">
        <v>200</v>
      </c>
      <c r="O862" t="s">
        <v>1261</v>
      </c>
      <c r="P862">
        <v>0.68620354646597403</v>
      </c>
      <c r="Q862">
        <v>0.92443879856123001</v>
      </c>
      <c r="R862">
        <v>0.43376767136279398</v>
      </c>
      <c r="S862">
        <v>1.00103686774083E-2</v>
      </c>
      <c r="T862">
        <v>0.99942037509700299</v>
      </c>
      <c r="U862">
        <v>0.99942037509700299</v>
      </c>
      <c r="V862">
        <v>0.26068134175117602</v>
      </c>
      <c r="W862">
        <v>2.89</v>
      </c>
      <c r="X862">
        <v>4.42</v>
      </c>
      <c r="Y862">
        <v>-10026</v>
      </c>
      <c r="Z862">
        <v>-528</v>
      </c>
      <c r="AA862">
        <v>-0.06</v>
      </c>
      <c r="AB862">
        <v>19</v>
      </c>
      <c r="AC862">
        <v>9</v>
      </c>
      <c r="AD862">
        <v>10</v>
      </c>
      <c r="AE862">
        <v>47.37</v>
      </c>
      <c r="AF862">
        <v>11</v>
      </c>
      <c r="AG862">
        <v>7</v>
      </c>
      <c r="AH862">
        <v>8</v>
      </c>
      <c r="AI862">
        <v>4</v>
      </c>
    </row>
    <row r="863" spans="1:35" x14ac:dyDescent="0.2">
      <c r="A863" s="102">
        <v>709</v>
      </c>
      <c r="B863">
        <v>3865</v>
      </c>
      <c r="C863" t="s">
        <v>1207</v>
      </c>
      <c r="D863" t="s">
        <v>1475</v>
      </c>
      <c r="E863">
        <v>490</v>
      </c>
      <c r="F863">
        <v>491</v>
      </c>
      <c r="G863">
        <v>2000</v>
      </c>
      <c r="H863" t="s">
        <v>1258</v>
      </c>
      <c r="I863">
        <v>9603</v>
      </c>
      <c r="J863" t="s">
        <v>1434</v>
      </c>
      <c r="K863" t="s">
        <v>1272</v>
      </c>
      <c r="L863">
        <v>2547</v>
      </c>
      <c r="M863">
        <v>2485</v>
      </c>
      <c r="N863">
        <v>400</v>
      </c>
      <c r="O863" t="s">
        <v>1261</v>
      </c>
      <c r="P863">
        <v>0.94678453214408897</v>
      </c>
      <c r="Q863">
        <v>0.86610871915857102</v>
      </c>
      <c r="R863" s="15">
        <v>0.10666373268377199</v>
      </c>
      <c r="S863" s="15">
        <v>3.67753279700502E-3</v>
      </c>
      <c r="T863">
        <v>0.78750775962803998</v>
      </c>
      <c r="U863">
        <v>0.78750775962803998</v>
      </c>
      <c r="V863">
        <v>0.15678081084381701</v>
      </c>
      <c r="W863">
        <v>3.13</v>
      </c>
      <c r="X863">
        <v>1.21</v>
      </c>
      <c r="Y863">
        <v>-10142</v>
      </c>
      <c r="Z863">
        <v>-441</v>
      </c>
      <c r="AA863">
        <v>-0.02</v>
      </c>
      <c r="AB863">
        <v>23</v>
      </c>
      <c r="AC863">
        <v>11</v>
      </c>
      <c r="AD863">
        <v>12</v>
      </c>
      <c r="AE863">
        <v>47.83</v>
      </c>
      <c r="AF863">
        <v>11</v>
      </c>
      <c r="AG863">
        <v>9</v>
      </c>
      <c r="AH863">
        <v>7</v>
      </c>
      <c r="AI863">
        <v>7</v>
      </c>
    </row>
    <row r="864" spans="1:35" x14ac:dyDescent="0.2">
      <c r="A864" s="102">
        <v>422</v>
      </c>
      <c r="B864">
        <v>3563</v>
      </c>
      <c r="C864" t="s">
        <v>1461</v>
      </c>
      <c r="D864" t="s">
        <v>1283</v>
      </c>
      <c r="E864">
        <v>8900</v>
      </c>
      <c r="F864">
        <v>8800</v>
      </c>
      <c r="G864">
        <v>100</v>
      </c>
      <c r="H864" t="s">
        <v>1261</v>
      </c>
      <c r="I864">
        <v>8572</v>
      </c>
      <c r="J864" t="s">
        <v>1226</v>
      </c>
      <c r="K864" t="s">
        <v>1264</v>
      </c>
      <c r="L864">
        <v>522</v>
      </c>
      <c r="M864">
        <v>522</v>
      </c>
      <c r="N864">
        <v>1700</v>
      </c>
      <c r="O864" t="s">
        <v>1258</v>
      </c>
      <c r="P864">
        <v>0.69648188615850404</v>
      </c>
      <c r="Q864">
        <v>0.89821782767395197</v>
      </c>
      <c r="R864">
        <v>0.32747100661769801</v>
      </c>
      <c r="S864">
        <v>6.8637567411739195E-2</v>
      </c>
      <c r="T864">
        <v>-1.9256524278567899</v>
      </c>
      <c r="U864">
        <v>1.9256524278567899</v>
      </c>
      <c r="V864">
        <v>1.97161704253746</v>
      </c>
      <c r="W864">
        <v>-9.8800000000000008</v>
      </c>
      <c r="X864">
        <v>0.84</v>
      </c>
      <c r="Y864">
        <v>-10538</v>
      </c>
      <c r="Z864">
        <v>-390</v>
      </c>
      <c r="AA864">
        <v>0.02</v>
      </c>
      <c r="AB864">
        <v>27</v>
      </c>
      <c r="AC864">
        <v>15</v>
      </c>
      <c r="AD864">
        <v>12</v>
      </c>
      <c r="AE864">
        <v>55.56</v>
      </c>
      <c r="AF864">
        <v>11</v>
      </c>
      <c r="AG864">
        <v>15</v>
      </c>
      <c r="AH864">
        <v>10</v>
      </c>
      <c r="AI864">
        <v>2</v>
      </c>
    </row>
    <row r="865" spans="1:35" x14ac:dyDescent="0.2">
      <c r="A865" s="102">
        <v>762</v>
      </c>
      <c r="B865">
        <v>4114</v>
      </c>
      <c r="C865" t="s">
        <v>1413</v>
      </c>
      <c r="D865" t="s">
        <v>1282</v>
      </c>
      <c r="E865">
        <v>6080</v>
      </c>
      <c r="F865">
        <v>6050</v>
      </c>
      <c r="G865">
        <v>100</v>
      </c>
      <c r="H865" t="s">
        <v>1258</v>
      </c>
      <c r="I865">
        <v>7189</v>
      </c>
      <c r="J865" t="s">
        <v>44</v>
      </c>
      <c r="K865" t="s">
        <v>1314</v>
      </c>
      <c r="L865">
        <v>694</v>
      </c>
      <c r="M865">
        <v>682</v>
      </c>
      <c r="N865">
        <v>900</v>
      </c>
      <c r="O865" t="s">
        <v>1261</v>
      </c>
      <c r="P865">
        <v>0.87700633386111204</v>
      </c>
      <c r="Q865">
        <v>0.86015853967371603</v>
      </c>
      <c r="R865" s="106">
        <v>3.2997282930918401E-2</v>
      </c>
      <c r="S865">
        <v>3.9097475286170802E-2</v>
      </c>
      <c r="T865">
        <v>1.66271499015197</v>
      </c>
      <c r="U865">
        <v>1.66271499015197</v>
      </c>
      <c r="V865">
        <v>1.9389366518782001</v>
      </c>
      <c r="W865">
        <v>7.64</v>
      </c>
      <c r="X865">
        <v>1.45</v>
      </c>
      <c r="Y865">
        <v>-10629</v>
      </c>
      <c r="Z865">
        <v>-483</v>
      </c>
      <c r="AA865">
        <v>-0.05</v>
      </c>
      <c r="AB865">
        <v>22</v>
      </c>
      <c r="AC865">
        <v>12</v>
      </c>
      <c r="AD865">
        <v>10</v>
      </c>
      <c r="AE865">
        <v>54.55</v>
      </c>
      <c r="AF865">
        <v>11</v>
      </c>
      <c r="AG865">
        <v>9</v>
      </c>
      <c r="AH865">
        <v>7</v>
      </c>
      <c r="AI865">
        <v>6</v>
      </c>
    </row>
    <row r="866" spans="1:35" x14ac:dyDescent="0.2">
      <c r="A866" s="102">
        <v>554</v>
      </c>
      <c r="B866">
        <v>2267</v>
      </c>
      <c r="C866" t="s">
        <v>1503</v>
      </c>
      <c r="D866" t="s">
        <v>1285</v>
      </c>
      <c r="E866">
        <v>5450</v>
      </c>
      <c r="F866">
        <v>5390</v>
      </c>
      <c r="G866">
        <v>200</v>
      </c>
      <c r="H866" t="s">
        <v>1258</v>
      </c>
      <c r="I866">
        <v>7276</v>
      </c>
      <c r="J866" t="s">
        <v>1310</v>
      </c>
      <c r="K866" t="s">
        <v>1263</v>
      </c>
      <c r="L866">
        <v>4655</v>
      </c>
      <c r="M866">
        <v>4655</v>
      </c>
      <c r="N866">
        <v>200</v>
      </c>
      <c r="O866" t="s">
        <v>1261</v>
      </c>
      <c r="P866">
        <v>0.88583473359535203</v>
      </c>
      <c r="Q866">
        <v>0.88486961581553403</v>
      </c>
      <c r="R866" s="106">
        <v>6.2807940513997199E-2</v>
      </c>
      <c r="S866">
        <v>8.6215766688114898E-2</v>
      </c>
      <c r="T866">
        <v>0.398857080377232</v>
      </c>
      <c r="U866">
        <v>0.398857080377232</v>
      </c>
      <c r="V866">
        <v>0.89097739916506002</v>
      </c>
      <c r="W866">
        <v>1.56</v>
      </c>
      <c r="X866">
        <v>13.64</v>
      </c>
      <c r="Y866">
        <v>-10676</v>
      </c>
      <c r="Z866">
        <v>-1068</v>
      </c>
      <c r="AA866">
        <v>0.1</v>
      </c>
      <c r="AB866">
        <v>10</v>
      </c>
      <c r="AC866">
        <v>6</v>
      </c>
      <c r="AD866">
        <v>4</v>
      </c>
      <c r="AE866">
        <v>60</v>
      </c>
      <c r="AF866">
        <v>10</v>
      </c>
      <c r="AG866">
        <v>4</v>
      </c>
      <c r="AH866">
        <v>3</v>
      </c>
      <c r="AI866">
        <v>3</v>
      </c>
    </row>
    <row r="867" spans="1:35" x14ac:dyDescent="0.2">
      <c r="A867" s="102">
        <v>71</v>
      </c>
      <c r="B867">
        <v>8601</v>
      </c>
      <c r="C867" t="s">
        <v>25</v>
      </c>
      <c r="D867" t="s">
        <v>1450</v>
      </c>
      <c r="E867">
        <v>542.4</v>
      </c>
      <c r="F867">
        <v>537.20000000000005</v>
      </c>
      <c r="G867">
        <v>1800</v>
      </c>
      <c r="H867" t="s">
        <v>1261</v>
      </c>
      <c r="I867">
        <v>8697</v>
      </c>
      <c r="J867" t="s">
        <v>905</v>
      </c>
      <c r="K867" t="s">
        <v>1264</v>
      </c>
      <c r="L867">
        <v>1969</v>
      </c>
      <c r="M867">
        <v>1980</v>
      </c>
      <c r="N867">
        <v>500</v>
      </c>
      <c r="O867" t="s">
        <v>1258</v>
      </c>
      <c r="P867">
        <v>0.65069885970747499</v>
      </c>
      <c r="Q867">
        <v>0.94328148611964902</v>
      </c>
      <c r="R867">
        <v>7.5204185072689306E-2</v>
      </c>
      <c r="S867">
        <v>3.01047628767769E-3</v>
      </c>
      <c r="T867">
        <v>-2.0425082312985801</v>
      </c>
      <c r="U867">
        <v>2.0425082312985801</v>
      </c>
      <c r="V867">
        <v>1.23427147510522</v>
      </c>
      <c r="W867">
        <v>-4.24</v>
      </c>
      <c r="X867">
        <v>2.33</v>
      </c>
      <c r="Y867">
        <v>-11025</v>
      </c>
      <c r="Z867">
        <v>-612</v>
      </c>
      <c r="AA867">
        <v>-0.04</v>
      </c>
      <c r="AB867">
        <v>18</v>
      </c>
      <c r="AC867">
        <v>10</v>
      </c>
      <c r="AD867">
        <v>8</v>
      </c>
      <c r="AE867">
        <v>55.56</v>
      </c>
      <c r="AF867">
        <v>13</v>
      </c>
      <c r="AG867">
        <v>4</v>
      </c>
      <c r="AH867">
        <v>5</v>
      </c>
      <c r="AI867">
        <v>9</v>
      </c>
    </row>
    <row r="868" spans="1:35" x14ac:dyDescent="0.2">
      <c r="A868" s="102">
        <v>526</v>
      </c>
      <c r="B868">
        <v>5947</v>
      </c>
      <c r="C868" t="s">
        <v>230</v>
      </c>
      <c r="D868" t="s">
        <v>1458</v>
      </c>
      <c r="E868">
        <v>8060</v>
      </c>
      <c r="F868">
        <v>8170</v>
      </c>
      <c r="G868">
        <v>100</v>
      </c>
      <c r="H868" t="s">
        <v>1258</v>
      </c>
      <c r="I868">
        <v>6856</v>
      </c>
      <c r="J868" t="s">
        <v>233</v>
      </c>
      <c r="K868" t="s">
        <v>1263</v>
      </c>
      <c r="L868">
        <v>6880</v>
      </c>
      <c r="M868">
        <v>6840</v>
      </c>
      <c r="N868">
        <v>100</v>
      </c>
      <c r="O868" t="s">
        <v>1261</v>
      </c>
      <c r="P868">
        <v>0.74342772292329495</v>
      </c>
      <c r="Q868">
        <v>0.887907845115114</v>
      </c>
      <c r="R868">
        <v>0.29240528163915802</v>
      </c>
      <c r="S868">
        <v>6.0687646722225E-2</v>
      </c>
      <c r="T868">
        <v>1.5713123750011599</v>
      </c>
      <c r="U868">
        <v>1.5713123750011599</v>
      </c>
      <c r="V868">
        <v>0.74749987940849905</v>
      </c>
      <c r="W868">
        <v>4.5199999999999996</v>
      </c>
      <c r="X868">
        <v>16.28</v>
      </c>
      <c r="Y868">
        <v>-11447</v>
      </c>
      <c r="Z868">
        <v>-11447</v>
      </c>
      <c r="AA868">
        <v>-0.79</v>
      </c>
      <c r="AB868">
        <v>1</v>
      </c>
      <c r="AC868">
        <v>0</v>
      </c>
      <c r="AD868">
        <v>1</v>
      </c>
      <c r="AE868">
        <v>0</v>
      </c>
      <c r="AF868">
        <v>16</v>
      </c>
      <c r="AG868">
        <v>0</v>
      </c>
      <c r="AH868">
        <v>0</v>
      </c>
      <c r="AI868">
        <v>1</v>
      </c>
    </row>
    <row r="869" spans="1:35" x14ac:dyDescent="0.2">
      <c r="A869" s="102">
        <v>975</v>
      </c>
      <c r="B869">
        <v>1944</v>
      </c>
      <c r="C869" t="s">
        <v>1573</v>
      </c>
      <c r="D869" t="s">
        <v>1268</v>
      </c>
      <c r="E869">
        <v>1793</v>
      </c>
      <c r="F869">
        <v>1793</v>
      </c>
      <c r="G869">
        <v>500</v>
      </c>
      <c r="H869" t="s">
        <v>1258</v>
      </c>
      <c r="I869">
        <v>4544</v>
      </c>
      <c r="J869" t="s">
        <v>1703</v>
      </c>
      <c r="K869" t="s">
        <v>1272</v>
      </c>
      <c r="L869">
        <v>2815</v>
      </c>
      <c r="M869">
        <v>2806</v>
      </c>
      <c r="N869">
        <v>300</v>
      </c>
      <c r="O869" t="s">
        <v>1261</v>
      </c>
      <c r="P869">
        <v>0.62510666835776396</v>
      </c>
      <c r="Q869">
        <v>0.83622911605234096</v>
      </c>
      <c r="R869" s="15">
        <v>0.13450545226402699</v>
      </c>
      <c r="S869">
        <v>1.12019175991423E-2</v>
      </c>
      <c r="T869">
        <v>0.65027747008205306</v>
      </c>
      <c r="U869">
        <v>0.65027747008205306</v>
      </c>
      <c r="V869">
        <v>0.50758889605972501</v>
      </c>
      <c r="W869">
        <v>1.9</v>
      </c>
      <c r="X869">
        <v>6.5</v>
      </c>
      <c r="Y869">
        <v>-11848</v>
      </c>
      <c r="Z869">
        <v>-539</v>
      </c>
      <c r="AA869">
        <v>-0.06</v>
      </c>
      <c r="AB869">
        <v>22</v>
      </c>
      <c r="AC869">
        <v>10</v>
      </c>
      <c r="AD869">
        <v>12</v>
      </c>
      <c r="AE869">
        <v>45.45</v>
      </c>
      <c r="AF869">
        <v>10</v>
      </c>
      <c r="AG869">
        <v>6</v>
      </c>
      <c r="AH869">
        <v>7</v>
      </c>
      <c r="AI869">
        <v>9</v>
      </c>
    </row>
    <row r="870" spans="1:35" x14ac:dyDescent="0.2">
      <c r="A870" s="102">
        <v>1199</v>
      </c>
      <c r="B870">
        <v>6361</v>
      </c>
      <c r="C870" t="s">
        <v>748</v>
      </c>
      <c r="D870" t="s">
        <v>1270</v>
      </c>
      <c r="E870">
        <v>2876</v>
      </c>
      <c r="F870">
        <v>2830</v>
      </c>
      <c r="G870">
        <v>300</v>
      </c>
      <c r="H870" t="s">
        <v>1261</v>
      </c>
      <c r="I870">
        <v>8309</v>
      </c>
      <c r="J870" t="s">
        <v>871</v>
      </c>
      <c r="K870" t="s">
        <v>1314</v>
      </c>
      <c r="L870">
        <v>4007</v>
      </c>
      <c r="M870">
        <v>4001</v>
      </c>
      <c r="N870">
        <v>200</v>
      </c>
      <c r="O870" t="s">
        <v>1258</v>
      </c>
      <c r="P870">
        <v>0.69866364722712104</v>
      </c>
      <c r="Q870">
        <v>0.80596427097041801</v>
      </c>
      <c r="R870">
        <v>0.26862792602515001</v>
      </c>
      <c r="S870" s="106">
        <v>1.2101043174370101E-2</v>
      </c>
      <c r="T870">
        <v>-2.8254378752243299</v>
      </c>
      <c r="U870">
        <v>2.8254378752243299</v>
      </c>
      <c r="V870">
        <v>2.8757065168167402</v>
      </c>
      <c r="W870">
        <v>-11.22</v>
      </c>
      <c r="X870">
        <v>6.1</v>
      </c>
      <c r="Y870">
        <v>-11998</v>
      </c>
      <c r="Z870">
        <v>-2000</v>
      </c>
      <c r="AA870">
        <v>-0.15</v>
      </c>
      <c r="AB870">
        <v>6</v>
      </c>
      <c r="AC870">
        <v>2</v>
      </c>
      <c r="AD870">
        <v>4</v>
      </c>
      <c r="AE870">
        <v>33.33</v>
      </c>
      <c r="AF870">
        <v>10</v>
      </c>
      <c r="AG870">
        <v>2</v>
      </c>
      <c r="AH870">
        <v>2</v>
      </c>
      <c r="AI870">
        <v>2</v>
      </c>
    </row>
    <row r="871" spans="1:35" x14ac:dyDescent="0.2">
      <c r="A871" s="102">
        <v>448</v>
      </c>
      <c r="B871">
        <v>2001</v>
      </c>
      <c r="C871" t="s">
        <v>1176</v>
      </c>
      <c r="D871" t="s">
        <v>1285</v>
      </c>
      <c r="E871">
        <v>1651</v>
      </c>
      <c r="F871">
        <v>1649</v>
      </c>
      <c r="G871">
        <v>600</v>
      </c>
      <c r="H871" t="s">
        <v>1258</v>
      </c>
      <c r="I871">
        <v>3865</v>
      </c>
      <c r="J871" t="s">
        <v>1207</v>
      </c>
      <c r="K871" t="s">
        <v>1475</v>
      </c>
      <c r="L871">
        <v>490</v>
      </c>
      <c r="M871">
        <v>491</v>
      </c>
      <c r="N871">
        <v>2000</v>
      </c>
      <c r="O871" t="s">
        <v>1261</v>
      </c>
      <c r="P871">
        <v>0.85867257058409696</v>
      </c>
      <c r="Q871">
        <v>0.89626158593540795</v>
      </c>
      <c r="R871">
        <v>2.6029350262537901E-2</v>
      </c>
      <c r="S871" s="106">
        <v>1.05161678276483E-2</v>
      </c>
      <c r="T871">
        <v>2.4924857066546999</v>
      </c>
      <c r="U871">
        <v>2.4924857066546999</v>
      </c>
      <c r="V871">
        <v>2.9038520710099398</v>
      </c>
      <c r="W871">
        <v>7.9</v>
      </c>
      <c r="X871">
        <v>0.75</v>
      </c>
      <c r="Y871">
        <v>-12457</v>
      </c>
      <c r="Z871">
        <v>-542</v>
      </c>
      <c r="AA871">
        <v>0.06</v>
      </c>
      <c r="AB871">
        <v>23</v>
      </c>
      <c r="AC871">
        <v>11</v>
      </c>
      <c r="AD871">
        <v>12</v>
      </c>
      <c r="AE871">
        <v>47.83</v>
      </c>
      <c r="AF871">
        <v>12</v>
      </c>
      <c r="AG871">
        <v>7</v>
      </c>
      <c r="AH871">
        <v>7</v>
      </c>
      <c r="AI871">
        <v>9</v>
      </c>
    </row>
    <row r="872" spans="1:35" x14ac:dyDescent="0.2">
      <c r="A872" s="102">
        <v>777</v>
      </c>
      <c r="B872">
        <v>4202</v>
      </c>
      <c r="C872" t="s">
        <v>48</v>
      </c>
      <c r="D872" t="s">
        <v>1282</v>
      </c>
      <c r="E872">
        <v>1012</v>
      </c>
      <c r="F872">
        <v>1003</v>
      </c>
      <c r="G872">
        <v>1100</v>
      </c>
      <c r="H872" t="s">
        <v>1258</v>
      </c>
      <c r="I872">
        <v>9076</v>
      </c>
      <c r="J872" t="s">
        <v>922</v>
      </c>
      <c r="K872" t="s">
        <v>1380</v>
      </c>
      <c r="L872">
        <v>1359</v>
      </c>
      <c r="M872">
        <v>1341</v>
      </c>
      <c r="N872">
        <v>800</v>
      </c>
      <c r="O872" t="s">
        <v>1261</v>
      </c>
      <c r="P872">
        <v>0.79197579694763598</v>
      </c>
      <c r="Q872">
        <v>0.85896049843600397</v>
      </c>
      <c r="R872" s="106">
        <v>2.4065007194870099E-2</v>
      </c>
      <c r="S872" s="15">
        <v>1.8862630424273101E-2</v>
      </c>
      <c r="T872">
        <v>1.31212228988673</v>
      </c>
      <c r="U872">
        <v>1.31212228988673</v>
      </c>
      <c r="V872">
        <v>0.91138167178227403</v>
      </c>
      <c r="W872">
        <v>3.25</v>
      </c>
      <c r="X872">
        <v>2.84</v>
      </c>
      <c r="Y872">
        <v>-12675</v>
      </c>
      <c r="Z872">
        <v>-604</v>
      </c>
      <c r="AA872">
        <v>-0.03</v>
      </c>
      <c r="AB872">
        <v>21</v>
      </c>
      <c r="AC872">
        <v>11</v>
      </c>
      <c r="AD872">
        <v>10</v>
      </c>
      <c r="AE872">
        <v>52.38</v>
      </c>
      <c r="AF872">
        <v>13</v>
      </c>
      <c r="AG872">
        <v>6</v>
      </c>
      <c r="AH872">
        <v>6</v>
      </c>
      <c r="AI872">
        <v>9</v>
      </c>
    </row>
    <row r="873" spans="1:35" x14ac:dyDescent="0.2">
      <c r="A873" s="102">
        <v>606</v>
      </c>
      <c r="B873">
        <v>6370</v>
      </c>
      <c r="C873" t="s">
        <v>1502</v>
      </c>
      <c r="D873" t="s">
        <v>1270</v>
      </c>
      <c r="E873">
        <v>3240</v>
      </c>
      <c r="F873">
        <v>3235</v>
      </c>
      <c r="G873">
        <v>300</v>
      </c>
      <c r="H873" t="s">
        <v>1261</v>
      </c>
      <c r="I873">
        <v>8806</v>
      </c>
      <c r="J873" t="s">
        <v>1456</v>
      </c>
      <c r="K873" t="s">
        <v>1279</v>
      </c>
      <c r="L873">
        <v>1397</v>
      </c>
      <c r="M873">
        <v>1382</v>
      </c>
      <c r="N873">
        <v>700</v>
      </c>
      <c r="O873" t="s">
        <v>1258</v>
      </c>
      <c r="P873">
        <v>0.69050196662708596</v>
      </c>
      <c r="Q873">
        <v>0.87896267649355597</v>
      </c>
      <c r="R873" s="15">
        <v>0.10915785736314899</v>
      </c>
      <c r="S873">
        <v>6.7639421162562205E-2</v>
      </c>
      <c r="T873">
        <v>-1.51643740005809</v>
      </c>
      <c r="U873">
        <v>1.51643740005809</v>
      </c>
      <c r="V873">
        <v>1.74848936734831</v>
      </c>
      <c r="W873">
        <v>-9.35</v>
      </c>
      <c r="X873">
        <v>0.32</v>
      </c>
      <c r="Y873">
        <v>-13158</v>
      </c>
      <c r="Z873">
        <v>-1012</v>
      </c>
      <c r="AA873">
        <v>-0.08</v>
      </c>
      <c r="AB873">
        <v>13</v>
      </c>
      <c r="AC873">
        <v>6</v>
      </c>
      <c r="AD873">
        <v>7</v>
      </c>
      <c r="AE873">
        <v>46.15</v>
      </c>
      <c r="AF873">
        <v>14</v>
      </c>
      <c r="AG873">
        <v>3</v>
      </c>
      <c r="AH873">
        <v>2</v>
      </c>
      <c r="AI873">
        <v>8</v>
      </c>
    </row>
    <row r="874" spans="1:35" x14ac:dyDescent="0.2">
      <c r="A874" s="102">
        <v>701</v>
      </c>
      <c r="B874">
        <v>6770</v>
      </c>
      <c r="C874" t="s">
        <v>24</v>
      </c>
      <c r="D874" t="s">
        <v>1263</v>
      </c>
      <c r="E874">
        <v>1869</v>
      </c>
      <c r="F874">
        <v>1836</v>
      </c>
      <c r="G874">
        <v>500</v>
      </c>
      <c r="H874" t="s">
        <v>1261</v>
      </c>
      <c r="I874">
        <v>8002</v>
      </c>
      <c r="J874" t="s">
        <v>29</v>
      </c>
      <c r="K874" t="s">
        <v>1265</v>
      </c>
      <c r="L874">
        <v>793.2</v>
      </c>
      <c r="M874">
        <v>789.5</v>
      </c>
      <c r="N874">
        <v>1200</v>
      </c>
      <c r="O874" t="s">
        <v>1258</v>
      </c>
      <c r="P874">
        <v>0.79695359737657301</v>
      </c>
      <c r="Q874">
        <v>0.86797476165154297</v>
      </c>
      <c r="R874">
        <v>0.363185041258833</v>
      </c>
      <c r="S874">
        <v>1.5034007347506701E-2</v>
      </c>
      <c r="T874">
        <v>-2.3877029415726199</v>
      </c>
      <c r="U874">
        <v>2.3877029415726199</v>
      </c>
      <c r="V874">
        <v>2.48646958869372</v>
      </c>
      <c r="W874">
        <v>-25.89</v>
      </c>
      <c r="X874">
        <v>3.2</v>
      </c>
      <c r="Y874">
        <v>-13340</v>
      </c>
      <c r="Z874">
        <v>-741</v>
      </c>
      <c r="AA874">
        <v>0.04</v>
      </c>
      <c r="AB874">
        <v>18</v>
      </c>
      <c r="AC874">
        <v>11</v>
      </c>
      <c r="AD874">
        <v>7</v>
      </c>
      <c r="AE874">
        <v>61.11</v>
      </c>
      <c r="AF874">
        <v>14</v>
      </c>
      <c r="AG874">
        <v>5</v>
      </c>
      <c r="AH874">
        <v>4</v>
      </c>
      <c r="AI874">
        <v>9</v>
      </c>
    </row>
    <row r="875" spans="1:35" x14ac:dyDescent="0.2">
      <c r="A875" s="102">
        <v>195</v>
      </c>
      <c r="B875">
        <v>8242</v>
      </c>
      <c r="C875" t="s">
        <v>862</v>
      </c>
      <c r="D875" t="s">
        <v>1283</v>
      </c>
      <c r="E875">
        <v>958</v>
      </c>
      <c r="F875">
        <v>936</v>
      </c>
      <c r="G875">
        <v>1100</v>
      </c>
      <c r="H875" t="s">
        <v>1261</v>
      </c>
      <c r="I875">
        <v>9507</v>
      </c>
      <c r="J875" t="s">
        <v>1386</v>
      </c>
      <c r="K875" t="s">
        <v>1316</v>
      </c>
      <c r="L875">
        <v>880</v>
      </c>
      <c r="M875">
        <v>876</v>
      </c>
      <c r="N875">
        <v>1200</v>
      </c>
      <c r="O875" t="s">
        <v>1258</v>
      </c>
      <c r="P875">
        <v>0.93432168887938005</v>
      </c>
      <c r="Q875">
        <v>0.92217793972978901</v>
      </c>
      <c r="R875" s="106">
        <v>0.22841936635958601</v>
      </c>
      <c r="S875">
        <v>2.6674725648447702E-2</v>
      </c>
      <c r="T875">
        <v>-1.68887218642226</v>
      </c>
      <c r="U875">
        <v>1.68887218642226</v>
      </c>
      <c r="V875">
        <v>1.29811281083857</v>
      </c>
      <c r="W875">
        <v>-7.36</v>
      </c>
      <c r="X875">
        <v>2.1</v>
      </c>
      <c r="Y875">
        <v>-13431</v>
      </c>
      <c r="Z875">
        <v>-895</v>
      </c>
      <c r="AA875">
        <v>-0.12</v>
      </c>
      <c r="AB875">
        <v>15</v>
      </c>
      <c r="AC875">
        <v>6</v>
      </c>
      <c r="AD875">
        <v>9</v>
      </c>
      <c r="AE875">
        <v>40</v>
      </c>
      <c r="AF875">
        <v>10</v>
      </c>
      <c r="AG875">
        <v>6</v>
      </c>
      <c r="AH875">
        <v>6</v>
      </c>
      <c r="AI875">
        <v>3</v>
      </c>
    </row>
    <row r="876" spans="1:35" x14ac:dyDescent="0.2">
      <c r="A876" s="102">
        <v>590</v>
      </c>
      <c r="B876">
        <v>7762</v>
      </c>
      <c r="C876" t="s">
        <v>1466</v>
      </c>
      <c r="D876" t="s">
        <v>1267</v>
      </c>
      <c r="E876">
        <v>497</v>
      </c>
      <c r="F876">
        <v>487</v>
      </c>
      <c r="G876">
        <v>2000</v>
      </c>
      <c r="H876" t="s">
        <v>1261</v>
      </c>
      <c r="I876">
        <v>9072</v>
      </c>
      <c r="J876" t="s">
        <v>1379</v>
      </c>
      <c r="K876" t="s">
        <v>1380</v>
      </c>
      <c r="L876">
        <v>2428</v>
      </c>
      <c r="M876">
        <v>2404</v>
      </c>
      <c r="N876">
        <v>400</v>
      </c>
      <c r="O876" t="s">
        <v>1258</v>
      </c>
      <c r="P876">
        <v>0.96157951577828604</v>
      </c>
      <c r="Q876">
        <v>0.88091147243311896</v>
      </c>
      <c r="R876">
        <v>8.7899998996234796E-3</v>
      </c>
      <c r="S876">
        <v>3.2885727522574799E-3</v>
      </c>
      <c r="T876">
        <v>-1.97329084612345</v>
      </c>
      <c r="U876">
        <v>1.97329084612345</v>
      </c>
      <c r="V876">
        <v>1.80766893961145</v>
      </c>
      <c r="W876">
        <v>-6.98</v>
      </c>
      <c r="X876">
        <v>1.29</v>
      </c>
      <c r="Y876">
        <v>-13692</v>
      </c>
      <c r="Z876">
        <v>-856</v>
      </c>
      <c r="AA876">
        <v>-0.06</v>
      </c>
      <c r="AB876">
        <v>16</v>
      </c>
      <c r="AC876">
        <v>10</v>
      </c>
      <c r="AD876">
        <v>6</v>
      </c>
      <c r="AE876">
        <v>62.5</v>
      </c>
      <c r="AF876">
        <v>14</v>
      </c>
      <c r="AG876">
        <v>1</v>
      </c>
      <c r="AH876">
        <v>3</v>
      </c>
      <c r="AI876">
        <v>12</v>
      </c>
    </row>
    <row r="877" spans="1:35" x14ac:dyDescent="0.2">
      <c r="A877" s="102">
        <v>357</v>
      </c>
      <c r="B877">
        <v>5401</v>
      </c>
      <c r="C877" t="s">
        <v>1600</v>
      </c>
      <c r="D877" t="s">
        <v>1312</v>
      </c>
      <c r="E877">
        <v>1412</v>
      </c>
      <c r="F877">
        <v>1358</v>
      </c>
      <c r="G877">
        <v>800</v>
      </c>
      <c r="H877" t="s">
        <v>1261</v>
      </c>
      <c r="I877">
        <v>7181</v>
      </c>
      <c r="J877" t="s">
        <v>63</v>
      </c>
      <c r="K877" t="s">
        <v>1440</v>
      </c>
      <c r="L877">
        <v>1827</v>
      </c>
      <c r="M877">
        <v>1821</v>
      </c>
      <c r="N877">
        <v>600</v>
      </c>
      <c r="O877" t="s">
        <v>1258</v>
      </c>
      <c r="P877">
        <v>0.72022531934725098</v>
      </c>
      <c r="Q877">
        <v>0.90444459649918896</v>
      </c>
      <c r="R877">
        <v>0.101528101088733</v>
      </c>
      <c r="S877">
        <v>1.17616010367154E-2</v>
      </c>
      <c r="T877">
        <v>-3.0383615735943699</v>
      </c>
      <c r="U877">
        <v>3.0383615735943699</v>
      </c>
      <c r="V877">
        <v>2.5981960836025801</v>
      </c>
      <c r="W877">
        <v>-15.74</v>
      </c>
      <c r="X877">
        <v>0.56999999999999995</v>
      </c>
      <c r="Y877">
        <v>-14400</v>
      </c>
      <c r="Z877">
        <v>-800</v>
      </c>
      <c r="AA877">
        <v>-0.06</v>
      </c>
      <c r="AB877">
        <v>18</v>
      </c>
      <c r="AC877">
        <v>9</v>
      </c>
      <c r="AD877">
        <v>9</v>
      </c>
      <c r="AE877">
        <v>50</v>
      </c>
      <c r="AF877">
        <v>15</v>
      </c>
      <c r="AG877">
        <v>4</v>
      </c>
      <c r="AH877">
        <v>3</v>
      </c>
      <c r="AI877">
        <v>11</v>
      </c>
    </row>
    <row r="878" spans="1:35" x14ac:dyDescent="0.2">
      <c r="A878" s="102">
        <v>342</v>
      </c>
      <c r="B878">
        <v>5714</v>
      </c>
      <c r="C878" t="s">
        <v>716</v>
      </c>
      <c r="D878" t="s">
        <v>1273</v>
      </c>
      <c r="E878">
        <v>3960</v>
      </c>
      <c r="F878">
        <v>3940</v>
      </c>
      <c r="G878">
        <v>200</v>
      </c>
      <c r="H878" t="s">
        <v>1258</v>
      </c>
      <c r="I878">
        <v>6807</v>
      </c>
      <c r="J878" t="s">
        <v>237</v>
      </c>
      <c r="K878" t="s">
        <v>1263</v>
      </c>
      <c r="L878">
        <v>1955</v>
      </c>
      <c r="M878">
        <v>1921</v>
      </c>
      <c r="N878">
        <v>400</v>
      </c>
      <c r="O878" t="s">
        <v>1261</v>
      </c>
      <c r="P878">
        <v>0.78497941204394694</v>
      </c>
      <c r="Q878">
        <v>0.905266005626707</v>
      </c>
      <c r="R878">
        <v>0.27057543972051101</v>
      </c>
      <c r="S878">
        <v>1.48310193182856E-2</v>
      </c>
      <c r="T878">
        <v>2.4573844941869698</v>
      </c>
      <c r="U878">
        <v>2.4573844941869698</v>
      </c>
      <c r="V878">
        <v>2.1502829542583499</v>
      </c>
      <c r="W878">
        <v>8.5500000000000007</v>
      </c>
      <c r="X878">
        <v>2.4900000000000002</v>
      </c>
      <c r="Y878">
        <v>-14586</v>
      </c>
      <c r="Z878">
        <v>-768</v>
      </c>
      <c r="AA878">
        <v>-0.2</v>
      </c>
      <c r="AB878">
        <v>19</v>
      </c>
      <c r="AC878">
        <v>10</v>
      </c>
      <c r="AD878">
        <v>9</v>
      </c>
      <c r="AE878">
        <v>52.63</v>
      </c>
      <c r="AF878">
        <v>11</v>
      </c>
      <c r="AG878">
        <v>7</v>
      </c>
      <c r="AH878">
        <v>7</v>
      </c>
      <c r="AI878">
        <v>5</v>
      </c>
    </row>
    <row r="879" spans="1:35" x14ac:dyDescent="0.2">
      <c r="A879" s="102">
        <v>576</v>
      </c>
      <c r="B879">
        <v>6201</v>
      </c>
      <c r="C879" t="s">
        <v>1633</v>
      </c>
      <c r="D879" t="s">
        <v>1275</v>
      </c>
      <c r="E879">
        <v>6300</v>
      </c>
      <c r="F879">
        <v>6340</v>
      </c>
      <c r="G879">
        <v>100</v>
      </c>
      <c r="H879" t="s">
        <v>1258</v>
      </c>
      <c r="I879">
        <v>6506</v>
      </c>
      <c r="J879" t="s">
        <v>1423</v>
      </c>
      <c r="K879" t="s">
        <v>1263</v>
      </c>
      <c r="L879">
        <v>3800</v>
      </c>
      <c r="M879">
        <v>3735</v>
      </c>
      <c r="N879">
        <v>200</v>
      </c>
      <c r="O879" t="s">
        <v>1261</v>
      </c>
      <c r="P879">
        <v>0.51513683349699602</v>
      </c>
      <c r="Q879">
        <v>0.88201940848038596</v>
      </c>
      <c r="R879">
        <v>0.15499482311221</v>
      </c>
      <c r="S879" s="15">
        <v>4.3440190829102396E-3</v>
      </c>
      <c r="T879">
        <v>2.5878214029885802</v>
      </c>
      <c r="U879">
        <v>2.5878214029885802</v>
      </c>
      <c r="V879">
        <v>2.1960046588432802</v>
      </c>
      <c r="W879">
        <v>7.83</v>
      </c>
      <c r="X879">
        <v>17.82</v>
      </c>
      <c r="Y879">
        <v>-15466</v>
      </c>
      <c r="Z879">
        <v>-2209</v>
      </c>
      <c r="AA879">
        <v>-0.65</v>
      </c>
      <c r="AB879">
        <v>7</v>
      </c>
      <c r="AC879">
        <v>3</v>
      </c>
      <c r="AD879">
        <v>4</v>
      </c>
      <c r="AE879">
        <v>42.86</v>
      </c>
      <c r="AF879">
        <v>5</v>
      </c>
      <c r="AG879">
        <v>3</v>
      </c>
      <c r="AH879">
        <v>4</v>
      </c>
      <c r="AI879">
        <v>0</v>
      </c>
    </row>
    <row r="880" spans="1:35" x14ac:dyDescent="0.2">
      <c r="A880" s="102">
        <v>346</v>
      </c>
      <c r="B880">
        <v>4849</v>
      </c>
      <c r="C880" t="s">
        <v>550</v>
      </c>
      <c r="D880" t="s">
        <v>1272</v>
      </c>
      <c r="E880">
        <v>3450</v>
      </c>
      <c r="F880">
        <v>3485</v>
      </c>
      <c r="G880">
        <v>200</v>
      </c>
      <c r="H880" t="s">
        <v>1261</v>
      </c>
      <c r="I880">
        <v>8919</v>
      </c>
      <c r="J880" t="s">
        <v>1689</v>
      </c>
      <c r="K880" t="s">
        <v>1279</v>
      </c>
      <c r="L880">
        <v>4230</v>
      </c>
      <c r="M880">
        <v>3975</v>
      </c>
      <c r="N880">
        <v>200</v>
      </c>
      <c r="O880" t="s">
        <v>1258</v>
      </c>
      <c r="P880">
        <v>0.79149879712071602</v>
      </c>
      <c r="Q880">
        <v>0.90510055535064105</v>
      </c>
      <c r="R880" s="15">
        <v>0.26472231182647099</v>
      </c>
      <c r="S880">
        <v>1.05302507867037E-2</v>
      </c>
      <c r="T880">
        <v>-2.2870048705970998</v>
      </c>
      <c r="U880">
        <v>2.2870048705970998</v>
      </c>
      <c r="V880">
        <v>2.8642004969440298</v>
      </c>
      <c r="W880">
        <v>-16.399999999999999</v>
      </c>
      <c r="X880">
        <v>12.33</v>
      </c>
      <c r="Y880">
        <v>-15858</v>
      </c>
      <c r="Z880">
        <v>-1762</v>
      </c>
      <c r="AA880">
        <v>0.02</v>
      </c>
      <c r="AB880">
        <v>9</v>
      </c>
      <c r="AC880">
        <v>5</v>
      </c>
      <c r="AD880">
        <v>4</v>
      </c>
      <c r="AE880">
        <v>55.56</v>
      </c>
      <c r="AF880">
        <v>8</v>
      </c>
      <c r="AG880">
        <v>4</v>
      </c>
      <c r="AH880">
        <v>3</v>
      </c>
      <c r="AI880">
        <v>2</v>
      </c>
    </row>
    <row r="881" spans="1:35" x14ac:dyDescent="0.2">
      <c r="A881" s="102">
        <v>1071</v>
      </c>
      <c r="B881">
        <v>2127</v>
      </c>
      <c r="C881" t="s">
        <v>1441</v>
      </c>
      <c r="D881" t="s">
        <v>1272</v>
      </c>
      <c r="E881">
        <v>3800</v>
      </c>
      <c r="F881">
        <v>3680</v>
      </c>
      <c r="G881">
        <v>200</v>
      </c>
      <c r="H881" t="s">
        <v>1261</v>
      </c>
      <c r="I881">
        <v>4689</v>
      </c>
      <c r="J881" t="s">
        <v>1437</v>
      </c>
      <c r="K881" t="s">
        <v>1260</v>
      </c>
      <c r="L881">
        <v>435</v>
      </c>
      <c r="M881">
        <v>423</v>
      </c>
      <c r="N881">
        <v>1700</v>
      </c>
      <c r="O881" t="s">
        <v>1258</v>
      </c>
      <c r="P881">
        <v>0.54549047696740405</v>
      </c>
      <c r="Q881">
        <v>0.82435166643404401</v>
      </c>
      <c r="R881" s="106">
        <v>6.7800586382366301E-2</v>
      </c>
      <c r="S881">
        <v>5.6070019377713998E-2</v>
      </c>
      <c r="T881">
        <v>-0.300018439267562</v>
      </c>
      <c r="U881">
        <v>0.300018439267562</v>
      </c>
      <c r="V881">
        <v>0.35521380656576401</v>
      </c>
      <c r="W881">
        <v>-2.08</v>
      </c>
      <c r="X881">
        <v>2.2999999999999998</v>
      </c>
      <c r="Y881">
        <v>-16015</v>
      </c>
      <c r="Z881">
        <v>-616</v>
      </c>
      <c r="AA881">
        <v>-0.01</v>
      </c>
      <c r="AB881">
        <v>26</v>
      </c>
      <c r="AC881">
        <v>12</v>
      </c>
      <c r="AD881">
        <v>14</v>
      </c>
      <c r="AE881">
        <v>46.15</v>
      </c>
      <c r="AF881">
        <v>10</v>
      </c>
      <c r="AG881">
        <v>9</v>
      </c>
      <c r="AH881">
        <v>11</v>
      </c>
      <c r="AI881">
        <v>6</v>
      </c>
    </row>
    <row r="882" spans="1:35" x14ac:dyDescent="0.2">
      <c r="A882" s="102">
        <v>451</v>
      </c>
      <c r="B882">
        <v>7451</v>
      </c>
      <c r="C882" t="s">
        <v>799</v>
      </c>
      <c r="D882" t="s">
        <v>1265</v>
      </c>
      <c r="E882">
        <v>2960</v>
      </c>
      <c r="F882">
        <v>2932</v>
      </c>
      <c r="G882">
        <v>300</v>
      </c>
      <c r="H882" t="s">
        <v>1261</v>
      </c>
      <c r="I882">
        <v>8586</v>
      </c>
      <c r="J882" t="s">
        <v>1374</v>
      </c>
      <c r="K882" t="s">
        <v>1264</v>
      </c>
      <c r="L882">
        <v>3050</v>
      </c>
      <c r="M882">
        <v>3085</v>
      </c>
      <c r="N882">
        <v>300</v>
      </c>
      <c r="O882" t="s">
        <v>1258</v>
      </c>
      <c r="P882">
        <v>0.66407768270936895</v>
      </c>
      <c r="Q882">
        <v>0.89606464107351802</v>
      </c>
      <c r="R882">
        <v>3.4557481457575298E-2</v>
      </c>
      <c r="S882">
        <v>1.27189914028171E-2</v>
      </c>
      <c r="T882">
        <v>-2.6516308179324102</v>
      </c>
      <c r="U882">
        <v>2.6516308179324102</v>
      </c>
      <c r="V882">
        <v>2.45570123894873</v>
      </c>
      <c r="W882">
        <v>-13.02</v>
      </c>
      <c r="X882">
        <v>4.96</v>
      </c>
      <c r="Y882">
        <v>-16116</v>
      </c>
      <c r="Z882">
        <v>-1151</v>
      </c>
      <c r="AA882">
        <v>-7.0000000000000007E-2</v>
      </c>
      <c r="AB882">
        <v>14</v>
      </c>
      <c r="AC882">
        <v>8</v>
      </c>
      <c r="AD882">
        <v>6</v>
      </c>
      <c r="AE882">
        <v>57.14</v>
      </c>
      <c r="AF882">
        <v>14</v>
      </c>
      <c r="AG882">
        <v>3</v>
      </c>
      <c r="AH882">
        <v>2</v>
      </c>
      <c r="AI882">
        <v>9</v>
      </c>
    </row>
    <row r="883" spans="1:35" x14ac:dyDescent="0.2">
      <c r="A883" s="102">
        <v>761</v>
      </c>
      <c r="B883">
        <v>3865</v>
      </c>
      <c r="C883" t="s">
        <v>1207</v>
      </c>
      <c r="D883" t="s">
        <v>1475</v>
      </c>
      <c r="E883">
        <v>490</v>
      </c>
      <c r="F883">
        <v>491</v>
      </c>
      <c r="G883">
        <v>1800</v>
      </c>
      <c r="H883" t="s">
        <v>1261</v>
      </c>
      <c r="I883">
        <v>7012</v>
      </c>
      <c r="J883" t="s">
        <v>1480</v>
      </c>
      <c r="K883" t="s">
        <v>1275</v>
      </c>
      <c r="L883">
        <v>2209</v>
      </c>
      <c r="M883">
        <v>2219</v>
      </c>
      <c r="N883">
        <v>400</v>
      </c>
      <c r="O883" t="s">
        <v>1258</v>
      </c>
      <c r="P883">
        <v>0.92503934673231303</v>
      </c>
      <c r="Q883">
        <v>0.86021033459723495</v>
      </c>
      <c r="R883" s="15">
        <v>3.2677034683460402E-3</v>
      </c>
      <c r="S883" s="15">
        <v>9.8540194474169597E-3</v>
      </c>
      <c r="T883">
        <v>-1.28059094423283</v>
      </c>
      <c r="U883">
        <v>1.28059094423283</v>
      </c>
      <c r="V883">
        <v>0.868799379188265</v>
      </c>
      <c r="W883">
        <v>-3.42</v>
      </c>
      <c r="X883">
        <v>0.43</v>
      </c>
      <c r="Y883">
        <v>-17204</v>
      </c>
      <c r="Z883">
        <v>-1323</v>
      </c>
      <c r="AA883">
        <v>-0.06</v>
      </c>
      <c r="AB883">
        <v>13</v>
      </c>
      <c r="AC883">
        <v>4</v>
      </c>
      <c r="AD883">
        <v>9</v>
      </c>
      <c r="AE883">
        <v>30.77</v>
      </c>
      <c r="AF883">
        <v>13</v>
      </c>
      <c r="AG883">
        <v>4</v>
      </c>
      <c r="AH883">
        <v>2</v>
      </c>
      <c r="AI883">
        <v>7</v>
      </c>
    </row>
    <row r="884" spans="1:35" x14ac:dyDescent="0.2">
      <c r="A884" s="102">
        <v>441</v>
      </c>
      <c r="B884">
        <v>3231</v>
      </c>
      <c r="C884" t="s">
        <v>444</v>
      </c>
      <c r="D884" t="s">
        <v>1279</v>
      </c>
      <c r="E884">
        <v>2750</v>
      </c>
      <c r="F884">
        <v>2751</v>
      </c>
      <c r="G884">
        <v>200</v>
      </c>
      <c r="H884" t="s">
        <v>1261</v>
      </c>
      <c r="I884">
        <v>9719</v>
      </c>
      <c r="J884" t="s">
        <v>1673</v>
      </c>
      <c r="K884" t="s">
        <v>1260</v>
      </c>
      <c r="L884">
        <v>6290</v>
      </c>
      <c r="M884">
        <v>6240</v>
      </c>
      <c r="N884">
        <v>100</v>
      </c>
      <c r="O884" t="s">
        <v>1258</v>
      </c>
      <c r="P884">
        <v>0.81059968678100502</v>
      </c>
      <c r="Q884">
        <v>0.89680682047451299</v>
      </c>
      <c r="R884">
        <v>1.85480886915876E-2</v>
      </c>
      <c r="S884" s="15">
        <v>2.50757172931413E-2</v>
      </c>
      <c r="T884">
        <v>-1.6988810776364101</v>
      </c>
      <c r="U884">
        <v>1.6988810776364101</v>
      </c>
      <c r="V884">
        <v>1.1950744717637301</v>
      </c>
      <c r="W884">
        <v>-3.81</v>
      </c>
      <c r="X884">
        <v>11.83</v>
      </c>
      <c r="Y884">
        <v>-17502</v>
      </c>
      <c r="Z884">
        <v>-1167</v>
      </c>
      <c r="AA884">
        <v>-0.08</v>
      </c>
      <c r="AB884">
        <v>15</v>
      </c>
      <c r="AC884">
        <v>7</v>
      </c>
      <c r="AD884">
        <v>8</v>
      </c>
      <c r="AE884">
        <v>46.67</v>
      </c>
      <c r="AF884">
        <v>15</v>
      </c>
      <c r="AG884">
        <v>2</v>
      </c>
      <c r="AH884">
        <v>2</v>
      </c>
      <c r="AI884">
        <v>11</v>
      </c>
    </row>
    <row r="885" spans="1:35" x14ac:dyDescent="0.2">
      <c r="A885" s="102">
        <v>1061</v>
      </c>
      <c r="B885">
        <v>3048</v>
      </c>
      <c r="C885" t="s">
        <v>1576</v>
      </c>
      <c r="D885" t="s">
        <v>1283</v>
      </c>
      <c r="E885">
        <v>1116</v>
      </c>
      <c r="F885">
        <v>1080</v>
      </c>
      <c r="G885">
        <v>600</v>
      </c>
      <c r="H885" t="s">
        <v>1261</v>
      </c>
      <c r="I885">
        <v>6981</v>
      </c>
      <c r="J885" t="s">
        <v>1446</v>
      </c>
      <c r="K885" t="s">
        <v>1263</v>
      </c>
      <c r="L885">
        <v>6382</v>
      </c>
      <c r="M885">
        <v>6289</v>
      </c>
      <c r="N885">
        <v>100</v>
      </c>
      <c r="O885" t="s">
        <v>1258</v>
      </c>
      <c r="P885">
        <v>0.66144926557734396</v>
      </c>
      <c r="Q885">
        <v>0.82595630204324799</v>
      </c>
      <c r="R885" s="106">
        <v>0.25052415559989499</v>
      </c>
      <c r="S885" s="106">
        <v>4.0669276940181699E-3</v>
      </c>
      <c r="T885">
        <v>-2.6469198737391801</v>
      </c>
      <c r="U885">
        <v>2.6469198737391801</v>
      </c>
      <c r="V885">
        <v>2.16910846040932</v>
      </c>
      <c r="W885">
        <v>-10.39</v>
      </c>
      <c r="X885">
        <v>3.04</v>
      </c>
      <c r="Y885">
        <v>-17914</v>
      </c>
      <c r="Z885">
        <v>-746</v>
      </c>
      <c r="AA885">
        <v>-0.1</v>
      </c>
      <c r="AB885">
        <v>24</v>
      </c>
      <c r="AC885">
        <v>12</v>
      </c>
      <c r="AD885">
        <v>12</v>
      </c>
      <c r="AE885">
        <v>50</v>
      </c>
      <c r="AF885">
        <v>9</v>
      </c>
      <c r="AG885">
        <v>12</v>
      </c>
      <c r="AH885">
        <v>10</v>
      </c>
      <c r="AI885">
        <v>2</v>
      </c>
    </row>
    <row r="886" spans="1:35" x14ac:dyDescent="0.2">
      <c r="A886" s="102">
        <v>67</v>
      </c>
      <c r="B886">
        <v>6588</v>
      </c>
      <c r="C886" t="s">
        <v>440</v>
      </c>
      <c r="D886" t="s">
        <v>1263</v>
      </c>
      <c r="E886">
        <v>4200</v>
      </c>
      <c r="F886">
        <v>4160</v>
      </c>
      <c r="G886">
        <v>200</v>
      </c>
      <c r="H886" t="s">
        <v>1261</v>
      </c>
      <c r="I886">
        <v>9934</v>
      </c>
      <c r="J886" t="s">
        <v>1457</v>
      </c>
      <c r="K886" t="s">
        <v>1265</v>
      </c>
      <c r="L886">
        <v>2633</v>
      </c>
      <c r="M886">
        <v>2615</v>
      </c>
      <c r="N886">
        <v>300</v>
      </c>
      <c r="O886" t="s">
        <v>1258</v>
      </c>
      <c r="P886">
        <v>0.68123038166155303</v>
      </c>
      <c r="Q886">
        <v>0.94363323742937599</v>
      </c>
      <c r="R886">
        <v>8.5666723894908203E-2</v>
      </c>
      <c r="S886">
        <v>4.3066262708408402E-2</v>
      </c>
      <c r="T886">
        <v>-1.00077220555404</v>
      </c>
      <c r="U886">
        <v>1.00077220555404</v>
      </c>
      <c r="V886">
        <v>0.82023071218466703</v>
      </c>
      <c r="W886">
        <v>-2.59</v>
      </c>
      <c r="X886">
        <v>5.71</v>
      </c>
      <c r="Y886">
        <v>-18288</v>
      </c>
      <c r="Z886">
        <v>-1076</v>
      </c>
      <c r="AA886">
        <v>-0.16</v>
      </c>
      <c r="AB886">
        <v>17</v>
      </c>
      <c r="AC886">
        <v>9</v>
      </c>
      <c r="AD886">
        <v>8</v>
      </c>
      <c r="AE886">
        <v>52.94</v>
      </c>
      <c r="AF886">
        <v>12</v>
      </c>
      <c r="AG886">
        <v>6</v>
      </c>
      <c r="AH886">
        <v>6</v>
      </c>
      <c r="AI886">
        <v>5</v>
      </c>
    </row>
    <row r="887" spans="1:35" x14ac:dyDescent="0.2">
      <c r="A887" s="102">
        <v>940</v>
      </c>
      <c r="B887">
        <v>5947</v>
      </c>
      <c r="C887" t="s">
        <v>230</v>
      </c>
      <c r="D887" t="s">
        <v>1458</v>
      </c>
      <c r="E887">
        <v>8060</v>
      </c>
      <c r="F887">
        <v>8170</v>
      </c>
      <c r="G887">
        <v>100</v>
      </c>
      <c r="H887" t="s">
        <v>1258</v>
      </c>
      <c r="I887">
        <v>9303</v>
      </c>
      <c r="J887" t="s">
        <v>1671</v>
      </c>
      <c r="K887" t="s">
        <v>1694</v>
      </c>
      <c r="L887">
        <v>1455</v>
      </c>
      <c r="M887">
        <v>1440</v>
      </c>
      <c r="N887">
        <v>600</v>
      </c>
      <c r="O887" t="s">
        <v>1261</v>
      </c>
      <c r="P887">
        <v>0.57476274351297096</v>
      </c>
      <c r="Q887">
        <v>0.84088284127269897</v>
      </c>
      <c r="R887">
        <v>0.37461743847436602</v>
      </c>
      <c r="S887">
        <v>6.9010413932519103E-3</v>
      </c>
      <c r="T887">
        <v>0.55296071442845796</v>
      </c>
      <c r="U887">
        <v>0.55296071442845796</v>
      </c>
      <c r="V887">
        <v>0.74551348523664795</v>
      </c>
      <c r="W887">
        <v>1.6</v>
      </c>
      <c r="X887">
        <v>5.75</v>
      </c>
      <c r="Y887">
        <v>-18479</v>
      </c>
      <c r="Z887">
        <v>-803</v>
      </c>
      <c r="AA887">
        <v>-0.01</v>
      </c>
      <c r="AB887">
        <v>23</v>
      </c>
      <c r="AC887">
        <v>14</v>
      </c>
      <c r="AD887">
        <v>9</v>
      </c>
      <c r="AE887">
        <v>60.87</v>
      </c>
      <c r="AF887">
        <v>12</v>
      </c>
      <c r="AG887">
        <v>7</v>
      </c>
      <c r="AH887">
        <v>6</v>
      </c>
      <c r="AI887">
        <v>10</v>
      </c>
    </row>
    <row r="888" spans="1:35" x14ac:dyDescent="0.2">
      <c r="A888" s="102">
        <v>677</v>
      </c>
      <c r="B888">
        <v>2914</v>
      </c>
      <c r="C888" t="s">
        <v>1410</v>
      </c>
      <c r="D888" t="s">
        <v>1285</v>
      </c>
      <c r="E888">
        <v>2263</v>
      </c>
      <c r="F888">
        <v>2267</v>
      </c>
      <c r="G888">
        <v>400</v>
      </c>
      <c r="H888" t="s">
        <v>1258</v>
      </c>
      <c r="I888">
        <v>7202</v>
      </c>
      <c r="J888" t="s">
        <v>788</v>
      </c>
      <c r="K888" t="s">
        <v>1275</v>
      </c>
      <c r="L888">
        <v>1143</v>
      </c>
      <c r="M888">
        <v>1137</v>
      </c>
      <c r="N888">
        <v>800</v>
      </c>
      <c r="O888" t="s">
        <v>1261</v>
      </c>
      <c r="P888">
        <v>0.91992314667805997</v>
      </c>
      <c r="Q888">
        <v>0.87074295755396702</v>
      </c>
      <c r="R888" s="106">
        <v>1.5634702345916701E-3</v>
      </c>
      <c r="S888" s="106">
        <v>8.0576805187815598E-2</v>
      </c>
      <c r="T888">
        <v>0.59266170686734498</v>
      </c>
      <c r="U888">
        <v>0.59266170686734498</v>
      </c>
      <c r="V888">
        <v>0.57369719053559298</v>
      </c>
      <c r="W888">
        <v>2.25</v>
      </c>
      <c r="X888">
        <v>0.31</v>
      </c>
      <c r="Y888">
        <v>-18821</v>
      </c>
      <c r="Z888">
        <v>-1344</v>
      </c>
      <c r="AA888">
        <v>-0.16</v>
      </c>
      <c r="AB888">
        <v>14</v>
      </c>
      <c r="AC888">
        <v>5</v>
      </c>
      <c r="AD888">
        <v>9</v>
      </c>
      <c r="AE888">
        <v>35.71</v>
      </c>
      <c r="AF888">
        <v>15</v>
      </c>
      <c r="AG888">
        <v>3</v>
      </c>
      <c r="AH888">
        <v>1</v>
      </c>
      <c r="AI888">
        <v>10</v>
      </c>
    </row>
    <row r="889" spans="1:35" x14ac:dyDescent="0.2">
      <c r="A889" s="102">
        <v>1039</v>
      </c>
      <c r="B889">
        <v>3407</v>
      </c>
      <c r="C889" t="s">
        <v>1387</v>
      </c>
      <c r="D889" t="s">
        <v>1282</v>
      </c>
      <c r="E889">
        <v>1029</v>
      </c>
      <c r="F889">
        <v>1024</v>
      </c>
      <c r="G889">
        <v>1100</v>
      </c>
      <c r="H889" t="s">
        <v>1261</v>
      </c>
      <c r="I889">
        <v>4043</v>
      </c>
      <c r="J889" t="s">
        <v>1540</v>
      </c>
      <c r="K889" t="s">
        <v>1282</v>
      </c>
      <c r="L889">
        <v>2721</v>
      </c>
      <c r="M889">
        <v>2715</v>
      </c>
      <c r="N889">
        <v>400</v>
      </c>
      <c r="O889" t="s">
        <v>1258</v>
      </c>
      <c r="P889">
        <v>0.76653602311528501</v>
      </c>
      <c r="Q889">
        <v>0.82929299163354098</v>
      </c>
      <c r="R889">
        <v>0.209694776439145</v>
      </c>
      <c r="S889">
        <v>1.23380900902134E-2</v>
      </c>
      <c r="T889">
        <v>-2.35082644059381</v>
      </c>
      <c r="U889">
        <v>2.35082644059381</v>
      </c>
      <c r="V889">
        <v>2.79302473243414</v>
      </c>
      <c r="W889">
        <v>-9.76</v>
      </c>
      <c r="X889">
        <v>3.72</v>
      </c>
      <c r="Y889">
        <v>-19418</v>
      </c>
      <c r="Z889">
        <v>-1022</v>
      </c>
      <c r="AA889">
        <v>-0.01</v>
      </c>
      <c r="AB889">
        <v>19</v>
      </c>
      <c r="AC889">
        <v>10</v>
      </c>
      <c r="AD889">
        <v>9</v>
      </c>
      <c r="AE889">
        <v>52.63</v>
      </c>
      <c r="AF889">
        <v>9</v>
      </c>
      <c r="AG889">
        <v>8</v>
      </c>
      <c r="AH889">
        <v>7</v>
      </c>
      <c r="AI889">
        <v>4</v>
      </c>
    </row>
    <row r="890" spans="1:35" x14ac:dyDescent="0.2">
      <c r="A890" s="102">
        <v>878</v>
      </c>
      <c r="B890">
        <v>2730</v>
      </c>
      <c r="C890" t="s">
        <v>608</v>
      </c>
      <c r="D890" t="s">
        <v>1283</v>
      </c>
      <c r="E890">
        <v>1022</v>
      </c>
      <c r="F890">
        <v>1012</v>
      </c>
      <c r="G890">
        <v>900</v>
      </c>
      <c r="H890" t="s">
        <v>1261</v>
      </c>
      <c r="I890">
        <v>4716</v>
      </c>
      <c r="J890" t="s">
        <v>1582</v>
      </c>
      <c r="K890" t="s">
        <v>1260</v>
      </c>
      <c r="L890">
        <v>9710</v>
      </c>
      <c r="M890">
        <v>9560</v>
      </c>
      <c r="N890">
        <v>100</v>
      </c>
      <c r="O890" t="s">
        <v>1258</v>
      </c>
      <c r="P890">
        <v>0.75122963400098397</v>
      </c>
      <c r="Q890">
        <v>0.84760011974049099</v>
      </c>
      <c r="R890">
        <v>0.105519050753222</v>
      </c>
      <c r="S890" s="15">
        <v>6.9920208660027697E-2</v>
      </c>
      <c r="T890">
        <v>-2.5217384108399399</v>
      </c>
      <c r="U890">
        <v>2.5217384108399399</v>
      </c>
      <c r="V890">
        <v>2.3761550488049901</v>
      </c>
      <c r="W890">
        <v>-12.36</v>
      </c>
      <c r="X890">
        <v>4.7300000000000004</v>
      </c>
      <c r="Y890">
        <v>-19692</v>
      </c>
      <c r="Z890">
        <v>-895</v>
      </c>
      <c r="AA890">
        <v>-0.03</v>
      </c>
      <c r="AB890">
        <v>22</v>
      </c>
      <c r="AC890">
        <v>11</v>
      </c>
      <c r="AD890">
        <v>11</v>
      </c>
      <c r="AE890">
        <v>50</v>
      </c>
      <c r="AF890">
        <v>13</v>
      </c>
      <c r="AG890">
        <v>6</v>
      </c>
      <c r="AH890">
        <v>6</v>
      </c>
      <c r="AI890">
        <v>10</v>
      </c>
    </row>
    <row r="891" spans="1:35" x14ac:dyDescent="0.2">
      <c r="A891" s="102">
        <v>406</v>
      </c>
      <c r="B891">
        <v>5803</v>
      </c>
      <c r="C891" t="s">
        <v>26</v>
      </c>
      <c r="D891" t="s">
        <v>1273</v>
      </c>
      <c r="E891">
        <v>388</v>
      </c>
      <c r="F891">
        <v>385</v>
      </c>
      <c r="G891">
        <v>2500</v>
      </c>
      <c r="H891" t="s">
        <v>1261</v>
      </c>
      <c r="I891">
        <v>7272</v>
      </c>
      <c r="J891" t="s">
        <v>1465</v>
      </c>
      <c r="K891" t="s">
        <v>1275</v>
      </c>
      <c r="L891">
        <v>1955</v>
      </c>
      <c r="M891">
        <v>1946</v>
      </c>
      <c r="N891">
        <v>500</v>
      </c>
      <c r="O891" t="s">
        <v>1258</v>
      </c>
      <c r="P891">
        <v>0.92999775295998899</v>
      </c>
      <c r="Q891">
        <v>0.89956384248966303</v>
      </c>
      <c r="R891">
        <v>3.8779992866415397E-2</v>
      </c>
      <c r="S891">
        <v>5.25505947031253E-2</v>
      </c>
      <c r="T891">
        <v>-0.75569826504795201</v>
      </c>
      <c r="U891">
        <v>0.75569826504795201</v>
      </c>
      <c r="V891">
        <v>0.64463534746334905</v>
      </c>
      <c r="W891">
        <v>-3.6</v>
      </c>
      <c r="X891">
        <v>1.08</v>
      </c>
      <c r="Y891">
        <v>-20204</v>
      </c>
      <c r="Z891">
        <v>-1188</v>
      </c>
      <c r="AA891">
        <v>-0.16</v>
      </c>
      <c r="AB891">
        <v>17</v>
      </c>
      <c r="AC891">
        <v>11</v>
      </c>
      <c r="AD891">
        <v>6</v>
      </c>
      <c r="AE891">
        <v>64.709999999999994</v>
      </c>
      <c r="AF891">
        <v>12</v>
      </c>
      <c r="AG891">
        <v>7</v>
      </c>
      <c r="AH891">
        <v>5</v>
      </c>
      <c r="AI891">
        <v>5</v>
      </c>
    </row>
    <row r="892" spans="1:35" x14ac:dyDescent="0.2">
      <c r="A892" s="102">
        <v>807</v>
      </c>
      <c r="B892">
        <v>2267</v>
      </c>
      <c r="C892" t="s">
        <v>1503</v>
      </c>
      <c r="D892" t="s">
        <v>1285</v>
      </c>
      <c r="E892">
        <v>5450</v>
      </c>
      <c r="F892">
        <v>5390</v>
      </c>
      <c r="G892">
        <v>200</v>
      </c>
      <c r="H892" t="s">
        <v>1261</v>
      </c>
      <c r="I892">
        <v>9508</v>
      </c>
      <c r="J892" t="s">
        <v>1385</v>
      </c>
      <c r="K892" t="s">
        <v>1316</v>
      </c>
      <c r="L892">
        <v>861</v>
      </c>
      <c r="M892">
        <v>853</v>
      </c>
      <c r="N892">
        <v>1300</v>
      </c>
      <c r="O892" t="s">
        <v>1258</v>
      </c>
      <c r="P892">
        <v>0.79715020609234</v>
      </c>
      <c r="Q892">
        <v>0.85575099391515297</v>
      </c>
      <c r="R892">
        <v>9.7814809392311498E-3</v>
      </c>
      <c r="S892">
        <v>6.5257706189710496E-2</v>
      </c>
      <c r="T892">
        <v>-0.56633761289562701</v>
      </c>
      <c r="U892">
        <v>0.56633761289562701</v>
      </c>
      <c r="V892">
        <v>0.532780318552044</v>
      </c>
      <c r="W892">
        <v>-2.04</v>
      </c>
      <c r="X892">
        <v>2.87</v>
      </c>
      <c r="Y892">
        <v>-20262</v>
      </c>
      <c r="Z892">
        <v>-881</v>
      </c>
      <c r="AA892">
        <v>-0.16</v>
      </c>
      <c r="AB892">
        <v>23</v>
      </c>
      <c r="AC892">
        <v>11</v>
      </c>
      <c r="AD892">
        <v>12</v>
      </c>
      <c r="AE892">
        <v>47.83</v>
      </c>
      <c r="AF892">
        <v>11</v>
      </c>
      <c r="AG892">
        <v>7</v>
      </c>
      <c r="AH892">
        <v>7</v>
      </c>
      <c r="AI892">
        <v>9</v>
      </c>
    </row>
    <row r="893" spans="1:35" x14ac:dyDescent="0.2">
      <c r="A893" s="102">
        <v>703</v>
      </c>
      <c r="B893">
        <v>7259</v>
      </c>
      <c r="C893" t="s">
        <v>27</v>
      </c>
      <c r="D893" t="s">
        <v>1275</v>
      </c>
      <c r="E893">
        <v>3870</v>
      </c>
      <c r="F893">
        <v>3905</v>
      </c>
      <c r="G893">
        <v>200</v>
      </c>
      <c r="H893" t="s">
        <v>1258</v>
      </c>
      <c r="I893">
        <v>9072</v>
      </c>
      <c r="J893" t="s">
        <v>1379</v>
      </c>
      <c r="K893" t="s">
        <v>1380</v>
      </c>
      <c r="L893">
        <v>2428</v>
      </c>
      <c r="M893">
        <v>2404</v>
      </c>
      <c r="N893">
        <v>300</v>
      </c>
      <c r="O893" t="s">
        <v>1261</v>
      </c>
      <c r="P893">
        <v>0.77691026388026196</v>
      </c>
      <c r="Q893">
        <v>0.86751984208692701</v>
      </c>
      <c r="R893" s="106">
        <v>0.26351357783802898</v>
      </c>
      <c r="S893">
        <v>3.7674279960461403E-4</v>
      </c>
      <c r="T893">
        <v>1.9045575553913701</v>
      </c>
      <c r="U893">
        <v>1.9045575553913701</v>
      </c>
      <c r="V893">
        <v>1.3862103761761699</v>
      </c>
      <c r="W893">
        <v>6.98</v>
      </c>
      <c r="X893">
        <v>7.66</v>
      </c>
      <c r="Y893">
        <v>-20389</v>
      </c>
      <c r="Z893">
        <v>-2039</v>
      </c>
      <c r="AA893">
        <v>-0.19</v>
      </c>
      <c r="AB893">
        <v>10</v>
      </c>
      <c r="AC893">
        <v>5</v>
      </c>
      <c r="AD893">
        <v>5</v>
      </c>
      <c r="AE893">
        <v>50</v>
      </c>
      <c r="AF893">
        <v>11</v>
      </c>
      <c r="AG893">
        <v>4</v>
      </c>
      <c r="AH893">
        <v>3</v>
      </c>
      <c r="AI893">
        <v>3</v>
      </c>
    </row>
    <row r="894" spans="1:35" x14ac:dyDescent="0.2">
      <c r="A894" s="102">
        <v>979</v>
      </c>
      <c r="B894">
        <v>5020</v>
      </c>
      <c r="C894" t="s">
        <v>1599</v>
      </c>
      <c r="D894" t="s">
        <v>1523</v>
      </c>
      <c r="E894">
        <v>465.9</v>
      </c>
      <c r="F894">
        <v>468.3</v>
      </c>
      <c r="G894">
        <v>2300</v>
      </c>
      <c r="H894" t="s">
        <v>1258</v>
      </c>
      <c r="I894">
        <v>5401</v>
      </c>
      <c r="J894" t="s">
        <v>1600</v>
      </c>
      <c r="K894" t="s">
        <v>1312</v>
      </c>
      <c r="L894">
        <v>1412</v>
      </c>
      <c r="M894">
        <v>1358</v>
      </c>
      <c r="N894">
        <v>800</v>
      </c>
      <c r="O894" t="s">
        <v>1261</v>
      </c>
      <c r="P894">
        <v>0.78603038259327895</v>
      </c>
      <c r="Q894">
        <v>0.83610768153719495</v>
      </c>
      <c r="R894" s="15">
        <v>0.23415682659325701</v>
      </c>
      <c r="S894">
        <v>4.9836560053802603E-2</v>
      </c>
      <c r="T894">
        <v>3.0810221740213799</v>
      </c>
      <c r="U894">
        <v>3.0810221740213799</v>
      </c>
      <c r="V894">
        <v>2.2289185297207799</v>
      </c>
      <c r="W894">
        <v>11.41</v>
      </c>
      <c r="X894">
        <v>0.86</v>
      </c>
      <c r="Y894">
        <v>-20448</v>
      </c>
      <c r="Z894">
        <v>-929</v>
      </c>
      <c r="AA894">
        <v>-0.08</v>
      </c>
      <c r="AB894">
        <v>22</v>
      </c>
      <c r="AC894">
        <v>8</v>
      </c>
      <c r="AD894">
        <v>14</v>
      </c>
      <c r="AE894">
        <v>36.36</v>
      </c>
      <c r="AF894">
        <v>12</v>
      </c>
      <c r="AG894">
        <v>6</v>
      </c>
      <c r="AH894">
        <v>6</v>
      </c>
      <c r="AI894">
        <v>10</v>
      </c>
    </row>
    <row r="895" spans="1:35" x14ac:dyDescent="0.2">
      <c r="A895" s="102">
        <v>31</v>
      </c>
      <c r="B895">
        <v>3101</v>
      </c>
      <c r="C895" t="s">
        <v>1544</v>
      </c>
      <c r="D895" t="s">
        <v>1538</v>
      </c>
      <c r="E895">
        <v>1486</v>
      </c>
      <c r="F895">
        <v>1500</v>
      </c>
      <c r="G895">
        <v>700</v>
      </c>
      <c r="H895" t="s">
        <v>1261</v>
      </c>
      <c r="I895">
        <v>8306</v>
      </c>
      <c r="J895" t="s">
        <v>1455</v>
      </c>
      <c r="K895" t="s">
        <v>1314</v>
      </c>
      <c r="L895">
        <v>561.29999999999995</v>
      </c>
      <c r="M895">
        <v>562.79999999999995</v>
      </c>
      <c r="N895">
        <v>1900</v>
      </c>
      <c r="O895" t="s">
        <v>1258</v>
      </c>
      <c r="P895">
        <v>0.85151845405534199</v>
      </c>
      <c r="Q895">
        <v>0.95467531419732199</v>
      </c>
      <c r="R895">
        <v>0.351156864564445</v>
      </c>
      <c r="S895">
        <v>1.8502577349894199E-3</v>
      </c>
      <c r="T895">
        <v>-1.0136271267804999</v>
      </c>
      <c r="U895">
        <v>1.0136271267804999</v>
      </c>
      <c r="V895">
        <v>1.5860815754181601</v>
      </c>
      <c r="W895">
        <v>-2.5</v>
      </c>
      <c r="X895">
        <v>1.84</v>
      </c>
      <c r="Y895">
        <v>-20804</v>
      </c>
      <c r="Z895">
        <v>-1156</v>
      </c>
      <c r="AA895">
        <v>-0.05</v>
      </c>
      <c r="AB895">
        <v>18</v>
      </c>
      <c r="AC895">
        <v>8</v>
      </c>
      <c r="AD895">
        <v>10</v>
      </c>
      <c r="AE895">
        <v>44.44</v>
      </c>
      <c r="AF895">
        <v>13</v>
      </c>
      <c r="AG895">
        <v>4</v>
      </c>
      <c r="AH895">
        <v>4</v>
      </c>
      <c r="AI895">
        <v>10</v>
      </c>
    </row>
    <row r="896" spans="1:35" x14ac:dyDescent="0.2">
      <c r="A896" s="102">
        <v>800</v>
      </c>
      <c r="B896">
        <v>5406</v>
      </c>
      <c r="C896" t="s">
        <v>1595</v>
      </c>
      <c r="D896" t="s">
        <v>1312</v>
      </c>
      <c r="E896">
        <v>464</v>
      </c>
      <c r="F896">
        <v>455</v>
      </c>
      <c r="G896">
        <v>2300</v>
      </c>
      <c r="H896" t="s">
        <v>1261</v>
      </c>
      <c r="I896">
        <v>9716</v>
      </c>
      <c r="J896" t="s">
        <v>1460</v>
      </c>
      <c r="K896" t="s">
        <v>1272</v>
      </c>
      <c r="L896">
        <v>1216</v>
      </c>
      <c r="M896">
        <v>1181</v>
      </c>
      <c r="N896">
        <v>900</v>
      </c>
      <c r="O896" t="s">
        <v>1258</v>
      </c>
      <c r="P896">
        <v>0.86463562036048702</v>
      </c>
      <c r="Q896">
        <v>0.85681460952173805</v>
      </c>
      <c r="R896">
        <v>1.4775078033175799E-2</v>
      </c>
      <c r="S896" s="15">
        <v>1.2168295852457E-2</v>
      </c>
      <c r="T896">
        <v>-1.23298179053028</v>
      </c>
      <c r="U896">
        <v>1.23298179053028</v>
      </c>
      <c r="V896">
        <v>1.57989621391242</v>
      </c>
      <c r="W896">
        <v>-6.12</v>
      </c>
      <c r="X896">
        <v>1.54</v>
      </c>
      <c r="Y896">
        <v>-21136</v>
      </c>
      <c r="Z896">
        <v>-1174</v>
      </c>
      <c r="AA896">
        <v>-0.06</v>
      </c>
      <c r="AB896">
        <v>18</v>
      </c>
      <c r="AC896">
        <v>9</v>
      </c>
      <c r="AD896">
        <v>9</v>
      </c>
      <c r="AE896">
        <v>50</v>
      </c>
      <c r="AF896">
        <v>9</v>
      </c>
      <c r="AG896">
        <v>7</v>
      </c>
      <c r="AH896">
        <v>9</v>
      </c>
      <c r="AI896">
        <v>2</v>
      </c>
    </row>
    <row r="897" spans="1:35" x14ac:dyDescent="0.2">
      <c r="A897" s="102">
        <v>884</v>
      </c>
      <c r="B897">
        <v>5334</v>
      </c>
      <c r="C897" t="s">
        <v>1504</v>
      </c>
      <c r="D897" t="s">
        <v>1257</v>
      </c>
      <c r="E897">
        <v>1938</v>
      </c>
      <c r="F897">
        <v>1933</v>
      </c>
      <c r="G897">
        <v>500</v>
      </c>
      <c r="H897" t="s">
        <v>1261</v>
      </c>
      <c r="I897">
        <v>8411</v>
      </c>
      <c r="J897" t="s">
        <v>1383</v>
      </c>
      <c r="K897" t="s">
        <v>1314</v>
      </c>
      <c r="L897">
        <v>158.69999999999999</v>
      </c>
      <c r="M897">
        <v>158.69999999999999</v>
      </c>
      <c r="N897">
        <v>6100</v>
      </c>
      <c r="O897" t="s">
        <v>1258</v>
      </c>
      <c r="P897">
        <v>0.91810099280391499</v>
      </c>
      <c r="Q897">
        <v>0.84715814584296101</v>
      </c>
      <c r="R897">
        <v>7.0539786960534506E-2</v>
      </c>
      <c r="S897" s="106">
        <v>1.02116173836322E-2</v>
      </c>
      <c r="T897">
        <v>-1.06839593181445</v>
      </c>
      <c r="U897">
        <v>1.06839593181445</v>
      </c>
      <c r="V897">
        <v>1.40514980774381</v>
      </c>
      <c r="W897">
        <v>-3.81</v>
      </c>
      <c r="X897">
        <v>0.16</v>
      </c>
      <c r="Y897">
        <v>-21884</v>
      </c>
      <c r="Z897">
        <v>-1287</v>
      </c>
      <c r="AA897">
        <v>-0.19</v>
      </c>
      <c r="AB897">
        <v>17</v>
      </c>
      <c r="AC897">
        <v>8</v>
      </c>
      <c r="AD897">
        <v>9</v>
      </c>
      <c r="AE897">
        <v>47.06</v>
      </c>
      <c r="AF897">
        <v>13</v>
      </c>
      <c r="AG897">
        <v>5</v>
      </c>
      <c r="AH897">
        <v>3</v>
      </c>
      <c r="AI897">
        <v>9</v>
      </c>
    </row>
    <row r="898" spans="1:35" x14ac:dyDescent="0.2">
      <c r="A898" s="102">
        <v>316</v>
      </c>
      <c r="B898">
        <v>4819</v>
      </c>
      <c r="C898" t="s">
        <v>1276</v>
      </c>
      <c r="D898" t="s">
        <v>1260</v>
      </c>
      <c r="E898">
        <v>4075</v>
      </c>
      <c r="F898">
        <v>4075</v>
      </c>
      <c r="G898">
        <v>200</v>
      </c>
      <c r="H898" t="s">
        <v>1258</v>
      </c>
      <c r="I898">
        <v>9468</v>
      </c>
      <c r="J898" t="s">
        <v>1259</v>
      </c>
      <c r="K898" t="s">
        <v>1260</v>
      </c>
      <c r="L898">
        <v>1692</v>
      </c>
      <c r="M898">
        <v>1645</v>
      </c>
      <c r="N898">
        <v>500</v>
      </c>
      <c r="O898" t="s">
        <v>1261</v>
      </c>
      <c r="P898">
        <v>0.813847730029298</v>
      </c>
      <c r="Q898">
        <v>0.90797764710065398</v>
      </c>
      <c r="R898">
        <v>8.34087960354747E-2</v>
      </c>
      <c r="S898" s="106">
        <v>7.97097206327021E-3</v>
      </c>
      <c r="T898">
        <v>1.71553931628352</v>
      </c>
      <c r="U898">
        <v>1.71553931628352</v>
      </c>
      <c r="V898">
        <v>1.22594130897859</v>
      </c>
      <c r="W898">
        <v>7.55</v>
      </c>
      <c r="X898">
        <v>0.92</v>
      </c>
      <c r="Y898">
        <v>-22037</v>
      </c>
      <c r="Z898">
        <v>-848</v>
      </c>
      <c r="AA898">
        <v>-0.06</v>
      </c>
      <c r="AB898">
        <v>26</v>
      </c>
      <c r="AC898">
        <v>12</v>
      </c>
      <c r="AD898">
        <v>14</v>
      </c>
      <c r="AE898">
        <v>46.15</v>
      </c>
      <c r="AF898">
        <v>7</v>
      </c>
      <c r="AG898">
        <v>12</v>
      </c>
      <c r="AH898">
        <v>13</v>
      </c>
      <c r="AI898">
        <v>1</v>
      </c>
    </row>
    <row r="899" spans="1:35" x14ac:dyDescent="0.2">
      <c r="A899" s="102">
        <v>478</v>
      </c>
      <c r="B899">
        <v>3880</v>
      </c>
      <c r="C899" t="s">
        <v>1202</v>
      </c>
      <c r="D899" t="s">
        <v>1475</v>
      </c>
      <c r="E899">
        <v>1452</v>
      </c>
      <c r="F899">
        <v>1441</v>
      </c>
      <c r="G899">
        <v>700</v>
      </c>
      <c r="H899" t="s">
        <v>1261</v>
      </c>
      <c r="I899">
        <v>6134</v>
      </c>
      <c r="J899" t="s">
        <v>1483</v>
      </c>
      <c r="K899" t="s">
        <v>1270</v>
      </c>
      <c r="L899">
        <v>1917</v>
      </c>
      <c r="M899">
        <v>1909</v>
      </c>
      <c r="N899">
        <v>500</v>
      </c>
      <c r="O899" t="s">
        <v>1258</v>
      </c>
      <c r="P899">
        <v>0.52077374627379602</v>
      </c>
      <c r="Q899">
        <v>0.89257153847278303</v>
      </c>
      <c r="R899">
        <v>0.14500771109959101</v>
      </c>
      <c r="S899">
        <v>3.2341207937105897E-2</v>
      </c>
      <c r="T899">
        <v>-0.54360161556750897</v>
      </c>
      <c r="U899">
        <v>0.54360161556750897</v>
      </c>
      <c r="V899">
        <v>0.264227393366397</v>
      </c>
      <c r="W899">
        <v>-2.23</v>
      </c>
      <c r="X899">
        <v>5.68</v>
      </c>
      <c r="Y899">
        <v>-22059</v>
      </c>
      <c r="Z899">
        <v>-1226</v>
      </c>
      <c r="AA899">
        <v>-0.06</v>
      </c>
      <c r="AB899">
        <v>18</v>
      </c>
      <c r="AC899">
        <v>8</v>
      </c>
      <c r="AD899">
        <v>10</v>
      </c>
      <c r="AE899">
        <v>44.44</v>
      </c>
      <c r="AF899">
        <v>13</v>
      </c>
      <c r="AG899">
        <v>5</v>
      </c>
      <c r="AH899">
        <v>5</v>
      </c>
      <c r="AI899">
        <v>8</v>
      </c>
    </row>
    <row r="900" spans="1:35" x14ac:dyDescent="0.2">
      <c r="A900" s="102">
        <v>223</v>
      </c>
      <c r="B900">
        <v>6674</v>
      </c>
      <c r="C900" t="s">
        <v>232</v>
      </c>
      <c r="D900" t="s">
        <v>1263</v>
      </c>
      <c r="E900">
        <v>2117</v>
      </c>
      <c r="F900">
        <v>2137</v>
      </c>
      <c r="G900">
        <v>300</v>
      </c>
      <c r="H900" t="s">
        <v>1261</v>
      </c>
      <c r="I900">
        <v>7951</v>
      </c>
      <c r="J900" t="s">
        <v>1589</v>
      </c>
      <c r="K900" t="s">
        <v>1281</v>
      </c>
      <c r="L900">
        <v>5920</v>
      </c>
      <c r="M900">
        <v>5880</v>
      </c>
      <c r="N900">
        <v>100</v>
      </c>
      <c r="O900" t="s">
        <v>1258</v>
      </c>
      <c r="P900">
        <v>0.74875407504666203</v>
      </c>
      <c r="Q900">
        <v>0.91798359930103801</v>
      </c>
      <c r="R900">
        <v>0.35165738381297301</v>
      </c>
      <c r="S900">
        <v>2.9383861306429799E-2</v>
      </c>
      <c r="T900">
        <v>-1.8645573469127199</v>
      </c>
      <c r="U900">
        <v>1.8645573469127199</v>
      </c>
      <c r="V900">
        <v>2.4921102836252298</v>
      </c>
      <c r="W900">
        <v>-5.41</v>
      </c>
      <c r="X900">
        <v>9.0299999999999994</v>
      </c>
      <c r="Y900">
        <v>-22191</v>
      </c>
      <c r="Z900">
        <v>-2219</v>
      </c>
      <c r="AA900">
        <v>-0.38</v>
      </c>
      <c r="AB900">
        <v>10</v>
      </c>
      <c r="AC900">
        <v>5</v>
      </c>
      <c r="AD900">
        <v>5</v>
      </c>
      <c r="AE900">
        <v>50</v>
      </c>
      <c r="AF900">
        <v>12</v>
      </c>
      <c r="AG900">
        <v>3</v>
      </c>
      <c r="AH900">
        <v>3</v>
      </c>
      <c r="AI900">
        <v>4</v>
      </c>
    </row>
    <row r="901" spans="1:35" x14ac:dyDescent="0.2">
      <c r="A901" s="102">
        <v>1169</v>
      </c>
      <c r="B901">
        <v>6471</v>
      </c>
      <c r="C901" t="s">
        <v>1108</v>
      </c>
      <c r="D901" t="s">
        <v>1270</v>
      </c>
      <c r="E901">
        <v>915</v>
      </c>
      <c r="F901">
        <v>908</v>
      </c>
      <c r="G901">
        <v>1200</v>
      </c>
      <c r="H901" t="s">
        <v>1261</v>
      </c>
      <c r="I901">
        <v>7186</v>
      </c>
      <c r="J901" t="s">
        <v>547</v>
      </c>
      <c r="K901" t="s">
        <v>1314</v>
      </c>
      <c r="L901">
        <v>422</v>
      </c>
      <c r="M901">
        <v>420</v>
      </c>
      <c r="N901">
        <v>2600</v>
      </c>
      <c r="O901" t="s">
        <v>1258</v>
      </c>
      <c r="P901">
        <v>0.84115602272584</v>
      </c>
      <c r="Q901">
        <v>0.81106694745241004</v>
      </c>
      <c r="R901">
        <v>0.17254357661606801</v>
      </c>
      <c r="S901">
        <v>6.5744825936183702E-3</v>
      </c>
      <c r="T901">
        <v>-1.63560939699874</v>
      </c>
      <c r="U901">
        <v>1.63560939699874</v>
      </c>
      <c r="V901">
        <v>1.7987276015234801</v>
      </c>
      <c r="W901">
        <v>-6.63</v>
      </c>
      <c r="X901">
        <v>0.22</v>
      </c>
      <c r="Y901">
        <v>-22853</v>
      </c>
      <c r="Z901">
        <v>-1524</v>
      </c>
      <c r="AA901">
        <v>-0.12</v>
      </c>
      <c r="AB901">
        <v>15</v>
      </c>
      <c r="AC901">
        <v>8</v>
      </c>
      <c r="AD901">
        <v>7</v>
      </c>
      <c r="AE901">
        <v>53.33</v>
      </c>
      <c r="AF901">
        <v>15</v>
      </c>
      <c r="AG901">
        <v>5</v>
      </c>
      <c r="AH901">
        <v>4</v>
      </c>
      <c r="AI901">
        <v>6</v>
      </c>
    </row>
    <row r="902" spans="1:35" x14ac:dyDescent="0.2">
      <c r="A902" s="102">
        <v>135</v>
      </c>
      <c r="B902">
        <v>1333</v>
      </c>
      <c r="C902" t="s">
        <v>1377</v>
      </c>
      <c r="D902" t="s">
        <v>1378</v>
      </c>
      <c r="E902">
        <v>2585</v>
      </c>
      <c r="F902">
        <v>2565</v>
      </c>
      <c r="G902">
        <v>400</v>
      </c>
      <c r="H902" t="s">
        <v>1261</v>
      </c>
      <c r="I902">
        <v>3863</v>
      </c>
      <c r="J902" t="s">
        <v>1476</v>
      </c>
      <c r="K902" t="s">
        <v>1475</v>
      </c>
      <c r="L902">
        <v>1729</v>
      </c>
      <c r="M902">
        <v>1721</v>
      </c>
      <c r="N902">
        <v>600</v>
      </c>
      <c r="O902" t="s">
        <v>1258</v>
      </c>
      <c r="P902">
        <v>0.82198042736575605</v>
      </c>
      <c r="Q902">
        <v>0.93016885870477195</v>
      </c>
      <c r="R902">
        <v>0.24339273131091499</v>
      </c>
      <c r="S902">
        <v>7.9363066311360295E-2</v>
      </c>
      <c r="T902">
        <v>-0.120541637715955</v>
      </c>
      <c r="U902">
        <v>0.120541637715955</v>
      </c>
      <c r="V902">
        <v>0.280533024816292</v>
      </c>
      <c r="W902">
        <v>-0.31</v>
      </c>
      <c r="X902">
        <v>0.64</v>
      </c>
      <c r="Y902">
        <v>-23152</v>
      </c>
      <c r="Z902">
        <v>-1447</v>
      </c>
      <c r="AA902">
        <v>-0.06</v>
      </c>
      <c r="AB902">
        <v>16</v>
      </c>
      <c r="AC902">
        <v>7</v>
      </c>
      <c r="AD902">
        <v>9</v>
      </c>
      <c r="AE902">
        <v>43.75</v>
      </c>
      <c r="AF902">
        <v>12</v>
      </c>
      <c r="AG902">
        <v>6</v>
      </c>
      <c r="AH902">
        <v>4</v>
      </c>
      <c r="AI902">
        <v>6</v>
      </c>
    </row>
    <row r="903" spans="1:35" x14ac:dyDescent="0.2">
      <c r="A903" s="102">
        <v>293</v>
      </c>
      <c r="B903">
        <v>7951</v>
      </c>
      <c r="C903" t="s">
        <v>1589</v>
      </c>
      <c r="D903" t="s">
        <v>1281</v>
      </c>
      <c r="E903">
        <v>5920</v>
      </c>
      <c r="F903">
        <v>5880</v>
      </c>
      <c r="G903">
        <v>100</v>
      </c>
      <c r="H903" t="s">
        <v>1258</v>
      </c>
      <c r="I903">
        <v>9810</v>
      </c>
      <c r="J903" t="s">
        <v>1225</v>
      </c>
      <c r="K903" t="s">
        <v>1265</v>
      </c>
      <c r="L903">
        <v>4620</v>
      </c>
      <c r="M903">
        <v>4575</v>
      </c>
      <c r="N903">
        <v>100</v>
      </c>
      <c r="O903" t="s">
        <v>1261</v>
      </c>
      <c r="P903">
        <v>0.71386092818510505</v>
      </c>
      <c r="Q903">
        <v>0.91009628866377801</v>
      </c>
      <c r="R903">
        <v>0.122941481699095</v>
      </c>
      <c r="S903">
        <v>6.1976598915937497E-3</v>
      </c>
      <c r="T903">
        <v>2.7332707540983399</v>
      </c>
      <c r="U903">
        <v>2.7332707540983399</v>
      </c>
      <c r="V903">
        <v>2.88723282395258</v>
      </c>
      <c r="W903">
        <v>7.6</v>
      </c>
      <c r="X903">
        <v>22.19</v>
      </c>
      <c r="Y903">
        <v>-23415</v>
      </c>
      <c r="Z903">
        <v>-3345</v>
      </c>
      <c r="AA903">
        <v>-0.5</v>
      </c>
      <c r="AB903">
        <v>7</v>
      </c>
      <c r="AC903">
        <v>3</v>
      </c>
      <c r="AD903">
        <v>4</v>
      </c>
      <c r="AE903">
        <v>42.86</v>
      </c>
      <c r="AF903">
        <v>13</v>
      </c>
      <c r="AG903">
        <v>2</v>
      </c>
      <c r="AH903">
        <v>1</v>
      </c>
      <c r="AI903">
        <v>4</v>
      </c>
    </row>
    <row r="904" spans="1:35" x14ac:dyDescent="0.2">
      <c r="A904" s="102">
        <v>795</v>
      </c>
      <c r="B904">
        <v>4681</v>
      </c>
      <c r="C904" t="s">
        <v>1063</v>
      </c>
      <c r="D904" t="s">
        <v>1272</v>
      </c>
      <c r="E904">
        <v>1650</v>
      </c>
      <c r="F904">
        <v>1613</v>
      </c>
      <c r="G904">
        <v>500</v>
      </c>
      <c r="H904" t="s">
        <v>1261</v>
      </c>
      <c r="I904">
        <v>6845</v>
      </c>
      <c r="J904" t="s">
        <v>1494</v>
      </c>
      <c r="K904" t="s">
        <v>1263</v>
      </c>
      <c r="L904">
        <v>2950</v>
      </c>
      <c r="M904">
        <v>2937</v>
      </c>
      <c r="N904">
        <v>300</v>
      </c>
      <c r="O904" t="s">
        <v>1258</v>
      </c>
      <c r="P904">
        <v>0.89613969975242502</v>
      </c>
      <c r="Q904">
        <v>0.85709705769766997</v>
      </c>
      <c r="R904">
        <v>1.9459977818524401E-2</v>
      </c>
      <c r="S904" s="106">
        <v>8.9116652748761196E-2</v>
      </c>
      <c r="T904">
        <v>-2.7385689938453401</v>
      </c>
      <c r="U904">
        <v>2.7385689938453401</v>
      </c>
      <c r="V904">
        <v>2.0378393652650701</v>
      </c>
      <c r="W904">
        <v>-6.08</v>
      </c>
      <c r="X904">
        <v>8.4700000000000006</v>
      </c>
      <c r="Y904">
        <v>-23482</v>
      </c>
      <c r="Z904">
        <v>-1468</v>
      </c>
      <c r="AA904">
        <v>-0.04</v>
      </c>
      <c r="AB904">
        <v>16</v>
      </c>
      <c r="AC904">
        <v>8</v>
      </c>
      <c r="AD904">
        <v>8</v>
      </c>
      <c r="AE904">
        <v>50</v>
      </c>
      <c r="AF904">
        <v>14</v>
      </c>
      <c r="AG904">
        <v>5</v>
      </c>
      <c r="AH904">
        <v>6</v>
      </c>
      <c r="AI904">
        <v>5</v>
      </c>
    </row>
    <row r="905" spans="1:35" x14ac:dyDescent="0.2">
      <c r="A905" s="102">
        <v>417</v>
      </c>
      <c r="B905">
        <v>2810</v>
      </c>
      <c r="C905" t="s">
        <v>1527</v>
      </c>
      <c r="D905" t="s">
        <v>1285</v>
      </c>
      <c r="E905">
        <v>3455</v>
      </c>
      <c r="F905">
        <v>3440</v>
      </c>
      <c r="G905">
        <v>300</v>
      </c>
      <c r="H905" t="s">
        <v>1258</v>
      </c>
      <c r="I905">
        <v>8273</v>
      </c>
      <c r="J905" t="s">
        <v>1382</v>
      </c>
      <c r="K905" t="s">
        <v>1283</v>
      </c>
      <c r="L905">
        <v>3355</v>
      </c>
      <c r="M905">
        <v>3325</v>
      </c>
      <c r="N905">
        <v>300</v>
      </c>
      <c r="O905" t="s">
        <v>1261</v>
      </c>
      <c r="P905">
        <v>0.89705068786935604</v>
      </c>
      <c r="Q905">
        <v>0.89896024344786396</v>
      </c>
      <c r="R905">
        <v>0.122099215267042</v>
      </c>
      <c r="S905">
        <v>4.1737268019549599E-2</v>
      </c>
      <c r="T905">
        <v>1.3919916742607099</v>
      </c>
      <c r="U905">
        <v>1.3919916742607099</v>
      </c>
      <c r="V905">
        <v>1.23235935359801</v>
      </c>
      <c r="W905">
        <v>6.76</v>
      </c>
      <c r="X905">
        <v>3.34</v>
      </c>
      <c r="Y905">
        <v>-23700</v>
      </c>
      <c r="Z905">
        <v>-1481</v>
      </c>
      <c r="AA905">
        <v>-0.28999999999999998</v>
      </c>
      <c r="AB905">
        <v>16</v>
      </c>
      <c r="AC905">
        <v>6</v>
      </c>
      <c r="AD905">
        <v>10</v>
      </c>
      <c r="AE905">
        <v>37.5</v>
      </c>
      <c r="AF905">
        <v>13</v>
      </c>
      <c r="AG905">
        <v>5</v>
      </c>
      <c r="AH905">
        <v>3</v>
      </c>
      <c r="AI905">
        <v>8</v>
      </c>
    </row>
    <row r="906" spans="1:35" x14ac:dyDescent="0.2">
      <c r="A906" s="102">
        <v>634</v>
      </c>
      <c r="B906">
        <v>3291</v>
      </c>
      <c r="C906" t="s">
        <v>58</v>
      </c>
      <c r="D906" t="s">
        <v>1279</v>
      </c>
      <c r="E906">
        <v>1659</v>
      </c>
      <c r="F906">
        <v>1626</v>
      </c>
      <c r="G906">
        <v>600</v>
      </c>
      <c r="H906" t="s">
        <v>1258</v>
      </c>
      <c r="I906">
        <v>6371</v>
      </c>
      <c r="J906" t="s">
        <v>1421</v>
      </c>
      <c r="K906" t="s">
        <v>1270</v>
      </c>
      <c r="L906">
        <v>3240</v>
      </c>
      <c r="M906">
        <v>3220</v>
      </c>
      <c r="N906">
        <v>300</v>
      </c>
      <c r="O906" t="s">
        <v>1261</v>
      </c>
      <c r="P906">
        <v>0.814004038551567</v>
      </c>
      <c r="Q906">
        <v>0.87526157244637004</v>
      </c>
      <c r="R906">
        <v>3.92135134575783E-2</v>
      </c>
      <c r="S906">
        <v>9.6657596005832007E-3</v>
      </c>
      <c r="T906">
        <v>1.6459555628409301E-2</v>
      </c>
      <c r="U906">
        <v>1.6459555628409301E-2</v>
      </c>
      <c r="V906">
        <v>0.58781480985822399</v>
      </c>
      <c r="W906">
        <v>7.0000000000000007E-2</v>
      </c>
      <c r="X906">
        <v>0.99</v>
      </c>
      <c r="Y906">
        <v>-24246</v>
      </c>
      <c r="Z906">
        <v>-1616</v>
      </c>
      <c r="AA906">
        <v>-0.08</v>
      </c>
      <c r="AB906">
        <v>15</v>
      </c>
      <c r="AC906">
        <v>10</v>
      </c>
      <c r="AD906">
        <v>5</v>
      </c>
      <c r="AE906">
        <v>66.67</v>
      </c>
      <c r="AF906">
        <v>16</v>
      </c>
      <c r="AG906">
        <v>1</v>
      </c>
      <c r="AH906">
        <v>3</v>
      </c>
      <c r="AI906">
        <v>11</v>
      </c>
    </row>
    <row r="907" spans="1:35" x14ac:dyDescent="0.2">
      <c r="A907" s="102">
        <v>265</v>
      </c>
      <c r="B907">
        <v>5714</v>
      </c>
      <c r="C907" t="s">
        <v>716</v>
      </c>
      <c r="D907" t="s">
        <v>1273</v>
      </c>
      <c r="E907">
        <v>3960</v>
      </c>
      <c r="F907">
        <v>3940</v>
      </c>
      <c r="G907">
        <v>200</v>
      </c>
      <c r="H907" t="s">
        <v>1258</v>
      </c>
      <c r="I907">
        <v>8425</v>
      </c>
      <c r="J907" t="s">
        <v>1438</v>
      </c>
      <c r="K907" t="s">
        <v>1264</v>
      </c>
      <c r="L907">
        <v>3240</v>
      </c>
      <c r="M907">
        <v>3220</v>
      </c>
      <c r="N907">
        <v>200</v>
      </c>
      <c r="O907" t="s">
        <v>1261</v>
      </c>
      <c r="P907">
        <v>0.75067726665869206</v>
      </c>
      <c r="Q907">
        <v>0.91216557366288298</v>
      </c>
      <c r="R907">
        <v>0.34818629636118598</v>
      </c>
      <c r="S907">
        <v>2.6995304316649999E-2</v>
      </c>
      <c r="T907">
        <v>0.35838325530031501</v>
      </c>
      <c r="U907">
        <v>0.35838325530031501</v>
      </c>
      <c r="V907">
        <v>0.30812946013069598</v>
      </c>
      <c r="W907">
        <v>0.79</v>
      </c>
      <c r="X907">
        <v>18.27</v>
      </c>
      <c r="Y907">
        <v>-24299</v>
      </c>
      <c r="Z907">
        <v>-2209</v>
      </c>
      <c r="AA907">
        <v>-0.12</v>
      </c>
      <c r="AB907">
        <v>11</v>
      </c>
      <c r="AC907">
        <v>6</v>
      </c>
      <c r="AD907">
        <v>5</v>
      </c>
      <c r="AE907">
        <v>54.55</v>
      </c>
      <c r="AF907">
        <v>15</v>
      </c>
      <c r="AG907">
        <v>2</v>
      </c>
      <c r="AH907">
        <v>2</v>
      </c>
      <c r="AI907">
        <v>7</v>
      </c>
    </row>
    <row r="908" spans="1:35" x14ac:dyDescent="0.2">
      <c r="A908" s="102">
        <v>203</v>
      </c>
      <c r="B908">
        <v>4902</v>
      </c>
      <c r="C908" t="s">
        <v>1698</v>
      </c>
      <c r="D908" t="s">
        <v>1263</v>
      </c>
      <c r="E908">
        <v>663</v>
      </c>
      <c r="F908">
        <v>654</v>
      </c>
      <c r="G908">
        <v>1600</v>
      </c>
      <c r="H908" t="s">
        <v>1258</v>
      </c>
      <c r="I908">
        <v>6302</v>
      </c>
      <c r="J908" t="s">
        <v>1518</v>
      </c>
      <c r="K908" t="s">
        <v>1270</v>
      </c>
      <c r="L908">
        <v>2677</v>
      </c>
      <c r="M908">
        <v>2666</v>
      </c>
      <c r="N908">
        <v>400</v>
      </c>
      <c r="O908" t="s">
        <v>1261</v>
      </c>
      <c r="P908">
        <v>0.92180378606000002</v>
      </c>
      <c r="Q908">
        <v>0.92155748386727199</v>
      </c>
      <c r="R908" s="106">
        <v>1.8415782548929099E-2</v>
      </c>
      <c r="S908" s="15">
        <v>7.2651249901208706E-2</v>
      </c>
      <c r="T908">
        <v>1.96117735191553</v>
      </c>
      <c r="U908">
        <v>1.96117735191553</v>
      </c>
      <c r="V908">
        <v>2.2150397336232501</v>
      </c>
      <c r="W908">
        <v>5.84</v>
      </c>
      <c r="X908">
        <v>1.88</v>
      </c>
      <c r="Y908">
        <v>-24313</v>
      </c>
      <c r="Z908">
        <v>-1430</v>
      </c>
      <c r="AA908">
        <v>-0.12</v>
      </c>
      <c r="AB908">
        <v>17</v>
      </c>
      <c r="AC908">
        <v>9</v>
      </c>
      <c r="AD908">
        <v>8</v>
      </c>
      <c r="AE908">
        <v>52.94</v>
      </c>
      <c r="AF908">
        <v>13</v>
      </c>
      <c r="AG908">
        <v>5</v>
      </c>
      <c r="AH908">
        <v>6</v>
      </c>
      <c r="AI908">
        <v>6</v>
      </c>
    </row>
    <row r="909" spans="1:35" x14ac:dyDescent="0.2">
      <c r="A909" s="102">
        <v>948</v>
      </c>
      <c r="B909">
        <v>1332</v>
      </c>
      <c r="C909" t="s">
        <v>1684</v>
      </c>
      <c r="D909" t="s">
        <v>1378</v>
      </c>
      <c r="E909">
        <v>617</v>
      </c>
      <c r="F909">
        <v>610</v>
      </c>
      <c r="G909">
        <v>1000</v>
      </c>
      <c r="H909" t="s">
        <v>1258</v>
      </c>
      <c r="I909">
        <v>4114</v>
      </c>
      <c r="J909" t="s">
        <v>1413</v>
      </c>
      <c r="K909" t="s">
        <v>1282</v>
      </c>
      <c r="L909">
        <v>6080</v>
      </c>
      <c r="M909">
        <v>6050</v>
      </c>
      <c r="N909">
        <v>100</v>
      </c>
      <c r="O909" t="s">
        <v>1261</v>
      </c>
      <c r="P909">
        <v>0.63870533452706102</v>
      </c>
      <c r="Q909">
        <v>0.839930712666488</v>
      </c>
      <c r="R909" s="15">
        <v>8.4683747621212196E-2</v>
      </c>
      <c r="S909" s="106">
        <v>3.3827208076187401E-2</v>
      </c>
      <c r="T909">
        <v>2.00288285976765</v>
      </c>
      <c r="U909">
        <v>2.00288285976765</v>
      </c>
      <c r="V909">
        <v>2.4685478591277201</v>
      </c>
      <c r="W909">
        <v>5.79</v>
      </c>
      <c r="X909">
        <v>0.83</v>
      </c>
      <c r="Y909">
        <v>-24621</v>
      </c>
      <c r="Z909">
        <v>-1296</v>
      </c>
      <c r="AA909">
        <v>0.02</v>
      </c>
      <c r="AB909">
        <v>19</v>
      </c>
      <c r="AC909">
        <v>10</v>
      </c>
      <c r="AD909">
        <v>9</v>
      </c>
      <c r="AE909">
        <v>52.63</v>
      </c>
      <c r="AF909">
        <v>11</v>
      </c>
      <c r="AG909">
        <v>8</v>
      </c>
      <c r="AH909">
        <v>8</v>
      </c>
      <c r="AI909">
        <v>3</v>
      </c>
    </row>
    <row r="910" spans="1:35" x14ac:dyDescent="0.2">
      <c r="A910" s="102">
        <v>36</v>
      </c>
      <c r="B910">
        <v>3765</v>
      </c>
      <c r="C910" t="s">
        <v>1548</v>
      </c>
      <c r="D910" t="s">
        <v>1260</v>
      </c>
      <c r="E910">
        <v>1889</v>
      </c>
      <c r="F910">
        <v>1839</v>
      </c>
      <c r="G910">
        <v>500</v>
      </c>
      <c r="H910" t="s">
        <v>1261</v>
      </c>
      <c r="I910">
        <v>4927</v>
      </c>
      <c r="J910" t="s">
        <v>1542</v>
      </c>
      <c r="K910" t="s">
        <v>1282</v>
      </c>
      <c r="L910">
        <v>2314</v>
      </c>
      <c r="M910">
        <v>2263</v>
      </c>
      <c r="N910">
        <v>400</v>
      </c>
      <c r="O910" t="s">
        <v>1258</v>
      </c>
      <c r="P910">
        <v>0.94893968219830405</v>
      </c>
      <c r="Q910">
        <v>0.95239824702674802</v>
      </c>
      <c r="R910" s="15">
        <v>4.7198123518322598E-3</v>
      </c>
      <c r="S910" s="15">
        <v>1.54035507968983E-3</v>
      </c>
      <c r="T910">
        <v>-1.9063797729482199</v>
      </c>
      <c r="U910">
        <v>1.9063797729482199</v>
      </c>
      <c r="V910">
        <v>1.72670945769241</v>
      </c>
      <c r="W910">
        <v>-8.44</v>
      </c>
      <c r="X910">
        <v>1.58</v>
      </c>
      <c r="Y910">
        <v>-24804</v>
      </c>
      <c r="Z910">
        <v>-1772</v>
      </c>
      <c r="AA910">
        <v>-0.17</v>
      </c>
      <c r="AB910">
        <v>14</v>
      </c>
      <c r="AC910">
        <v>6</v>
      </c>
      <c r="AD910">
        <v>8</v>
      </c>
      <c r="AE910">
        <v>42.86</v>
      </c>
      <c r="AF910">
        <v>9</v>
      </c>
      <c r="AG910">
        <v>7</v>
      </c>
      <c r="AH910">
        <v>5</v>
      </c>
      <c r="AI910">
        <v>2</v>
      </c>
    </row>
    <row r="911" spans="1:35" x14ac:dyDescent="0.2">
      <c r="A911" s="102">
        <v>220</v>
      </c>
      <c r="B911">
        <v>5714</v>
      </c>
      <c r="C911" t="s">
        <v>716</v>
      </c>
      <c r="D911" t="s">
        <v>1273</v>
      </c>
      <c r="E911">
        <v>3960</v>
      </c>
      <c r="F911">
        <v>3940</v>
      </c>
      <c r="G911">
        <v>200</v>
      </c>
      <c r="H911" t="s">
        <v>1258</v>
      </c>
      <c r="I911">
        <v>6981</v>
      </c>
      <c r="J911" t="s">
        <v>1446</v>
      </c>
      <c r="K911" t="s">
        <v>1263</v>
      </c>
      <c r="L911">
        <v>6382</v>
      </c>
      <c r="M911">
        <v>6289</v>
      </c>
      <c r="N911">
        <v>100</v>
      </c>
      <c r="O911" t="s">
        <v>1261</v>
      </c>
      <c r="P911">
        <v>0.75561101288697596</v>
      </c>
      <c r="Q911">
        <v>0.91837727635334698</v>
      </c>
      <c r="R911" s="15">
        <v>2.8818803965409898E-2</v>
      </c>
      <c r="S911">
        <v>3.6834461233902602E-3</v>
      </c>
      <c r="T911">
        <v>0.32871384865043801</v>
      </c>
      <c r="U911">
        <v>0.32871384865043801</v>
      </c>
      <c r="V911">
        <v>8.3755488927107102E-2</v>
      </c>
      <c r="W911">
        <v>0.83</v>
      </c>
      <c r="X911">
        <v>25.3</v>
      </c>
      <c r="Y911">
        <v>-25664</v>
      </c>
      <c r="Z911">
        <v>-4277</v>
      </c>
      <c r="AA911">
        <v>-0.25</v>
      </c>
      <c r="AB911">
        <v>6</v>
      </c>
      <c r="AC911">
        <v>2</v>
      </c>
      <c r="AD911">
        <v>4</v>
      </c>
      <c r="AE911">
        <v>33.33</v>
      </c>
      <c r="AF911">
        <v>11</v>
      </c>
      <c r="AG911">
        <v>2</v>
      </c>
      <c r="AH911">
        <v>2</v>
      </c>
      <c r="AI911">
        <v>2</v>
      </c>
    </row>
    <row r="912" spans="1:35" x14ac:dyDescent="0.2">
      <c r="A912" s="102">
        <v>27</v>
      </c>
      <c r="B912">
        <v>5802</v>
      </c>
      <c r="C912" t="s">
        <v>1482</v>
      </c>
      <c r="D912" t="s">
        <v>1273</v>
      </c>
      <c r="E912">
        <v>1466.5</v>
      </c>
      <c r="F912">
        <v>1458.5</v>
      </c>
      <c r="G912">
        <v>700</v>
      </c>
      <c r="H912" t="s">
        <v>1261</v>
      </c>
      <c r="I912">
        <v>8002</v>
      </c>
      <c r="J912" t="s">
        <v>29</v>
      </c>
      <c r="K912" t="s">
        <v>1265</v>
      </c>
      <c r="L912">
        <v>793.2</v>
      </c>
      <c r="M912">
        <v>789.5</v>
      </c>
      <c r="N912">
        <v>1300</v>
      </c>
      <c r="O912" t="s">
        <v>1258</v>
      </c>
      <c r="P912">
        <v>0.88726205150850201</v>
      </c>
      <c r="Q912">
        <v>0.95549514485428799</v>
      </c>
      <c r="R912">
        <v>0.32135889844105098</v>
      </c>
      <c r="S912">
        <v>1.79265491167311E-2</v>
      </c>
      <c r="T912">
        <v>-1.85207199833971</v>
      </c>
      <c r="U912">
        <v>1.85207199833971</v>
      </c>
      <c r="V912">
        <v>2.1252589284169598</v>
      </c>
      <c r="W912">
        <v>-6.13</v>
      </c>
      <c r="X912">
        <v>0.53</v>
      </c>
      <c r="Y912">
        <v>-25843</v>
      </c>
      <c r="Z912">
        <v>-1436</v>
      </c>
      <c r="AA912">
        <v>-7.0000000000000007E-2</v>
      </c>
      <c r="AB912">
        <v>18</v>
      </c>
      <c r="AC912">
        <v>8</v>
      </c>
      <c r="AD912">
        <v>10</v>
      </c>
      <c r="AE912">
        <v>44.44</v>
      </c>
      <c r="AF912">
        <v>15</v>
      </c>
      <c r="AG912">
        <v>4</v>
      </c>
      <c r="AH912">
        <v>2</v>
      </c>
      <c r="AI912">
        <v>12</v>
      </c>
    </row>
    <row r="913" spans="1:35" x14ac:dyDescent="0.2">
      <c r="A913" s="102">
        <v>604</v>
      </c>
      <c r="B913">
        <v>2127</v>
      </c>
      <c r="C913" t="s">
        <v>1441</v>
      </c>
      <c r="D913" t="s">
        <v>1272</v>
      </c>
      <c r="E913">
        <v>3800</v>
      </c>
      <c r="F913">
        <v>3680</v>
      </c>
      <c r="G913">
        <v>200</v>
      </c>
      <c r="H913" t="s">
        <v>1258</v>
      </c>
      <c r="I913">
        <v>3563</v>
      </c>
      <c r="J913" t="s">
        <v>1461</v>
      </c>
      <c r="K913" t="s">
        <v>1283</v>
      </c>
      <c r="L913">
        <v>8900</v>
      </c>
      <c r="M913">
        <v>8800</v>
      </c>
      <c r="N913">
        <v>100</v>
      </c>
      <c r="O913" t="s">
        <v>1261</v>
      </c>
      <c r="P913">
        <v>0.63601496873105201</v>
      </c>
      <c r="Q913">
        <v>0.87929598813268395</v>
      </c>
      <c r="R913">
        <v>5.1379324767078703E-2</v>
      </c>
      <c r="S913" s="15">
        <v>3.23812646024517E-2</v>
      </c>
      <c r="T913">
        <v>0.30629276685124601</v>
      </c>
      <c r="U913">
        <v>0.30629276685124601</v>
      </c>
      <c r="V913">
        <v>0.58471862481355197</v>
      </c>
      <c r="W913">
        <v>1.49</v>
      </c>
      <c r="X913">
        <v>16.36</v>
      </c>
      <c r="Y913">
        <v>-26178</v>
      </c>
      <c r="Z913">
        <v>-2014</v>
      </c>
      <c r="AA913">
        <v>0.19</v>
      </c>
      <c r="AB913">
        <v>13</v>
      </c>
      <c r="AC913">
        <v>6</v>
      </c>
      <c r="AD913">
        <v>7</v>
      </c>
      <c r="AE913">
        <v>46.15</v>
      </c>
      <c r="AF913">
        <v>10</v>
      </c>
      <c r="AG913">
        <v>6</v>
      </c>
      <c r="AH913">
        <v>5</v>
      </c>
      <c r="AI913">
        <v>2</v>
      </c>
    </row>
    <row r="914" spans="1:35" x14ac:dyDescent="0.2">
      <c r="A914" s="102">
        <v>991</v>
      </c>
      <c r="B914">
        <v>4208</v>
      </c>
      <c r="C914" t="s">
        <v>1452</v>
      </c>
      <c r="D914" t="s">
        <v>1282</v>
      </c>
      <c r="E914">
        <v>2160</v>
      </c>
      <c r="F914">
        <v>2166</v>
      </c>
      <c r="G914">
        <v>500</v>
      </c>
      <c r="H914" t="s">
        <v>1261</v>
      </c>
      <c r="I914">
        <v>8308</v>
      </c>
      <c r="J914" t="s">
        <v>51</v>
      </c>
      <c r="K914" t="s">
        <v>1314</v>
      </c>
      <c r="L914">
        <v>444.5</v>
      </c>
      <c r="M914">
        <v>439.3</v>
      </c>
      <c r="N914">
        <v>2500</v>
      </c>
      <c r="O914" t="s">
        <v>1258</v>
      </c>
      <c r="P914">
        <v>0.84066039998977404</v>
      </c>
      <c r="Q914">
        <v>0.83462479982631899</v>
      </c>
      <c r="R914">
        <v>0.35219487333705801</v>
      </c>
      <c r="S914">
        <v>5.6090577769167798E-3</v>
      </c>
      <c r="T914">
        <v>-0.19778505674132599</v>
      </c>
      <c r="U914">
        <v>0.19778505674132599</v>
      </c>
      <c r="V914">
        <v>0.97076379175798899</v>
      </c>
      <c r="W914">
        <v>-0.38</v>
      </c>
      <c r="X914">
        <v>1.41</v>
      </c>
      <c r="Y914">
        <v>-26269</v>
      </c>
      <c r="Z914">
        <v>-1642</v>
      </c>
      <c r="AA914">
        <v>-0.12</v>
      </c>
      <c r="AB914">
        <v>16</v>
      </c>
      <c r="AC914">
        <v>9</v>
      </c>
      <c r="AD914">
        <v>7</v>
      </c>
      <c r="AE914">
        <v>56.25</v>
      </c>
      <c r="AF914">
        <v>14</v>
      </c>
      <c r="AG914">
        <v>3</v>
      </c>
      <c r="AH914">
        <v>4</v>
      </c>
      <c r="AI914">
        <v>9</v>
      </c>
    </row>
    <row r="915" spans="1:35" x14ac:dyDescent="0.2">
      <c r="A915" s="102">
        <v>847</v>
      </c>
      <c r="B915">
        <v>3048</v>
      </c>
      <c r="C915" t="s">
        <v>1576</v>
      </c>
      <c r="D915" t="s">
        <v>1283</v>
      </c>
      <c r="E915">
        <v>1116</v>
      </c>
      <c r="F915">
        <v>1080</v>
      </c>
      <c r="G915">
        <v>900</v>
      </c>
      <c r="H915" t="s">
        <v>1261</v>
      </c>
      <c r="I915">
        <v>7282</v>
      </c>
      <c r="J915" t="s">
        <v>1510</v>
      </c>
      <c r="K915" t="s">
        <v>1275</v>
      </c>
      <c r="L915">
        <v>2502</v>
      </c>
      <c r="M915">
        <v>2501</v>
      </c>
      <c r="N915">
        <v>400</v>
      </c>
      <c r="O915" t="s">
        <v>1258</v>
      </c>
      <c r="P915">
        <v>0.799298821567346</v>
      </c>
      <c r="Q915">
        <v>0.85186580091201003</v>
      </c>
      <c r="R915">
        <v>8.9242216995293697E-3</v>
      </c>
      <c r="S915">
        <v>4.7821915929455198E-3</v>
      </c>
      <c r="T915">
        <v>-2.76956323551545</v>
      </c>
      <c r="U915">
        <v>2.76956323551545</v>
      </c>
      <c r="V915">
        <v>1.5592360651914501</v>
      </c>
      <c r="W915">
        <v>-8.6199999999999992</v>
      </c>
      <c r="X915">
        <v>2.84</v>
      </c>
      <c r="Y915">
        <v>-28641</v>
      </c>
      <c r="Z915">
        <v>-1909</v>
      </c>
      <c r="AA915">
        <v>-0.02</v>
      </c>
      <c r="AB915">
        <v>15</v>
      </c>
      <c r="AC915">
        <v>9</v>
      </c>
      <c r="AD915">
        <v>6</v>
      </c>
      <c r="AE915">
        <v>60</v>
      </c>
      <c r="AF915">
        <v>12</v>
      </c>
      <c r="AG915">
        <v>3</v>
      </c>
      <c r="AH915">
        <v>5</v>
      </c>
      <c r="AI915">
        <v>7</v>
      </c>
    </row>
    <row r="916" spans="1:35" x14ac:dyDescent="0.2">
      <c r="A916" s="102">
        <v>815</v>
      </c>
      <c r="B916">
        <v>4555</v>
      </c>
      <c r="C916" t="s">
        <v>684</v>
      </c>
      <c r="D916" t="s">
        <v>1280</v>
      </c>
      <c r="E916">
        <v>7030</v>
      </c>
      <c r="F916">
        <v>7040</v>
      </c>
      <c r="G916">
        <v>100</v>
      </c>
      <c r="H916" t="s">
        <v>1258</v>
      </c>
      <c r="I916">
        <v>7752</v>
      </c>
      <c r="J916" t="s">
        <v>816</v>
      </c>
      <c r="K916" t="s">
        <v>1263</v>
      </c>
      <c r="L916">
        <v>1130</v>
      </c>
      <c r="M916">
        <v>1111</v>
      </c>
      <c r="N916">
        <v>600</v>
      </c>
      <c r="O916" t="s">
        <v>1261</v>
      </c>
      <c r="P916">
        <v>0.79720679100924996</v>
      </c>
      <c r="Q916">
        <v>0.85487957371473999</v>
      </c>
      <c r="R916">
        <v>0.204219501456781</v>
      </c>
      <c r="S916">
        <v>5.3868579554165297E-2</v>
      </c>
      <c r="T916">
        <v>2.8165769887722001</v>
      </c>
      <c r="U916">
        <v>2.8165769887722001</v>
      </c>
      <c r="V916">
        <v>2.2916354754853798</v>
      </c>
      <c r="W916">
        <v>7.64</v>
      </c>
      <c r="X916">
        <v>5.31</v>
      </c>
      <c r="Y916">
        <v>-28653</v>
      </c>
      <c r="Z916">
        <v>-2047</v>
      </c>
      <c r="AA916">
        <v>-0.05</v>
      </c>
      <c r="AB916">
        <v>14</v>
      </c>
      <c r="AC916">
        <v>8</v>
      </c>
      <c r="AD916">
        <v>6</v>
      </c>
      <c r="AE916">
        <v>57.14</v>
      </c>
      <c r="AF916">
        <v>12</v>
      </c>
      <c r="AG916">
        <v>5</v>
      </c>
      <c r="AH916">
        <v>5</v>
      </c>
      <c r="AI916">
        <v>4</v>
      </c>
    </row>
    <row r="917" spans="1:35" x14ac:dyDescent="0.2">
      <c r="A917" s="102">
        <v>1197</v>
      </c>
      <c r="B917">
        <v>2433</v>
      </c>
      <c r="C917" t="s">
        <v>1719</v>
      </c>
      <c r="D917" t="s">
        <v>1272</v>
      </c>
      <c r="E917">
        <v>1461</v>
      </c>
      <c r="F917">
        <v>1443</v>
      </c>
      <c r="G917">
        <v>600</v>
      </c>
      <c r="H917" t="s">
        <v>1261</v>
      </c>
      <c r="I917">
        <v>4061</v>
      </c>
      <c r="J917" t="s">
        <v>1495</v>
      </c>
      <c r="K917" t="s">
        <v>1282</v>
      </c>
      <c r="L917">
        <v>2960</v>
      </c>
      <c r="M917">
        <v>2943</v>
      </c>
      <c r="N917">
        <v>300</v>
      </c>
      <c r="O917" t="s">
        <v>1258</v>
      </c>
      <c r="P917">
        <v>0.91465504401339803</v>
      </c>
      <c r="Q917">
        <v>0.80635005066693</v>
      </c>
      <c r="R917" s="15">
        <v>0.13960855782807599</v>
      </c>
      <c r="S917">
        <v>4.2810200584832503E-3</v>
      </c>
      <c r="T917">
        <v>-2.8443160547058302</v>
      </c>
      <c r="U917">
        <v>2.8443160547058302</v>
      </c>
      <c r="V917">
        <v>2.73581978614247</v>
      </c>
      <c r="W917">
        <v>-8.4</v>
      </c>
      <c r="X917">
        <v>1.94</v>
      </c>
      <c r="Y917">
        <v>-28820</v>
      </c>
      <c r="Z917">
        <v>-1695</v>
      </c>
      <c r="AA917">
        <v>-0.11</v>
      </c>
      <c r="AB917">
        <v>17</v>
      </c>
      <c r="AC917">
        <v>9</v>
      </c>
      <c r="AD917">
        <v>8</v>
      </c>
      <c r="AE917">
        <v>52.94</v>
      </c>
      <c r="AF917">
        <v>13</v>
      </c>
      <c r="AG917">
        <v>3</v>
      </c>
      <c r="AH917">
        <v>4</v>
      </c>
      <c r="AI917">
        <v>10</v>
      </c>
    </row>
    <row r="918" spans="1:35" x14ac:dyDescent="0.2">
      <c r="A918" s="102">
        <v>181</v>
      </c>
      <c r="B918">
        <v>8031</v>
      </c>
      <c r="C918" t="s">
        <v>837</v>
      </c>
      <c r="D918" t="s">
        <v>1265</v>
      </c>
      <c r="E918">
        <v>1941</v>
      </c>
      <c r="F918">
        <v>1929.5</v>
      </c>
      <c r="G918">
        <v>500</v>
      </c>
      <c r="H918" t="s">
        <v>1258</v>
      </c>
      <c r="I918">
        <v>8425</v>
      </c>
      <c r="J918" t="s">
        <v>1438</v>
      </c>
      <c r="K918" t="s">
        <v>1264</v>
      </c>
      <c r="L918">
        <v>3240</v>
      </c>
      <c r="M918">
        <v>3220</v>
      </c>
      <c r="N918">
        <v>300</v>
      </c>
      <c r="O918" t="s">
        <v>1261</v>
      </c>
      <c r="P918">
        <v>0.63751938119819096</v>
      </c>
      <c r="Q918">
        <v>0.92393770968005295</v>
      </c>
      <c r="R918">
        <v>4.3676190958899699E-2</v>
      </c>
      <c r="S918">
        <v>7.8449967328739406E-2</v>
      </c>
      <c r="T918">
        <v>0.72488750891764897</v>
      </c>
      <c r="U918">
        <v>0.72488750891764897</v>
      </c>
      <c r="V918">
        <v>0.69637690922957796</v>
      </c>
      <c r="W918">
        <v>1.6</v>
      </c>
      <c r="X918">
        <v>0.13</v>
      </c>
      <c r="Y918">
        <v>-28934</v>
      </c>
      <c r="Z918">
        <v>-2411</v>
      </c>
      <c r="AA918">
        <v>-0.16</v>
      </c>
      <c r="AB918">
        <v>12</v>
      </c>
      <c r="AC918">
        <v>5</v>
      </c>
      <c r="AD918">
        <v>7</v>
      </c>
      <c r="AE918">
        <v>41.67</v>
      </c>
      <c r="AF918">
        <v>15</v>
      </c>
      <c r="AG918">
        <v>2</v>
      </c>
      <c r="AH918">
        <v>1</v>
      </c>
      <c r="AI918">
        <v>9</v>
      </c>
    </row>
    <row r="919" spans="1:35" x14ac:dyDescent="0.2">
      <c r="A919" s="102">
        <v>1205</v>
      </c>
      <c r="B919">
        <v>7224</v>
      </c>
      <c r="C919" t="s">
        <v>790</v>
      </c>
      <c r="D919" t="s">
        <v>1275</v>
      </c>
      <c r="E919">
        <v>1288</v>
      </c>
      <c r="F919">
        <v>1286</v>
      </c>
      <c r="G919">
        <v>600</v>
      </c>
      <c r="H919" t="s">
        <v>1261</v>
      </c>
      <c r="I919">
        <v>8309</v>
      </c>
      <c r="J919" t="s">
        <v>871</v>
      </c>
      <c r="K919" t="s">
        <v>1314</v>
      </c>
      <c r="L919">
        <v>4007</v>
      </c>
      <c r="M919">
        <v>4001</v>
      </c>
      <c r="N919">
        <v>200</v>
      </c>
      <c r="O919" t="s">
        <v>1258</v>
      </c>
      <c r="P919">
        <v>0.73826262986805602</v>
      </c>
      <c r="Q919">
        <v>0.80527801114086495</v>
      </c>
      <c r="R919">
        <v>4.5950964705126999E-3</v>
      </c>
      <c r="S919">
        <v>4.6448470118776598E-2</v>
      </c>
      <c r="T919">
        <v>-1.7907536535206501</v>
      </c>
      <c r="U919">
        <v>1.7907536535206501</v>
      </c>
      <c r="V919">
        <v>1.5469593136583799</v>
      </c>
      <c r="W919">
        <v>-6.31</v>
      </c>
      <c r="X919">
        <v>3.57</v>
      </c>
      <c r="Y919">
        <v>-29012</v>
      </c>
      <c r="Z919">
        <v>-2232</v>
      </c>
      <c r="AA919">
        <v>-0.04</v>
      </c>
      <c r="AB919">
        <v>13</v>
      </c>
      <c r="AC919">
        <v>7</v>
      </c>
      <c r="AD919">
        <v>6</v>
      </c>
      <c r="AE919">
        <v>53.85</v>
      </c>
      <c r="AF919">
        <v>15</v>
      </c>
      <c r="AG919">
        <v>4</v>
      </c>
      <c r="AH919">
        <v>2</v>
      </c>
      <c r="AI919">
        <v>7</v>
      </c>
    </row>
    <row r="920" spans="1:35" x14ac:dyDescent="0.2">
      <c r="A920" s="102">
        <v>368</v>
      </c>
      <c r="B920">
        <v>3141</v>
      </c>
      <c r="C920" t="s">
        <v>1411</v>
      </c>
      <c r="D920" t="s">
        <v>1283</v>
      </c>
      <c r="E920">
        <v>6280</v>
      </c>
      <c r="F920">
        <v>6250</v>
      </c>
      <c r="G920">
        <v>100</v>
      </c>
      <c r="H920" t="s">
        <v>1258</v>
      </c>
      <c r="I920">
        <v>8919</v>
      </c>
      <c r="J920" t="s">
        <v>1689</v>
      </c>
      <c r="K920" t="s">
        <v>1279</v>
      </c>
      <c r="L920">
        <v>4230</v>
      </c>
      <c r="M920">
        <v>3975</v>
      </c>
      <c r="N920">
        <v>200</v>
      </c>
      <c r="O920" t="s">
        <v>1261</v>
      </c>
      <c r="P920">
        <v>0.78065726173377203</v>
      </c>
      <c r="Q920">
        <v>0.902750857433395</v>
      </c>
      <c r="R920">
        <v>0.19693190546706499</v>
      </c>
      <c r="S920">
        <v>2.7420128271142801E-3</v>
      </c>
      <c r="T920">
        <v>2.9251752336001799</v>
      </c>
      <c r="U920">
        <v>2.9251752336001799</v>
      </c>
      <c r="V920">
        <v>2.4754511037409901</v>
      </c>
      <c r="W920">
        <v>10.82</v>
      </c>
      <c r="X920">
        <v>27.2</v>
      </c>
      <c r="Y920">
        <v>-29758</v>
      </c>
      <c r="Z920">
        <v>-3306</v>
      </c>
      <c r="AA920">
        <v>-0.04</v>
      </c>
      <c r="AB920">
        <v>9</v>
      </c>
      <c r="AC920">
        <v>4</v>
      </c>
      <c r="AD920">
        <v>5</v>
      </c>
      <c r="AE920">
        <v>44.44</v>
      </c>
      <c r="AF920">
        <v>5</v>
      </c>
      <c r="AG920">
        <v>4</v>
      </c>
      <c r="AH920">
        <v>5</v>
      </c>
      <c r="AI920">
        <v>0</v>
      </c>
    </row>
    <row r="921" spans="1:35" x14ac:dyDescent="0.2">
      <c r="A921" s="102">
        <v>1168</v>
      </c>
      <c r="B921">
        <v>7459</v>
      </c>
      <c r="C921" t="s">
        <v>800</v>
      </c>
      <c r="D921" t="s">
        <v>1265</v>
      </c>
      <c r="E921">
        <v>2209</v>
      </c>
      <c r="F921">
        <v>2205</v>
      </c>
      <c r="G921">
        <v>400</v>
      </c>
      <c r="H921" t="s">
        <v>1258</v>
      </c>
      <c r="I921">
        <v>8233</v>
      </c>
      <c r="J921" t="s">
        <v>1302</v>
      </c>
      <c r="K921" t="s">
        <v>1283</v>
      </c>
      <c r="L921">
        <v>1128</v>
      </c>
      <c r="M921">
        <v>1116</v>
      </c>
      <c r="N921">
        <v>800</v>
      </c>
      <c r="O921" t="s">
        <v>1261</v>
      </c>
      <c r="P921">
        <v>0.62554274255778297</v>
      </c>
      <c r="Q921">
        <v>0.81116698451975</v>
      </c>
      <c r="R921">
        <v>9.6464266699484102E-2</v>
      </c>
      <c r="S921">
        <v>1.0941574678173501E-2</v>
      </c>
      <c r="T921">
        <v>0.775533614927577</v>
      </c>
      <c r="U921">
        <v>0.775533614927577</v>
      </c>
      <c r="V921">
        <v>0.860096460863217</v>
      </c>
      <c r="W921">
        <v>2.35</v>
      </c>
      <c r="X921">
        <v>1.22</v>
      </c>
      <c r="Y921">
        <v>-29780</v>
      </c>
      <c r="Z921">
        <v>-1567</v>
      </c>
      <c r="AA921">
        <v>-7.0000000000000007E-2</v>
      </c>
      <c r="AB921">
        <v>19</v>
      </c>
      <c r="AC921">
        <v>9</v>
      </c>
      <c r="AD921">
        <v>10</v>
      </c>
      <c r="AE921">
        <v>47.37</v>
      </c>
      <c r="AF921">
        <v>14</v>
      </c>
      <c r="AG921">
        <v>6</v>
      </c>
      <c r="AH921">
        <v>4</v>
      </c>
      <c r="AI921">
        <v>9</v>
      </c>
    </row>
    <row r="922" spans="1:35" x14ac:dyDescent="0.2">
      <c r="A922" s="102">
        <v>206</v>
      </c>
      <c r="B922">
        <v>7205</v>
      </c>
      <c r="C922" t="s">
        <v>59</v>
      </c>
      <c r="D922" t="s">
        <v>1275</v>
      </c>
      <c r="E922">
        <v>1011</v>
      </c>
      <c r="F922">
        <v>1010</v>
      </c>
      <c r="G922">
        <v>900</v>
      </c>
      <c r="H922" t="s">
        <v>1261</v>
      </c>
      <c r="I922">
        <v>8253</v>
      </c>
      <c r="J922" t="s">
        <v>531</v>
      </c>
      <c r="K922" t="s">
        <v>1264</v>
      </c>
      <c r="L922">
        <v>1839</v>
      </c>
      <c r="M922">
        <v>1834</v>
      </c>
      <c r="N922">
        <v>500</v>
      </c>
      <c r="O922" t="s">
        <v>1258</v>
      </c>
      <c r="P922">
        <v>0.66233585230218295</v>
      </c>
      <c r="Q922">
        <v>0.92114068099438096</v>
      </c>
      <c r="R922">
        <v>0.46912028242991699</v>
      </c>
      <c r="S922">
        <v>6.9891005012927498E-2</v>
      </c>
      <c r="T922">
        <v>-1.90910581394177</v>
      </c>
      <c r="U922">
        <v>1.90910581394177</v>
      </c>
      <c r="V922">
        <v>2.0641918498859901</v>
      </c>
      <c r="W922">
        <v>-9.09</v>
      </c>
      <c r="X922">
        <v>0.87</v>
      </c>
      <c r="Y922">
        <v>-29908</v>
      </c>
      <c r="Z922">
        <v>-1869</v>
      </c>
      <c r="AA922">
        <v>-0.11</v>
      </c>
      <c r="AB922">
        <v>16</v>
      </c>
      <c r="AC922">
        <v>8</v>
      </c>
      <c r="AD922">
        <v>8</v>
      </c>
      <c r="AE922">
        <v>50</v>
      </c>
      <c r="AF922">
        <v>12</v>
      </c>
      <c r="AG922">
        <v>5</v>
      </c>
      <c r="AH922">
        <v>5</v>
      </c>
      <c r="AI922">
        <v>6</v>
      </c>
    </row>
    <row r="923" spans="1:35" x14ac:dyDescent="0.2">
      <c r="A923" s="102">
        <v>312</v>
      </c>
      <c r="B923">
        <v>1332</v>
      </c>
      <c r="C923" t="s">
        <v>1684</v>
      </c>
      <c r="D923" t="s">
        <v>1378</v>
      </c>
      <c r="E923">
        <v>617</v>
      </c>
      <c r="F923">
        <v>610</v>
      </c>
      <c r="G923">
        <v>1500</v>
      </c>
      <c r="H923" t="s">
        <v>1258</v>
      </c>
      <c r="I923">
        <v>4927</v>
      </c>
      <c r="J923" t="s">
        <v>1542</v>
      </c>
      <c r="K923" t="s">
        <v>1282</v>
      </c>
      <c r="L923">
        <v>2314</v>
      </c>
      <c r="M923">
        <v>2263</v>
      </c>
      <c r="N923">
        <v>400</v>
      </c>
      <c r="O923" t="s">
        <v>1261</v>
      </c>
      <c r="P923">
        <v>0.77246862724601095</v>
      </c>
      <c r="Q923">
        <v>0.90838298757593905</v>
      </c>
      <c r="R923">
        <v>3.1606953091812898E-2</v>
      </c>
      <c r="S923" s="106">
        <v>1.31444110085481E-2</v>
      </c>
      <c r="T923">
        <v>2.6093605295081099</v>
      </c>
      <c r="U923">
        <v>2.6093605295081099</v>
      </c>
      <c r="V923">
        <v>2.7075191922765698</v>
      </c>
      <c r="W923">
        <v>8.6999999999999993</v>
      </c>
      <c r="X923">
        <v>1.08</v>
      </c>
      <c r="Y923">
        <v>-30383</v>
      </c>
      <c r="Z923">
        <v>-1321</v>
      </c>
      <c r="AA923">
        <v>-0.14000000000000001</v>
      </c>
      <c r="AB923">
        <v>23</v>
      </c>
      <c r="AC923">
        <v>10</v>
      </c>
      <c r="AD923">
        <v>13</v>
      </c>
      <c r="AE923">
        <v>43.48</v>
      </c>
      <c r="AF923">
        <v>8</v>
      </c>
      <c r="AG923">
        <v>8</v>
      </c>
      <c r="AH923">
        <v>12</v>
      </c>
      <c r="AI923">
        <v>3</v>
      </c>
    </row>
    <row r="924" spans="1:35" x14ac:dyDescent="0.2">
      <c r="A924" s="102">
        <v>318</v>
      </c>
      <c r="B924">
        <v>1881</v>
      </c>
      <c r="C924" t="s">
        <v>574</v>
      </c>
      <c r="D924" t="s">
        <v>1268</v>
      </c>
      <c r="E924">
        <v>2700</v>
      </c>
      <c r="F924">
        <v>2680</v>
      </c>
      <c r="G924">
        <v>400</v>
      </c>
      <c r="H924" t="s">
        <v>1261</v>
      </c>
      <c r="I924">
        <v>4812</v>
      </c>
      <c r="J924" t="s">
        <v>690</v>
      </c>
      <c r="K924" t="s">
        <v>1260</v>
      </c>
      <c r="L924">
        <v>4975</v>
      </c>
      <c r="M924">
        <v>4955</v>
      </c>
      <c r="N924">
        <v>200</v>
      </c>
      <c r="O924" t="s">
        <v>1258</v>
      </c>
      <c r="P924">
        <v>0.86316721255046303</v>
      </c>
      <c r="Q924">
        <v>0.90766964419685403</v>
      </c>
      <c r="R924" s="15">
        <v>0.17162081676732799</v>
      </c>
      <c r="S924">
        <v>1.8555283152800601E-2</v>
      </c>
      <c r="T924">
        <v>-0.94136515259381504</v>
      </c>
      <c r="U924">
        <v>0.94136515259381504</v>
      </c>
      <c r="V924">
        <v>0.76979047488164898</v>
      </c>
      <c r="W924">
        <v>-4.12</v>
      </c>
      <c r="X924">
        <v>8.17</v>
      </c>
      <c r="Y924">
        <v>-30940</v>
      </c>
      <c r="Z924">
        <v>-1628</v>
      </c>
      <c r="AA924">
        <v>-7.0000000000000007E-2</v>
      </c>
      <c r="AB924">
        <v>19</v>
      </c>
      <c r="AC924">
        <v>10</v>
      </c>
      <c r="AD924">
        <v>9</v>
      </c>
      <c r="AE924">
        <v>52.63</v>
      </c>
      <c r="AF924">
        <v>9</v>
      </c>
      <c r="AG924">
        <v>9</v>
      </c>
      <c r="AH924">
        <v>7</v>
      </c>
      <c r="AI924">
        <v>3</v>
      </c>
    </row>
    <row r="925" spans="1:35" x14ac:dyDescent="0.2">
      <c r="A925" s="102">
        <v>957</v>
      </c>
      <c r="B925">
        <v>7453</v>
      </c>
      <c r="C925" t="s">
        <v>53</v>
      </c>
      <c r="D925" t="s">
        <v>1283</v>
      </c>
      <c r="E925">
        <v>1755</v>
      </c>
      <c r="F925">
        <v>1741</v>
      </c>
      <c r="G925">
        <v>600</v>
      </c>
      <c r="H925" t="s">
        <v>1261</v>
      </c>
      <c r="I925">
        <v>9513</v>
      </c>
      <c r="J925" t="s">
        <v>1470</v>
      </c>
      <c r="K925" t="s">
        <v>1316</v>
      </c>
      <c r="L925">
        <v>2533</v>
      </c>
      <c r="M925">
        <v>2526</v>
      </c>
      <c r="N925">
        <v>400</v>
      </c>
      <c r="O925" t="s">
        <v>1258</v>
      </c>
      <c r="P925">
        <v>0.83646621331760596</v>
      </c>
      <c r="Q925">
        <v>0.83911410664104402</v>
      </c>
      <c r="R925">
        <v>0.12183273635611901</v>
      </c>
      <c r="S925" s="15">
        <v>4.5779372827327103E-3</v>
      </c>
      <c r="T925">
        <v>-1.9425821175800799</v>
      </c>
      <c r="U925">
        <v>1.9425821175800799</v>
      </c>
      <c r="V925">
        <v>2.0081610835228401</v>
      </c>
      <c r="W925">
        <v>-27.46</v>
      </c>
      <c r="X925">
        <v>3.38</v>
      </c>
      <c r="Y925">
        <v>-32059</v>
      </c>
      <c r="Z925">
        <v>-2004</v>
      </c>
      <c r="AA925">
        <v>-0.04</v>
      </c>
      <c r="AB925">
        <v>16</v>
      </c>
      <c r="AC925">
        <v>8</v>
      </c>
      <c r="AD925">
        <v>8</v>
      </c>
      <c r="AE925">
        <v>50</v>
      </c>
      <c r="AF925">
        <v>11</v>
      </c>
      <c r="AG925">
        <v>5</v>
      </c>
      <c r="AH925">
        <v>5</v>
      </c>
      <c r="AI925">
        <v>6</v>
      </c>
    </row>
    <row r="926" spans="1:35" x14ac:dyDescent="0.2">
      <c r="A926" s="102">
        <v>468</v>
      </c>
      <c r="B926">
        <v>4182</v>
      </c>
      <c r="C926" t="s">
        <v>47</v>
      </c>
      <c r="D926" t="s">
        <v>1282</v>
      </c>
      <c r="E926">
        <v>1822</v>
      </c>
      <c r="F926">
        <v>1821</v>
      </c>
      <c r="G926">
        <v>500</v>
      </c>
      <c r="H926" t="s">
        <v>1258</v>
      </c>
      <c r="I926">
        <v>8697</v>
      </c>
      <c r="J926" t="s">
        <v>905</v>
      </c>
      <c r="K926" t="s">
        <v>1264</v>
      </c>
      <c r="L926">
        <v>1969</v>
      </c>
      <c r="M926">
        <v>1980</v>
      </c>
      <c r="N926">
        <v>500</v>
      </c>
      <c r="O926" t="s">
        <v>1261</v>
      </c>
      <c r="P926">
        <v>0.507446098706822</v>
      </c>
      <c r="Q926">
        <v>0.89452429500660802</v>
      </c>
      <c r="R926" s="15">
        <v>7.8638651784793595E-2</v>
      </c>
      <c r="S926">
        <v>3.4461410415880401E-3</v>
      </c>
      <c r="T926">
        <v>1.5606978564494001</v>
      </c>
      <c r="U926">
        <v>1.5606978564494001</v>
      </c>
      <c r="V926">
        <v>1.9999007057195499</v>
      </c>
      <c r="W926">
        <v>4.78</v>
      </c>
      <c r="X926">
        <v>8.0299999999999994</v>
      </c>
      <c r="Y926">
        <v>-34767</v>
      </c>
      <c r="Z926">
        <v>-1932</v>
      </c>
      <c r="AA926">
        <v>-0.17</v>
      </c>
      <c r="AB926">
        <v>18</v>
      </c>
      <c r="AC926">
        <v>8</v>
      </c>
      <c r="AD926">
        <v>10</v>
      </c>
      <c r="AE926">
        <v>44.44</v>
      </c>
      <c r="AF926">
        <v>12</v>
      </c>
      <c r="AG926">
        <v>5</v>
      </c>
      <c r="AH926">
        <v>6</v>
      </c>
      <c r="AI926">
        <v>7</v>
      </c>
    </row>
    <row r="927" spans="1:35" x14ac:dyDescent="0.2">
      <c r="A927" s="102">
        <v>44</v>
      </c>
      <c r="B927">
        <v>3038</v>
      </c>
      <c r="C927" t="s">
        <v>1085</v>
      </c>
      <c r="D927" t="s">
        <v>1265</v>
      </c>
      <c r="E927">
        <v>4580</v>
      </c>
      <c r="F927">
        <v>4460</v>
      </c>
      <c r="G927">
        <v>200</v>
      </c>
      <c r="H927" t="s">
        <v>1258</v>
      </c>
      <c r="I927">
        <v>6951</v>
      </c>
      <c r="J927" t="s">
        <v>228</v>
      </c>
      <c r="K927" t="s">
        <v>1263</v>
      </c>
      <c r="L927">
        <v>3370</v>
      </c>
      <c r="M927">
        <v>3365</v>
      </c>
      <c r="N927">
        <v>300</v>
      </c>
      <c r="O927" t="s">
        <v>1261</v>
      </c>
      <c r="P927">
        <v>0.86537967405285399</v>
      </c>
      <c r="Q927">
        <v>0.95066647484231503</v>
      </c>
      <c r="R927" s="15">
        <v>0.152906805121196</v>
      </c>
      <c r="S927">
        <v>1.46425584831877E-2</v>
      </c>
      <c r="T927">
        <v>2.4528087333283</v>
      </c>
      <c r="U927">
        <v>2.4528087333283</v>
      </c>
      <c r="V927">
        <v>2.9825201697672199</v>
      </c>
      <c r="W927">
        <v>13.51</v>
      </c>
      <c r="X927">
        <v>13.17</v>
      </c>
      <c r="Y927">
        <v>-36263</v>
      </c>
      <c r="Z927">
        <v>-1511</v>
      </c>
      <c r="AA927">
        <v>-0.08</v>
      </c>
      <c r="AB927">
        <v>24</v>
      </c>
      <c r="AC927">
        <v>11</v>
      </c>
      <c r="AD927">
        <v>13</v>
      </c>
      <c r="AE927">
        <v>45.83</v>
      </c>
      <c r="AF927">
        <v>8</v>
      </c>
      <c r="AG927">
        <v>11</v>
      </c>
      <c r="AH927">
        <v>11</v>
      </c>
      <c r="AI927">
        <v>2</v>
      </c>
    </row>
    <row r="928" spans="1:35" x14ac:dyDescent="0.2">
      <c r="A928" s="102">
        <v>74</v>
      </c>
      <c r="B928">
        <v>3231</v>
      </c>
      <c r="C928" t="s">
        <v>444</v>
      </c>
      <c r="D928" t="s">
        <v>1279</v>
      </c>
      <c r="E928">
        <v>2750</v>
      </c>
      <c r="F928">
        <v>2751</v>
      </c>
      <c r="G928">
        <v>400</v>
      </c>
      <c r="H928" t="s">
        <v>1261</v>
      </c>
      <c r="I928">
        <v>6951</v>
      </c>
      <c r="J928" t="s">
        <v>228</v>
      </c>
      <c r="K928" t="s">
        <v>1263</v>
      </c>
      <c r="L928">
        <v>3370</v>
      </c>
      <c r="M928">
        <v>3365</v>
      </c>
      <c r="N928">
        <v>300</v>
      </c>
      <c r="O928" t="s">
        <v>1258</v>
      </c>
      <c r="P928">
        <v>0.74101784033746199</v>
      </c>
      <c r="Q928">
        <v>0.94196405474460299</v>
      </c>
      <c r="R928">
        <v>3.22225838751031E-2</v>
      </c>
      <c r="S928">
        <v>1.31890197286504E-2</v>
      </c>
      <c r="T928">
        <v>-8.8305647994815304E-3</v>
      </c>
      <c r="U928">
        <v>8.8305647994815304E-3</v>
      </c>
      <c r="V928">
        <v>2.4706880772286201E-2</v>
      </c>
      <c r="W928">
        <v>-0.05</v>
      </c>
      <c r="X928">
        <v>9</v>
      </c>
      <c r="Y928">
        <v>-36394</v>
      </c>
      <c r="Z928">
        <v>-2022</v>
      </c>
      <c r="AA928">
        <v>-0.03</v>
      </c>
      <c r="AB928">
        <v>18</v>
      </c>
      <c r="AC928">
        <v>10</v>
      </c>
      <c r="AD928">
        <v>8</v>
      </c>
      <c r="AE928">
        <v>55.56</v>
      </c>
      <c r="AF928">
        <v>8</v>
      </c>
      <c r="AG928">
        <v>9</v>
      </c>
      <c r="AH928">
        <v>6</v>
      </c>
      <c r="AI928">
        <v>3</v>
      </c>
    </row>
    <row r="929" spans="1:35" x14ac:dyDescent="0.2">
      <c r="A929" s="102">
        <v>540</v>
      </c>
      <c r="B929">
        <v>5334</v>
      </c>
      <c r="C929" t="s">
        <v>1504</v>
      </c>
      <c r="D929" t="s">
        <v>1257</v>
      </c>
      <c r="E929">
        <v>1938</v>
      </c>
      <c r="F929">
        <v>1933</v>
      </c>
      <c r="G929">
        <v>500</v>
      </c>
      <c r="H929" t="s">
        <v>1261</v>
      </c>
      <c r="I929">
        <v>7240</v>
      </c>
      <c r="J929" t="s">
        <v>792</v>
      </c>
      <c r="K929" t="s">
        <v>1275</v>
      </c>
      <c r="L929">
        <v>1561</v>
      </c>
      <c r="M929">
        <v>1564</v>
      </c>
      <c r="N929">
        <v>600</v>
      </c>
      <c r="O929" t="s">
        <v>1258</v>
      </c>
      <c r="P929">
        <v>0.88307842352764399</v>
      </c>
      <c r="Q929">
        <v>0.88622894608027203</v>
      </c>
      <c r="R929" s="106">
        <v>0.36079981288308699</v>
      </c>
      <c r="S929">
        <v>9.8866356411402394E-3</v>
      </c>
      <c r="T929">
        <v>-1.5404547348292601</v>
      </c>
      <c r="U929">
        <v>1.5404547348292601</v>
      </c>
      <c r="V929">
        <v>1.4545396519685201</v>
      </c>
      <c r="W929">
        <v>-3.71</v>
      </c>
      <c r="X929">
        <v>2.91</v>
      </c>
      <c r="Y929">
        <v>-36873</v>
      </c>
      <c r="Z929">
        <v>-2048</v>
      </c>
      <c r="AA929">
        <v>-0.16</v>
      </c>
      <c r="AB929">
        <v>18</v>
      </c>
      <c r="AC929">
        <v>9</v>
      </c>
      <c r="AD929">
        <v>9</v>
      </c>
      <c r="AE929">
        <v>50</v>
      </c>
      <c r="AF929">
        <v>13</v>
      </c>
      <c r="AG929">
        <v>5</v>
      </c>
      <c r="AH929">
        <v>6</v>
      </c>
      <c r="AI929">
        <v>7</v>
      </c>
    </row>
    <row r="930" spans="1:35" x14ac:dyDescent="0.2">
      <c r="A930" s="102">
        <v>938</v>
      </c>
      <c r="B930">
        <v>3048</v>
      </c>
      <c r="C930" t="s">
        <v>1576</v>
      </c>
      <c r="D930" t="s">
        <v>1283</v>
      </c>
      <c r="E930">
        <v>1116</v>
      </c>
      <c r="F930">
        <v>1080</v>
      </c>
      <c r="G930">
        <v>800</v>
      </c>
      <c r="H930" t="s">
        <v>1258</v>
      </c>
      <c r="I930">
        <v>6770</v>
      </c>
      <c r="J930" t="s">
        <v>24</v>
      </c>
      <c r="K930" t="s">
        <v>1263</v>
      </c>
      <c r="L930">
        <v>1869</v>
      </c>
      <c r="M930">
        <v>1836</v>
      </c>
      <c r="N930">
        <v>500</v>
      </c>
      <c r="O930" t="s">
        <v>1261</v>
      </c>
      <c r="P930">
        <v>0.796238262800253</v>
      </c>
      <c r="Q930">
        <v>0.84110691009304195</v>
      </c>
      <c r="R930" s="15">
        <v>0.160031927037284</v>
      </c>
      <c r="S930">
        <v>4.6144454111706E-2</v>
      </c>
      <c r="T930">
        <v>1.5878547765239901</v>
      </c>
      <c r="U930">
        <v>1.5878547765239901</v>
      </c>
      <c r="V930">
        <v>1.9684035597929299</v>
      </c>
      <c r="W930">
        <v>11.28</v>
      </c>
      <c r="X930">
        <v>5.88</v>
      </c>
      <c r="Y930">
        <v>-36994</v>
      </c>
      <c r="Z930">
        <v>-1480</v>
      </c>
      <c r="AA930">
        <v>-0.02</v>
      </c>
      <c r="AB930">
        <v>25</v>
      </c>
      <c r="AC930">
        <v>11</v>
      </c>
      <c r="AD930">
        <v>14</v>
      </c>
      <c r="AE930">
        <v>44</v>
      </c>
      <c r="AF930">
        <v>10</v>
      </c>
      <c r="AG930">
        <v>10</v>
      </c>
      <c r="AH930">
        <v>8</v>
      </c>
      <c r="AI930">
        <v>7</v>
      </c>
    </row>
    <row r="931" spans="1:35" x14ac:dyDescent="0.2">
      <c r="A931" s="102">
        <v>539</v>
      </c>
      <c r="B931">
        <v>3865</v>
      </c>
      <c r="C931" t="s">
        <v>1207</v>
      </c>
      <c r="D931" t="s">
        <v>1475</v>
      </c>
      <c r="E931">
        <v>490</v>
      </c>
      <c r="F931">
        <v>491</v>
      </c>
      <c r="G931">
        <v>2200</v>
      </c>
      <c r="H931" t="s">
        <v>1258</v>
      </c>
      <c r="I931">
        <v>7211</v>
      </c>
      <c r="J931" t="s">
        <v>28</v>
      </c>
      <c r="K931" t="s">
        <v>1275</v>
      </c>
      <c r="L931">
        <v>411</v>
      </c>
      <c r="M931">
        <v>405</v>
      </c>
      <c r="N931">
        <v>2700</v>
      </c>
      <c r="O931" t="s">
        <v>1261</v>
      </c>
      <c r="P931">
        <v>0.92100201463043496</v>
      </c>
      <c r="Q931">
        <v>0.88640047052098503</v>
      </c>
      <c r="R931">
        <v>0.19686229568413899</v>
      </c>
      <c r="S931">
        <v>2.2097461724294798E-3</v>
      </c>
      <c r="T931">
        <v>0.33553083078198798</v>
      </c>
      <c r="U931">
        <v>0.33553083078198798</v>
      </c>
      <c r="V931">
        <v>0.13662095965544399</v>
      </c>
      <c r="W931">
        <v>1.28</v>
      </c>
      <c r="X931">
        <v>1.23</v>
      </c>
      <c r="Y931">
        <v>-37145</v>
      </c>
      <c r="Z931">
        <v>-1769</v>
      </c>
      <c r="AA931">
        <v>-0.14000000000000001</v>
      </c>
      <c r="AB931">
        <v>21</v>
      </c>
      <c r="AC931">
        <v>10</v>
      </c>
      <c r="AD931">
        <v>11</v>
      </c>
      <c r="AE931">
        <v>47.62</v>
      </c>
      <c r="AF931">
        <v>13</v>
      </c>
      <c r="AG931">
        <v>6</v>
      </c>
      <c r="AH931">
        <v>7</v>
      </c>
      <c r="AI931">
        <v>8</v>
      </c>
    </row>
    <row r="932" spans="1:35" x14ac:dyDescent="0.2">
      <c r="A932" s="102">
        <v>395</v>
      </c>
      <c r="B932">
        <v>3148</v>
      </c>
      <c r="C932" t="s">
        <v>626</v>
      </c>
      <c r="D932" t="s">
        <v>1283</v>
      </c>
      <c r="E932">
        <v>2774</v>
      </c>
      <c r="F932">
        <v>2717</v>
      </c>
      <c r="G932">
        <v>400</v>
      </c>
      <c r="H932" t="s">
        <v>1261</v>
      </c>
      <c r="I932">
        <v>8267</v>
      </c>
      <c r="J932" t="s">
        <v>220</v>
      </c>
      <c r="K932" t="s">
        <v>1283</v>
      </c>
      <c r="L932">
        <v>2339</v>
      </c>
      <c r="M932">
        <v>2300</v>
      </c>
      <c r="N932">
        <v>500</v>
      </c>
      <c r="O932" t="s">
        <v>1258</v>
      </c>
      <c r="P932">
        <v>0.70942054780461405</v>
      </c>
      <c r="Q932">
        <v>0.90053255326236203</v>
      </c>
      <c r="R932">
        <v>8.7062452327342402E-2</v>
      </c>
      <c r="S932">
        <v>7.2567785745509802E-2</v>
      </c>
      <c r="T932">
        <v>-1.61182442785146</v>
      </c>
      <c r="U932">
        <v>1.61182442785146</v>
      </c>
      <c r="V932">
        <v>1.4116004570626399</v>
      </c>
      <c r="W932">
        <v>-3.61</v>
      </c>
      <c r="X932">
        <v>5.82</v>
      </c>
      <c r="Y932">
        <v>-37339</v>
      </c>
      <c r="Z932">
        <v>-2489</v>
      </c>
      <c r="AA932">
        <v>-0.16</v>
      </c>
      <c r="AB932">
        <v>15</v>
      </c>
      <c r="AC932">
        <v>7</v>
      </c>
      <c r="AD932">
        <v>8</v>
      </c>
      <c r="AE932">
        <v>46.67</v>
      </c>
      <c r="AF932">
        <v>15</v>
      </c>
      <c r="AG932">
        <v>2</v>
      </c>
      <c r="AH932">
        <v>2</v>
      </c>
      <c r="AI932">
        <v>11</v>
      </c>
    </row>
    <row r="933" spans="1:35" x14ac:dyDescent="0.2">
      <c r="A933" s="102">
        <v>153</v>
      </c>
      <c r="B933">
        <v>4004</v>
      </c>
      <c r="C933" t="s">
        <v>1453</v>
      </c>
      <c r="D933" t="s">
        <v>1282</v>
      </c>
      <c r="E933">
        <v>2682</v>
      </c>
      <c r="F933">
        <v>2655</v>
      </c>
      <c r="G933">
        <v>400</v>
      </c>
      <c r="H933" t="s">
        <v>1258</v>
      </c>
      <c r="I933">
        <v>7276</v>
      </c>
      <c r="J933" t="s">
        <v>1310</v>
      </c>
      <c r="K933" t="s">
        <v>1263</v>
      </c>
      <c r="L933">
        <v>4655</v>
      </c>
      <c r="M933">
        <v>4655</v>
      </c>
      <c r="N933">
        <v>200</v>
      </c>
      <c r="O933" t="s">
        <v>1261</v>
      </c>
      <c r="P933">
        <v>0.86891112002953497</v>
      </c>
      <c r="Q933">
        <v>0.92713299629982704</v>
      </c>
      <c r="R933" s="106">
        <v>6.9130128722866294E-2</v>
      </c>
      <c r="S933">
        <v>6.5422959877254702E-2</v>
      </c>
      <c r="T933">
        <v>1.26586549806802</v>
      </c>
      <c r="U933">
        <v>1.26586549806802</v>
      </c>
      <c r="V933">
        <v>1.5711130846007</v>
      </c>
      <c r="W933">
        <v>3.89</v>
      </c>
      <c r="X933">
        <v>14.07</v>
      </c>
      <c r="Y933">
        <v>-37563</v>
      </c>
      <c r="Z933">
        <v>-2889</v>
      </c>
      <c r="AA933">
        <v>-0.1</v>
      </c>
      <c r="AB933">
        <v>13</v>
      </c>
      <c r="AC933">
        <v>8</v>
      </c>
      <c r="AD933">
        <v>5</v>
      </c>
      <c r="AE933">
        <v>61.54</v>
      </c>
      <c r="AF933">
        <v>11</v>
      </c>
      <c r="AG933">
        <v>5</v>
      </c>
      <c r="AH933">
        <v>5</v>
      </c>
      <c r="AI933">
        <v>3</v>
      </c>
    </row>
    <row r="934" spans="1:35" x14ac:dyDescent="0.2">
      <c r="A934" s="102">
        <v>910</v>
      </c>
      <c r="B934">
        <v>4555</v>
      </c>
      <c r="C934" t="s">
        <v>684</v>
      </c>
      <c r="D934" t="s">
        <v>1280</v>
      </c>
      <c r="E934">
        <v>7030</v>
      </c>
      <c r="F934">
        <v>7040</v>
      </c>
      <c r="G934">
        <v>100</v>
      </c>
      <c r="H934" t="s">
        <v>1258</v>
      </c>
      <c r="I934">
        <v>7451</v>
      </c>
      <c r="J934" t="s">
        <v>799</v>
      </c>
      <c r="K934" t="s">
        <v>1265</v>
      </c>
      <c r="L934">
        <v>2960</v>
      </c>
      <c r="M934">
        <v>2932</v>
      </c>
      <c r="N934">
        <v>200</v>
      </c>
      <c r="O934" t="s">
        <v>1261</v>
      </c>
      <c r="P934">
        <v>0.77942584595169995</v>
      </c>
      <c r="Q934">
        <v>0.84455337813933395</v>
      </c>
      <c r="R934">
        <v>0.17771999432736801</v>
      </c>
      <c r="S934">
        <v>4.8255787613013197E-2</v>
      </c>
      <c r="T934">
        <v>2.6610866595185998</v>
      </c>
      <c r="U934">
        <v>2.6610866595185998</v>
      </c>
      <c r="V934">
        <v>2.4205309549845802</v>
      </c>
      <c r="W934">
        <v>6.53</v>
      </c>
      <c r="X934">
        <v>16.7</v>
      </c>
      <c r="Y934">
        <v>-39609</v>
      </c>
      <c r="Z934">
        <v>-3301</v>
      </c>
      <c r="AA934">
        <v>-0.44</v>
      </c>
      <c r="AB934">
        <v>12</v>
      </c>
      <c r="AC934">
        <v>5</v>
      </c>
      <c r="AD934">
        <v>7</v>
      </c>
      <c r="AE934">
        <v>41.67</v>
      </c>
      <c r="AF934">
        <v>13</v>
      </c>
      <c r="AG934">
        <v>2</v>
      </c>
      <c r="AH934">
        <v>3</v>
      </c>
      <c r="AI934">
        <v>7</v>
      </c>
    </row>
    <row r="935" spans="1:35" x14ac:dyDescent="0.2">
      <c r="A935" s="102">
        <v>303</v>
      </c>
      <c r="B935">
        <v>6287</v>
      </c>
      <c r="C935" t="s">
        <v>1361</v>
      </c>
      <c r="D935" t="s">
        <v>1270</v>
      </c>
      <c r="E935">
        <v>2754</v>
      </c>
      <c r="F935">
        <v>2744</v>
      </c>
      <c r="G935">
        <v>400</v>
      </c>
      <c r="H935" t="s">
        <v>1261</v>
      </c>
      <c r="I935">
        <v>9706</v>
      </c>
      <c r="J935" t="s">
        <v>1384</v>
      </c>
      <c r="K935" t="s">
        <v>1279</v>
      </c>
      <c r="L935">
        <v>5310</v>
      </c>
      <c r="M935">
        <v>5170</v>
      </c>
      <c r="N935">
        <v>200</v>
      </c>
      <c r="O935" t="s">
        <v>1258</v>
      </c>
      <c r="P935">
        <v>0.750020197166963</v>
      </c>
      <c r="Q935">
        <v>0.90961632403194204</v>
      </c>
      <c r="R935">
        <v>4.1762399848244397E-2</v>
      </c>
      <c r="S935">
        <v>6.2954779170855998E-2</v>
      </c>
      <c r="T935">
        <v>-1.9530332102136001</v>
      </c>
      <c r="U935">
        <v>1.9530332102136001</v>
      </c>
      <c r="V935">
        <v>2.0989101743897698</v>
      </c>
      <c r="W935">
        <v>-9.57</v>
      </c>
      <c r="X935">
        <v>6.15</v>
      </c>
      <c r="Y935">
        <v>-41438</v>
      </c>
      <c r="Z935">
        <v>-2960</v>
      </c>
      <c r="AA935">
        <v>-0.13</v>
      </c>
      <c r="AB935">
        <v>14</v>
      </c>
      <c r="AC935">
        <v>7</v>
      </c>
      <c r="AD935">
        <v>7</v>
      </c>
      <c r="AE935">
        <v>50</v>
      </c>
      <c r="AF935">
        <v>10</v>
      </c>
      <c r="AG935">
        <v>7</v>
      </c>
      <c r="AH935">
        <v>5</v>
      </c>
      <c r="AI935">
        <v>2</v>
      </c>
    </row>
    <row r="936" spans="1:35" x14ac:dyDescent="0.2">
      <c r="A936" s="102">
        <v>444</v>
      </c>
      <c r="B936">
        <v>3880</v>
      </c>
      <c r="C936" t="s">
        <v>1202</v>
      </c>
      <c r="D936" t="s">
        <v>1475</v>
      </c>
      <c r="E936">
        <v>1452</v>
      </c>
      <c r="F936">
        <v>1441</v>
      </c>
      <c r="G936">
        <v>700</v>
      </c>
      <c r="H936" t="s">
        <v>1258</v>
      </c>
      <c r="I936">
        <v>9706</v>
      </c>
      <c r="J936" t="s">
        <v>1384</v>
      </c>
      <c r="K936" t="s">
        <v>1279</v>
      </c>
      <c r="L936">
        <v>5310</v>
      </c>
      <c r="M936">
        <v>5170</v>
      </c>
      <c r="N936">
        <v>200</v>
      </c>
      <c r="O936" t="s">
        <v>1261</v>
      </c>
      <c r="P936">
        <v>0.71983819721474596</v>
      </c>
      <c r="Q936">
        <v>0.89658800449014497</v>
      </c>
      <c r="R936">
        <v>0.26332165943080599</v>
      </c>
      <c r="S936">
        <v>6.7130100532105403E-3</v>
      </c>
      <c r="T936">
        <v>1.0715033008386501</v>
      </c>
      <c r="U936">
        <v>1.0715033008386501</v>
      </c>
      <c r="V936">
        <v>1.06641549574535</v>
      </c>
      <c r="W936">
        <v>5.04</v>
      </c>
      <c r="X936">
        <v>2.4500000000000002</v>
      </c>
      <c r="Y936">
        <v>-41452</v>
      </c>
      <c r="Z936">
        <v>-2438</v>
      </c>
      <c r="AA936">
        <v>-0.05</v>
      </c>
      <c r="AB936">
        <v>17</v>
      </c>
      <c r="AC936">
        <v>9</v>
      </c>
      <c r="AD936">
        <v>8</v>
      </c>
      <c r="AE936">
        <v>52.94</v>
      </c>
      <c r="AF936">
        <v>12</v>
      </c>
      <c r="AG936">
        <v>5</v>
      </c>
      <c r="AH936">
        <v>5</v>
      </c>
      <c r="AI936">
        <v>7</v>
      </c>
    </row>
    <row r="937" spans="1:35" x14ac:dyDescent="0.2">
      <c r="A937" s="102">
        <v>305</v>
      </c>
      <c r="B937">
        <v>1414</v>
      </c>
      <c r="C937" t="s">
        <v>1439</v>
      </c>
      <c r="D937" t="s">
        <v>1268</v>
      </c>
      <c r="E937">
        <v>4310</v>
      </c>
      <c r="F937">
        <v>4235</v>
      </c>
      <c r="G937">
        <v>200</v>
      </c>
      <c r="H937" t="s">
        <v>1261</v>
      </c>
      <c r="I937">
        <v>8572</v>
      </c>
      <c r="J937" t="s">
        <v>1226</v>
      </c>
      <c r="K937" t="s">
        <v>1264</v>
      </c>
      <c r="L937">
        <v>522</v>
      </c>
      <c r="M937">
        <v>522</v>
      </c>
      <c r="N937">
        <v>1600</v>
      </c>
      <c r="O937" t="s">
        <v>1258</v>
      </c>
      <c r="P937">
        <v>0.58774270992286204</v>
      </c>
      <c r="Q937">
        <v>0.90935406449928102</v>
      </c>
      <c r="R937">
        <v>5.0107434763929502E-2</v>
      </c>
      <c r="S937" s="15">
        <v>4.6411953964085803E-3</v>
      </c>
      <c r="T937">
        <v>-2.45216412668616</v>
      </c>
      <c r="U937">
        <v>2.45216412668616</v>
      </c>
      <c r="V937">
        <v>2.3259250199941999</v>
      </c>
      <c r="W937">
        <v>-13.84</v>
      </c>
      <c r="X937">
        <v>1.39</v>
      </c>
      <c r="Y937">
        <v>-41745</v>
      </c>
      <c r="Z937">
        <v>-2197</v>
      </c>
      <c r="AA937">
        <v>-0.12</v>
      </c>
      <c r="AB937">
        <v>19</v>
      </c>
      <c r="AC937">
        <v>8</v>
      </c>
      <c r="AD937">
        <v>11</v>
      </c>
      <c r="AE937">
        <v>42.11</v>
      </c>
      <c r="AF937">
        <v>15</v>
      </c>
      <c r="AG937">
        <v>3</v>
      </c>
      <c r="AH937">
        <v>2</v>
      </c>
      <c r="AI937">
        <v>14</v>
      </c>
    </row>
    <row r="938" spans="1:35" x14ac:dyDescent="0.2">
      <c r="A938" s="102">
        <v>226</v>
      </c>
      <c r="B938">
        <v>6976</v>
      </c>
      <c r="C938" t="s">
        <v>781</v>
      </c>
      <c r="D938" t="s">
        <v>1263</v>
      </c>
      <c r="E938">
        <v>3495</v>
      </c>
      <c r="F938">
        <v>3485</v>
      </c>
      <c r="G938">
        <v>300</v>
      </c>
      <c r="H938" t="s">
        <v>1258</v>
      </c>
      <c r="I938">
        <v>8804</v>
      </c>
      <c r="J938" t="s">
        <v>910</v>
      </c>
      <c r="K938" t="s">
        <v>1279</v>
      </c>
      <c r="L938">
        <v>1769</v>
      </c>
      <c r="M938">
        <v>1724</v>
      </c>
      <c r="N938">
        <v>600</v>
      </c>
      <c r="O938" t="s">
        <v>1261</v>
      </c>
      <c r="P938">
        <v>0.78997663707996901</v>
      </c>
      <c r="Q938">
        <v>0.91757997037537198</v>
      </c>
      <c r="R938" s="106">
        <v>0.15342928085198501</v>
      </c>
      <c r="S938" s="15">
        <v>6.9978308268185602E-2</v>
      </c>
      <c r="T938">
        <v>1.32296694494039</v>
      </c>
      <c r="U938">
        <v>1.32296694494039</v>
      </c>
      <c r="V938">
        <v>0.37541532639877701</v>
      </c>
      <c r="W938">
        <v>5.83</v>
      </c>
      <c r="X938">
        <v>1.06</v>
      </c>
      <c r="Y938">
        <v>-43148</v>
      </c>
      <c r="Z938">
        <v>-1798</v>
      </c>
      <c r="AA938">
        <v>-0.18</v>
      </c>
      <c r="AB938">
        <v>24</v>
      </c>
      <c r="AC938">
        <v>12</v>
      </c>
      <c r="AD938">
        <v>12</v>
      </c>
      <c r="AE938">
        <v>50</v>
      </c>
      <c r="AF938">
        <v>10</v>
      </c>
      <c r="AG938">
        <v>9</v>
      </c>
      <c r="AH938">
        <v>10</v>
      </c>
      <c r="AI938">
        <v>5</v>
      </c>
    </row>
    <row r="939" spans="1:35" x14ac:dyDescent="0.2">
      <c r="A939" s="102">
        <v>1064</v>
      </c>
      <c r="B939">
        <v>6448</v>
      </c>
      <c r="C939" t="s">
        <v>443</v>
      </c>
      <c r="D939" t="s">
        <v>1263</v>
      </c>
      <c r="E939">
        <v>2159</v>
      </c>
      <c r="F939">
        <v>2142</v>
      </c>
      <c r="G939">
        <v>500</v>
      </c>
      <c r="H939" t="s">
        <v>1258</v>
      </c>
      <c r="I939">
        <v>8795</v>
      </c>
      <c r="J939" t="s">
        <v>1516</v>
      </c>
      <c r="K939" t="s">
        <v>1440</v>
      </c>
      <c r="L939">
        <v>1237</v>
      </c>
      <c r="M939">
        <v>1215</v>
      </c>
      <c r="N939">
        <v>900</v>
      </c>
      <c r="O939" t="s">
        <v>1261</v>
      </c>
      <c r="P939">
        <v>0.59278362115996497</v>
      </c>
      <c r="Q939">
        <v>0.82584144523140501</v>
      </c>
      <c r="R939" s="15">
        <v>0.27000657401944</v>
      </c>
      <c r="S939">
        <v>1.4965106564060001E-2</v>
      </c>
      <c r="T939">
        <v>0.67046447414189103</v>
      </c>
      <c r="U939">
        <v>0.67046447414189103</v>
      </c>
      <c r="V939">
        <v>0.65172637917586895</v>
      </c>
      <c r="W939">
        <v>2.62</v>
      </c>
      <c r="X939">
        <v>2.1</v>
      </c>
      <c r="Y939">
        <v>-45124</v>
      </c>
      <c r="Z939">
        <v>-2256</v>
      </c>
      <c r="AA939">
        <v>-0.16</v>
      </c>
      <c r="AB939">
        <v>20</v>
      </c>
      <c r="AC939">
        <v>8</v>
      </c>
      <c r="AD939">
        <v>12</v>
      </c>
      <c r="AE939">
        <v>40</v>
      </c>
      <c r="AF939">
        <v>13</v>
      </c>
      <c r="AG939">
        <v>6</v>
      </c>
      <c r="AH939">
        <v>6</v>
      </c>
      <c r="AI939">
        <v>8</v>
      </c>
    </row>
    <row r="940" spans="1:35" x14ac:dyDescent="0.2">
      <c r="A940" s="102">
        <v>1183</v>
      </c>
      <c r="B940">
        <v>1835</v>
      </c>
      <c r="C940" t="s">
        <v>1102</v>
      </c>
      <c r="D940" t="s">
        <v>1268</v>
      </c>
      <c r="E940">
        <v>3130</v>
      </c>
      <c r="F940">
        <v>3070</v>
      </c>
      <c r="G940">
        <v>300</v>
      </c>
      <c r="H940" t="s">
        <v>1261</v>
      </c>
      <c r="I940">
        <v>3880</v>
      </c>
      <c r="J940" t="s">
        <v>1202</v>
      </c>
      <c r="K940" t="s">
        <v>1475</v>
      </c>
      <c r="L940">
        <v>1452</v>
      </c>
      <c r="M940">
        <v>1441</v>
      </c>
      <c r="N940">
        <v>600</v>
      </c>
      <c r="O940" t="s">
        <v>1258</v>
      </c>
      <c r="P940">
        <v>0.62445335884361797</v>
      </c>
      <c r="Q940">
        <v>0.80909111086980401</v>
      </c>
      <c r="R940" s="15">
        <v>0.235293838843353</v>
      </c>
      <c r="S940">
        <v>6.7609924850212701E-3</v>
      </c>
      <c r="T940">
        <v>-1.3913334352046001</v>
      </c>
      <c r="U940">
        <v>1.3913334352046001</v>
      </c>
      <c r="V940">
        <v>1.0074325949090199</v>
      </c>
      <c r="W940">
        <v>-3.21</v>
      </c>
      <c r="X940">
        <v>6.12</v>
      </c>
      <c r="Y940">
        <v>-45265</v>
      </c>
      <c r="Z940">
        <v>-3018</v>
      </c>
      <c r="AA940">
        <v>-0.2</v>
      </c>
      <c r="AB940">
        <v>15</v>
      </c>
      <c r="AC940">
        <v>6</v>
      </c>
      <c r="AD940">
        <v>9</v>
      </c>
      <c r="AE940">
        <v>40</v>
      </c>
      <c r="AF940">
        <v>12</v>
      </c>
      <c r="AG940">
        <v>4</v>
      </c>
      <c r="AH940">
        <v>4</v>
      </c>
      <c r="AI940">
        <v>7</v>
      </c>
    </row>
    <row r="941" spans="1:35" x14ac:dyDescent="0.2">
      <c r="A941" s="102">
        <v>1025</v>
      </c>
      <c r="B941">
        <v>7276</v>
      </c>
      <c r="C941" t="s">
        <v>1310</v>
      </c>
      <c r="D941" t="s">
        <v>1263</v>
      </c>
      <c r="E941">
        <v>4655</v>
      </c>
      <c r="F941">
        <v>4655</v>
      </c>
      <c r="G941">
        <v>200</v>
      </c>
      <c r="H941" t="s">
        <v>1261</v>
      </c>
      <c r="I941">
        <v>7976</v>
      </c>
      <c r="J941" t="s">
        <v>1309</v>
      </c>
      <c r="K941" t="s">
        <v>1281</v>
      </c>
      <c r="L941">
        <v>1604</v>
      </c>
      <c r="M941">
        <v>1590</v>
      </c>
      <c r="N941">
        <v>600</v>
      </c>
      <c r="O941" t="s">
        <v>1258</v>
      </c>
      <c r="P941">
        <v>0.89764418027827397</v>
      </c>
      <c r="Q941">
        <v>0.83078359653589096</v>
      </c>
      <c r="R941" s="106">
        <v>0.46777487799629902</v>
      </c>
      <c r="S941" s="15">
        <v>7.8338534304444995E-3</v>
      </c>
      <c r="T941">
        <v>-1.5229828395427201</v>
      </c>
      <c r="U941">
        <v>1.5229828395427201</v>
      </c>
      <c r="V941">
        <v>1.8058295670968401</v>
      </c>
      <c r="W941">
        <v>-7.42</v>
      </c>
      <c r="X941">
        <v>2.4700000000000002</v>
      </c>
      <c r="Y941">
        <v>-45369</v>
      </c>
      <c r="Z941">
        <v>-3490</v>
      </c>
      <c r="AA941">
        <v>-0.3</v>
      </c>
      <c r="AB941">
        <v>13</v>
      </c>
      <c r="AC941">
        <v>5</v>
      </c>
      <c r="AD941">
        <v>8</v>
      </c>
      <c r="AE941">
        <v>38.46</v>
      </c>
      <c r="AF941">
        <v>11</v>
      </c>
      <c r="AG941">
        <v>3</v>
      </c>
      <c r="AH941">
        <v>4</v>
      </c>
      <c r="AI941">
        <v>6</v>
      </c>
    </row>
    <row r="942" spans="1:35" x14ac:dyDescent="0.2">
      <c r="A942" s="102">
        <v>662</v>
      </c>
      <c r="B942">
        <v>9719</v>
      </c>
      <c r="C942" t="s">
        <v>1673</v>
      </c>
      <c r="D942" t="s">
        <v>1260</v>
      </c>
      <c r="E942">
        <v>6290</v>
      </c>
      <c r="F942">
        <v>6240</v>
      </c>
      <c r="G942">
        <v>100</v>
      </c>
      <c r="H942" t="s">
        <v>1258</v>
      </c>
      <c r="I942">
        <v>9759</v>
      </c>
      <c r="J942" t="s">
        <v>471</v>
      </c>
      <c r="K942" t="s">
        <v>1260</v>
      </c>
      <c r="L942">
        <v>1896</v>
      </c>
      <c r="M942">
        <v>1894</v>
      </c>
      <c r="N942">
        <v>300</v>
      </c>
      <c r="O942" t="s">
        <v>1261</v>
      </c>
      <c r="P942">
        <v>0.66527572309681304</v>
      </c>
      <c r="Q942">
        <v>0.87294812747527595</v>
      </c>
      <c r="R942">
        <v>0.32624597828759</v>
      </c>
      <c r="S942">
        <v>9.2392878598633599E-2</v>
      </c>
      <c r="T942">
        <v>0.60181603134570805</v>
      </c>
      <c r="U942">
        <v>0.60181603134570805</v>
      </c>
      <c r="V942">
        <v>5.98861024205294E-2</v>
      </c>
      <c r="W942">
        <v>1.23</v>
      </c>
      <c r="X942">
        <v>8.94</v>
      </c>
      <c r="Y942">
        <v>-45985</v>
      </c>
      <c r="Z942">
        <v>-3537</v>
      </c>
      <c r="AA942">
        <v>-0.19</v>
      </c>
      <c r="AB942">
        <v>13</v>
      </c>
      <c r="AC942">
        <v>7</v>
      </c>
      <c r="AD942">
        <v>6</v>
      </c>
      <c r="AE942">
        <v>53.85</v>
      </c>
      <c r="AF942">
        <v>14</v>
      </c>
      <c r="AG942">
        <v>3</v>
      </c>
      <c r="AH942">
        <v>2</v>
      </c>
      <c r="AI942">
        <v>8</v>
      </c>
    </row>
    <row r="943" spans="1:35" x14ac:dyDescent="0.2">
      <c r="A943" s="102">
        <v>272</v>
      </c>
      <c r="B943">
        <v>5714</v>
      </c>
      <c r="C943" t="s">
        <v>716</v>
      </c>
      <c r="D943" t="s">
        <v>1273</v>
      </c>
      <c r="E943">
        <v>3960</v>
      </c>
      <c r="F943">
        <v>3940</v>
      </c>
      <c r="G943">
        <v>200</v>
      </c>
      <c r="H943" t="s">
        <v>1261</v>
      </c>
      <c r="I943">
        <v>6952</v>
      </c>
      <c r="J943" t="s">
        <v>441</v>
      </c>
      <c r="K943" t="s">
        <v>1263</v>
      </c>
      <c r="L943">
        <v>2122</v>
      </c>
      <c r="M943">
        <v>2100</v>
      </c>
      <c r="N943">
        <v>400</v>
      </c>
      <c r="O943" t="s">
        <v>1258</v>
      </c>
      <c r="P943">
        <v>0.72565827622568002</v>
      </c>
      <c r="Q943">
        <v>0.91140978683351603</v>
      </c>
      <c r="R943">
        <v>0.138497152525104</v>
      </c>
      <c r="S943">
        <v>1.6723590418186499E-2</v>
      </c>
      <c r="T943">
        <v>-0.485783050738681</v>
      </c>
      <c r="U943">
        <v>0.485783050738681</v>
      </c>
      <c r="V943">
        <v>0.70496468446772198</v>
      </c>
      <c r="W943">
        <v>-2.37</v>
      </c>
      <c r="X943">
        <v>6.6</v>
      </c>
      <c r="Y943">
        <v>-46322</v>
      </c>
      <c r="Z943">
        <v>-2316</v>
      </c>
      <c r="AA943">
        <v>-0.08</v>
      </c>
      <c r="AB943">
        <v>20</v>
      </c>
      <c r="AC943">
        <v>10</v>
      </c>
      <c r="AD943">
        <v>10</v>
      </c>
      <c r="AE943">
        <v>50</v>
      </c>
      <c r="AF943">
        <v>13</v>
      </c>
      <c r="AG943">
        <v>5</v>
      </c>
      <c r="AH943">
        <v>5</v>
      </c>
      <c r="AI943">
        <v>10</v>
      </c>
    </row>
    <row r="944" spans="1:35" x14ac:dyDescent="0.2">
      <c r="A944" s="102">
        <v>429</v>
      </c>
      <c r="B944">
        <v>8425</v>
      </c>
      <c r="C944" t="s">
        <v>1438</v>
      </c>
      <c r="D944" t="s">
        <v>1264</v>
      </c>
      <c r="E944">
        <v>3240</v>
      </c>
      <c r="F944">
        <v>3220</v>
      </c>
      <c r="G944">
        <v>200</v>
      </c>
      <c r="H944" t="s">
        <v>1261</v>
      </c>
      <c r="I944">
        <v>8766</v>
      </c>
      <c r="J944" t="s">
        <v>1432</v>
      </c>
      <c r="K944" t="s">
        <v>1440</v>
      </c>
      <c r="L944">
        <v>6076</v>
      </c>
      <c r="M944">
        <v>6126</v>
      </c>
      <c r="N944">
        <v>100</v>
      </c>
      <c r="O944" t="s">
        <v>1258</v>
      </c>
      <c r="P944">
        <v>0.66283510007991697</v>
      </c>
      <c r="Q944">
        <v>0.89776042895270203</v>
      </c>
      <c r="R944" s="15">
        <v>8.6793041856544406E-2</v>
      </c>
      <c r="S944">
        <v>4.8473731360095702E-2</v>
      </c>
      <c r="T944">
        <v>-1.82178649701915</v>
      </c>
      <c r="U944">
        <v>1.82178649701915</v>
      </c>
      <c r="V944">
        <v>1.2023644917910801</v>
      </c>
      <c r="W944">
        <v>-4.03</v>
      </c>
      <c r="X944">
        <v>5.13</v>
      </c>
      <c r="Y944">
        <v>-46760</v>
      </c>
      <c r="Z944">
        <v>-2922</v>
      </c>
      <c r="AA944">
        <v>-0.23</v>
      </c>
      <c r="AB944">
        <v>16</v>
      </c>
      <c r="AC944">
        <v>8</v>
      </c>
      <c r="AD944">
        <v>8</v>
      </c>
      <c r="AE944">
        <v>50</v>
      </c>
      <c r="AF944">
        <v>14</v>
      </c>
      <c r="AG944">
        <v>4</v>
      </c>
      <c r="AH944">
        <v>2</v>
      </c>
      <c r="AI944">
        <v>10</v>
      </c>
    </row>
    <row r="945" spans="1:35" x14ac:dyDescent="0.2">
      <c r="A945" s="102">
        <v>179</v>
      </c>
      <c r="B945">
        <v>5471</v>
      </c>
      <c r="C945" t="s">
        <v>1478</v>
      </c>
      <c r="D945" t="s">
        <v>1312</v>
      </c>
      <c r="E945">
        <v>4305</v>
      </c>
      <c r="F945">
        <v>4255</v>
      </c>
      <c r="G945">
        <v>200</v>
      </c>
      <c r="H945" t="s">
        <v>1261</v>
      </c>
      <c r="I945">
        <v>7313</v>
      </c>
      <c r="J945" t="s">
        <v>1210</v>
      </c>
      <c r="K945" t="s">
        <v>1275</v>
      </c>
      <c r="L945">
        <v>3100</v>
      </c>
      <c r="M945">
        <v>3090</v>
      </c>
      <c r="N945">
        <v>300</v>
      </c>
      <c r="O945" t="s">
        <v>1258</v>
      </c>
      <c r="P945">
        <v>0.94127066367794499</v>
      </c>
      <c r="Q945">
        <v>0.92417849337727798</v>
      </c>
      <c r="R945">
        <v>0.11813598159387401</v>
      </c>
      <c r="S945">
        <v>7.4710794999648E-2</v>
      </c>
      <c r="T945">
        <v>-1.04657599181581</v>
      </c>
      <c r="U945">
        <v>1.04657599181581</v>
      </c>
      <c r="V945">
        <v>0.90590753438648197</v>
      </c>
      <c r="W945">
        <v>-3.24</v>
      </c>
      <c r="X945">
        <v>8.93</v>
      </c>
      <c r="Y945">
        <v>-47504</v>
      </c>
      <c r="Z945">
        <v>-6786</v>
      </c>
      <c r="AA945">
        <v>-0.22</v>
      </c>
      <c r="AB945">
        <v>7</v>
      </c>
      <c r="AC945">
        <v>3</v>
      </c>
      <c r="AD945">
        <v>4</v>
      </c>
      <c r="AE945">
        <v>42.86</v>
      </c>
      <c r="AF945">
        <v>13</v>
      </c>
      <c r="AG945">
        <v>3</v>
      </c>
      <c r="AH945">
        <v>2</v>
      </c>
      <c r="AI945">
        <v>2</v>
      </c>
    </row>
    <row r="946" spans="1:35" x14ac:dyDescent="0.2">
      <c r="A946" s="102">
        <v>123</v>
      </c>
      <c r="B946">
        <v>7282</v>
      </c>
      <c r="C946" t="s">
        <v>1510</v>
      </c>
      <c r="D946" t="s">
        <v>1275</v>
      </c>
      <c r="E946">
        <v>2502</v>
      </c>
      <c r="F946">
        <v>2501</v>
      </c>
      <c r="G946">
        <v>400</v>
      </c>
      <c r="H946" t="s">
        <v>1258</v>
      </c>
      <c r="I946">
        <v>9810</v>
      </c>
      <c r="J946" t="s">
        <v>1225</v>
      </c>
      <c r="K946" t="s">
        <v>1265</v>
      </c>
      <c r="L946">
        <v>4620</v>
      </c>
      <c r="M946">
        <v>4575</v>
      </c>
      <c r="N946">
        <v>200</v>
      </c>
      <c r="O946" t="s">
        <v>1261</v>
      </c>
      <c r="P946">
        <v>0.86467467534595699</v>
      </c>
      <c r="Q946">
        <v>0.93216590000404598</v>
      </c>
      <c r="R946" s="106">
        <v>1.6813440124983699E-2</v>
      </c>
      <c r="S946" s="106">
        <v>1.9469404195607699E-2</v>
      </c>
      <c r="T946">
        <v>1.64128298536356</v>
      </c>
      <c r="U946">
        <v>1.64128298536356</v>
      </c>
      <c r="V946">
        <v>1.0428778634982101</v>
      </c>
      <c r="W946">
        <v>4.58</v>
      </c>
      <c r="X946">
        <v>9.33</v>
      </c>
      <c r="Y946">
        <v>-47726</v>
      </c>
      <c r="Z946">
        <v>-2807</v>
      </c>
      <c r="AA946">
        <v>-0.25</v>
      </c>
      <c r="AB946">
        <v>17</v>
      </c>
      <c r="AC946">
        <v>8</v>
      </c>
      <c r="AD946">
        <v>9</v>
      </c>
      <c r="AE946">
        <v>47.06</v>
      </c>
      <c r="AF946">
        <v>12</v>
      </c>
      <c r="AG946">
        <v>5</v>
      </c>
      <c r="AH946">
        <v>5</v>
      </c>
      <c r="AI946">
        <v>7</v>
      </c>
    </row>
    <row r="947" spans="1:35" x14ac:dyDescent="0.2">
      <c r="A947" s="102">
        <v>1160</v>
      </c>
      <c r="B947">
        <v>6592</v>
      </c>
      <c r="C947" t="s">
        <v>1486</v>
      </c>
      <c r="D947" t="s">
        <v>1263</v>
      </c>
      <c r="E947">
        <v>4240</v>
      </c>
      <c r="F947">
        <v>4160</v>
      </c>
      <c r="G947">
        <v>200</v>
      </c>
      <c r="H947" t="s">
        <v>1258</v>
      </c>
      <c r="I947">
        <v>6902</v>
      </c>
      <c r="J947" t="s">
        <v>774</v>
      </c>
      <c r="K947" t="s">
        <v>1275</v>
      </c>
      <c r="L947">
        <v>4458</v>
      </c>
      <c r="M947">
        <v>4467</v>
      </c>
      <c r="N947">
        <v>200</v>
      </c>
      <c r="O947" t="s">
        <v>1261</v>
      </c>
      <c r="P947">
        <v>0.776565803907737</v>
      </c>
      <c r="Q947">
        <v>0.81182872294069397</v>
      </c>
      <c r="R947">
        <v>0.133730968105813</v>
      </c>
      <c r="S947">
        <v>4.6254201100629701E-2</v>
      </c>
      <c r="T947">
        <v>1.9849452412845301</v>
      </c>
      <c r="U947">
        <v>1.9849452412845301</v>
      </c>
      <c r="V947">
        <v>2.5426916065038698</v>
      </c>
      <c r="W947">
        <v>6.02</v>
      </c>
      <c r="X947">
        <v>6.87</v>
      </c>
      <c r="Y947">
        <v>-48073</v>
      </c>
      <c r="Z947">
        <v>-6009</v>
      </c>
      <c r="AA947">
        <v>-0.55000000000000004</v>
      </c>
      <c r="AB947">
        <v>8</v>
      </c>
      <c r="AC947">
        <v>3</v>
      </c>
      <c r="AD947">
        <v>5</v>
      </c>
      <c r="AE947">
        <v>37.5</v>
      </c>
      <c r="AF947">
        <v>16</v>
      </c>
      <c r="AG947">
        <v>1</v>
      </c>
      <c r="AH947">
        <v>1</v>
      </c>
      <c r="AI947">
        <v>6</v>
      </c>
    </row>
    <row r="948" spans="1:35" x14ac:dyDescent="0.2">
      <c r="A948" s="102">
        <v>387</v>
      </c>
      <c r="B948">
        <v>2001</v>
      </c>
      <c r="C948" t="s">
        <v>1176</v>
      </c>
      <c r="D948" t="s">
        <v>1285</v>
      </c>
      <c r="E948">
        <v>1651</v>
      </c>
      <c r="F948">
        <v>1649</v>
      </c>
      <c r="G948">
        <v>600</v>
      </c>
      <c r="H948" t="s">
        <v>1258</v>
      </c>
      <c r="I948">
        <v>7211</v>
      </c>
      <c r="J948" t="s">
        <v>28</v>
      </c>
      <c r="K948" t="s">
        <v>1275</v>
      </c>
      <c r="L948">
        <v>411</v>
      </c>
      <c r="M948">
        <v>405</v>
      </c>
      <c r="N948">
        <v>2400</v>
      </c>
      <c r="O948" t="s">
        <v>1261</v>
      </c>
      <c r="P948">
        <v>0.88614478134778796</v>
      </c>
      <c r="Q948">
        <v>0.90123883150495698</v>
      </c>
      <c r="R948">
        <v>1.31229377289575E-4</v>
      </c>
      <c r="S948">
        <v>1.49975229478707E-2</v>
      </c>
      <c r="T948">
        <v>1.7076110647754601</v>
      </c>
      <c r="U948">
        <v>1.7076110647754601</v>
      </c>
      <c r="V948">
        <v>1.75138137664219</v>
      </c>
      <c r="W948">
        <v>9.0399999999999991</v>
      </c>
      <c r="X948">
        <v>1.76</v>
      </c>
      <c r="Y948">
        <v>-48150</v>
      </c>
      <c r="Z948">
        <v>-2293</v>
      </c>
      <c r="AA948">
        <v>-0.06</v>
      </c>
      <c r="AB948">
        <v>21</v>
      </c>
      <c r="AC948">
        <v>9</v>
      </c>
      <c r="AD948">
        <v>12</v>
      </c>
      <c r="AE948">
        <v>42.86</v>
      </c>
      <c r="AF948">
        <v>13</v>
      </c>
      <c r="AG948">
        <v>6</v>
      </c>
      <c r="AH948">
        <v>6</v>
      </c>
      <c r="AI948">
        <v>9</v>
      </c>
    </row>
    <row r="949" spans="1:35" x14ac:dyDescent="0.2">
      <c r="A949" s="102">
        <v>893</v>
      </c>
      <c r="B949">
        <v>7951</v>
      </c>
      <c r="C949" t="s">
        <v>1589</v>
      </c>
      <c r="D949" t="s">
        <v>1281</v>
      </c>
      <c r="E949">
        <v>5920</v>
      </c>
      <c r="F949">
        <v>5880</v>
      </c>
      <c r="G949">
        <v>100</v>
      </c>
      <c r="H949" t="s">
        <v>1258</v>
      </c>
      <c r="I949">
        <v>8316</v>
      </c>
      <c r="J949" t="s">
        <v>1477</v>
      </c>
      <c r="K949" t="s">
        <v>1314</v>
      </c>
      <c r="L949">
        <v>3765</v>
      </c>
      <c r="M949">
        <v>3751</v>
      </c>
      <c r="N949">
        <v>200</v>
      </c>
      <c r="O949" t="s">
        <v>1261</v>
      </c>
      <c r="P949">
        <v>0.71556309299980203</v>
      </c>
      <c r="Q949">
        <v>0.84617460130338096</v>
      </c>
      <c r="R949">
        <v>0.143857701473491</v>
      </c>
      <c r="S949" s="15">
        <v>8.1487720298411403E-3</v>
      </c>
      <c r="T949">
        <v>1.3314085674199401</v>
      </c>
      <c r="U949">
        <v>1.3314085674199401</v>
      </c>
      <c r="V949">
        <v>1.3336982395152099</v>
      </c>
      <c r="W949">
        <v>4.42</v>
      </c>
      <c r="X949">
        <v>27.59</v>
      </c>
      <c r="Y949">
        <v>-49430</v>
      </c>
      <c r="Z949">
        <v>-6179</v>
      </c>
      <c r="AA949">
        <v>-0.28000000000000003</v>
      </c>
      <c r="AB949">
        <v>8</v>
      </c>
      <c r="AC949">
        <v>4</v>
      </c>
      <c r="AD949">
        <v>4</v>
      </c>
      <c r="AE949">
        <v>50</v>
      </c>
      <c r="AF949">
        <v>14</v>
      </c>
      <c r="AG949">
        <v>1</v>
      </c>
      <c r="AH949">
        <v>3</v>
      </c>
      <c r="AI949">
        <v>4</v>
      </c>
    </row>
    <row r="950" spans="1:35" x14ac:dyDescent="0.2">
      <c r="A950" s="102">
        <v>559</v>
      </c>
      <c r="B950">
        <v>3865</v>
      </c>
      <c r="C950" t="s">
        <v>1207</v>
      </c>
      <c r="D950" t="s">
        <v>1475</v>
      </c>
      <c r="E950">
        <v>490</v>
      </c>
      <c r="F950">
        <v>491</v>
      </c>
      <c r="G950">
        <v>1900</v>
      </c>
      <c r="H950" t="s">
        <v>1258</v>
      </c>
      <c r="I950">
        <v>7276</v>
      </c>
      <c r="J950" t="s">
        <v>1310</v>
      </c>
      <c r="K950" t="s">
        <v>1263</v>
      </c>
      <c r="L950">
        <v>4655</v>
      </c>
      <c r="M950">
        <v>4655</v>
      </c>
      <c r="N950">
        <v>200</v>
      </c>
      <c r="O950" t="s">
        <v>1261</v>
      </c>
      <c r="P950">
        <v>0.88549983657432396</v>
      </c>
      <c r="Q950">
        <v>0.88427195103986</v>
      </c>
      <c r="R950" s="15">
        <v>0.22911414789693299</v>
      </c>
      <c r="S950">
        <v>4.2905903878022898E-3</v>
      </c>
      <c r="T950">
        <v>0.29890283440819299</v>
      </c>
      <c r="U950">
        <v>0.29890283440819299</v>
      </c>
      <c r="V950">
        <v>0.34926821948724202</v>
      </c>
      <c r="W950">
        <v>1.21</v>
      </c>
      <c r="X950">
        <v>0.2</v>
      </c>
      <c r="Y950">
        <v>-49475</v>
      </c>
      <c r="Z950">
        <v>-2910</v>
      </c>
      <c r="AA950">
        <v>-0.37</v>
      </c>
      <c r="AB950">
        <v>17</v>
      </c>
      <c r="AC950">
        <v>8</v>
      </c>
      <c r="AD950">
        <v>9</v>
      </c>
      <c r="AE950">
        <v>47.06</v>
      </c>
      <c r="AF950">
        <v>10</v>
      </c>
      <c r="AG950">
        <v>6</v>
      </c>
      <c r="AH950">
        <v>7</v>
      </c>
      <c r="AI950">
        <v>4</v>
      </c>
    </row>
    <row r="951" spans="1:35" x14ac:dyDescent="0.2">
      <c r="A951" s="102">
        <v>386</v>
      </c>
      <c r="B951">
        <v>3865</v>
      </c>
      <c r="C951" t="s">
        <v>1207</v>
      </c>
      <c r="D951" t="s">
        <v>1475</v>
      </c>
      <c r="E951">
        <v>490</v>
      </c>
      <c r="F951">
        <v>491</v>
      </c>
      <c r="G951">
        <v>2100</v>
      </c>
      <c r="H951" t="s">
        <v>1261</v>
      </c>
      <c r="I951">
        <v>7182</v>
      </c>
      <c r="J951" t="s">
        <v>1375</v>
      </c>
      <c r="K951" t="s">
        <v>1314</v>
      </c>
      <c r="L951">
        <v>1011</v>
      </c>
      <c r="M951">
        <v>1008</v>
      </c>
      <c r="N951">
        <v>1000</v>
      </c>
      <c r="O951" t="s">
        <v>1258</v>
      </c>
      <c r="P951">
        <v>0.85546640181074196</v>
      </c>
      <c r="Q951">
        <v>0.90127234479764995</v>
      </c>
      <c r="R951" s="15">
        <v>0.10223114434366599</v>
      </c>
      <c r="S951">
        <v>1.55061374524919E-3</v>
      </c>
      <c r="T951">
        <v>-2.3440523795425499</v>
      </c>
      <c r="U951">
        <v>2.3440523795425499</v>
      </c>
      <c r="V951">
        <v>2.5111671932227102</v>
      </c>
      <c r="W951">
        <v>-7.91</v>
      </c>
      <c r="X951">
        <v>2.29</v>
      </c>
      <c r="Y951">
        <v>-49859</v>
      </c>
      <c r="Z951">
        <v>-3116</v>
      </c>
      <c r="AA951">
        <v>-0.16</v>
      </c>
      <c r="AB951">
        <v>16</v>
      </c>
      <c r="AC951">
        <v>7</v>
      </c>
      <c r="AD951">
        <v>9</v>
      </c>
      <c r="AE951">
        <v>43.75</v>
      </c>
      <c r="AF951">
        <v>12</v>
      </c>
      <c r="AG951">
        <v>3</v>
      </c>
      <c r="AH951">
        <v>6</v>
      </c>
      <c r="AI951">
        <v>7</v>
      </c>
    </row>
    <row r="952" spans="1:35" x14ac:dyDescent="0.2">
      <c r="A952" s="102">
        <v>1076</v>
      </c>
      <c r="B952">
        <v>3865</v>
      </c>
      <c r="C952" t="s">
        <v>1207</v>
      </c>
      <c r="D952" t="s">
        <v>1475</v>
      </c>
      <c r="E952">
        <v>490</v>
      </c>
      <c r="F952">
        <v>491</v>
      </c>
      <c r="G952">
        <v>1700</v>
      </c>
      <c r="H952" t="s">
        <v>1261</v>
      </c>
      <c r="I952">
        <v>4540</v>
      </c>
      <c r="J952" t="s">
        <v>1696</v>
      </c>
      <c r="K952" t="s">
        <v>1280</v>
      </c>
      <c r="L952">
        <v>2798</v>
      </c>
      <c r="M952">
        <v>2803</v>
      </c>
      <c r="N952">
        <v>300</v>
      </c>
      <c r="O952" t="s">
        <v>1258</v>
      </c>
      <c r="P952">
        <v>0.92014159621847003</v>
      </c>
      <c r="Q952">
        <v>0.82370561945292198</v>
      </c>
      <c r="R952" s="106">
        <v>0.374304272417886</v>
      </c>
      <c r="S952">
        <v>1.0978822070726301E-2</v>
      </c>
      <c r="T952">
        <v>-0.167972955348861</v>
      </c>
      <c r="U952">
        <v>0.167972955348861</v>
      </c>
      <c r="V952">
        <v>0.53976629674576404</v>
      </c>
      <c r="W952">
        <v>-0.47</v>
      </c>
      <c r="X952">
        <v>0.74</v>
      </c>
      <c r="Y952">
        <v>-49891</v>
      </c>
      <c r="Z952">
        <v>-2935</v>
      </c>
      <c r="AA952">
        <v>-0.25</v>
      </c>
      <c r="AB952">
        <v>17</v>
      </c>
      <c r="AC952">
        <v>8</v>
      </c>
      <c r="AD952">
        <v>9</v>
      </c>
      <c r="AE952">
        <v>47.06</v>
      </c>
      <c r="AF952">
        <v>12</v>
      </c>
      <c r="AG952">
        <v>6</v>
      </c>
      <c r="AH952">
        <v>6</v>
      </c>
      <c r="AI952">
        <v>5</v>
      </c>
    </row>
    <row r="953" spans="1:35" x14ac:dyDescent="0.2">
      <c r="A953" s="102">
        <v>792</v>
      </c>
      <c r="B953">
        <v>4553</v>
      </c>
      <c r="C953" t="s">
        <v>1208</v>
      </c>
      <c r="D953" t="s">
        <v>1280</v>
      </c>
      <c r="E953">
        <v>2421</v>
      </c>
      <c r="F953">
        <v>2388</v>
      </c>
      <c r="G953">
        <v>400</v>
      </c>
      <c r="H953" t="s">
        <v>1261</v>
      </c>
      <c r="I953">
        <v>7751</v>
      </c>
      <c r="J953" t="s">
        <v>1704</v>
      </c>
      <c r="K953" t="s">
        <v>1263</v>
      </c>
      <c r="L953">
        <v>2800.5</v>
      </c>
      <c r="M953">
        <v>2787.5</v>
      </c>
      <c r="N953">
        <v>300</v>
      </c>
      <c r="O953" t="s">
        <v>1258</v>
      </c>
      <c r="P953">
        <v>0.891389156673284</v>
      </c>
      <c r="Q953">
        <v>0.85748099315063997</v>
      </c>
      <c r="R953">
        <v>9.8378461908884704E-2</v>
      </c>
      <c r="S953" s="106">
        <v>1.4048836990479501E-2</v>
      </c>
      <c r="T953">
        <v>-1.8624663948023701</v>
      </c>
      <c r="U953">
        <v>1.8624663948023701</v>
      </c>
      <c r="V953">
        <v>1.8212721555701401</v>
      </c>
      <c r="W953">
        <v>-6.53</v>
      </c>
      <c r="X953">
        <v>14.22</v>
      </c>
      <c r="Y953">
        <v>-50102</v>
      </c>
      <c r="Z953">
        <v>-3854</v>
      </c>
      <c r="AA953">
        <v>-0.2</v>
      </c>
      <c r="AB953">
        <v>13</v>
      </c>
      <c r="AC953">
        <v>6</v>
      </c>
      <c r="AD953">
        <v>7</v>
      </c>
      <c r="AE953">
        <v>46.15</v>
      </c>
      <c r="AF953">
        <v>13</v>
      </c>
      <c r="AG953">
        <v>4</v>
      </c>
      <c r="AH953">
        <v>4</v>
      </c>
      <c r="AI953">
        <v>5</v>
      </c>
    </row>
    <row r="954" spans="1:35" x14ac:dyDescent="0.2">
      <c r="A954" s="102">
        <v>1216</v>
      </c>
      <c r="B954">
        <v>2502</v>
      </c>
      <c r="C954" t="s">
        <v>1357</v>
      </c>
      <c r="D954" t="s">
        <v>1285</v>
      </c>
      <c r="E954">
        <v>4885</v>
      </c>
      <c r="F954">
        <v>4824</v>
      </c>
      <c r="G954">
        <v>200</v>
      </c>
      <c r="H954" t="s">
        <v>1258</v>
      </c>
      <c r="I954">
        <v>7649</v>
      </c>
      <c r="J954" t="s">
        <v>1488</v>
      </c>
      <c r="K954" t="s">
        <v>1283</v>
      </c>
      <c r="L954">
        <v>5540</v>
      </c>
      <c r="M954">
        <v>5430</v>
      </c>
      <c r="N954">
        <v>200</v>
      </c>
      <c r="O954" t="s">
        <v>1261</v>
      </c>
      <c r="P954">
        <v>0.69449910417588701</v>
      </c>
      <c r="Q954">
        <v>0.80270335877888099</v>
      </c>
      <c r="R954" s="106">
        <v>0.27060750061828298</v>
      </c>
      <c r="S954">
        <v>4.5793342360146497E-3</v>
      </c>
      <c r="T954">
        <v>0.58156154496494294</v>
      </c>
      <c r="U954">
        <v>0.58156154496494294</v>
      </c>
      <c r="V954">
        <v>0.13111290792431499</v>
      </c>
      <c r="W954">
        <v>2.0699999999999998</v>
      </c>
      <c r="X954">
        <v>11.16</v>
      </c>
      <c r="Y954">
        <v>-51008</v>
      </c>
      <c r="Z954">
        <v>-5668</v>
      </c>
      <c r="AA954">
        <v>-0.42</v>
      </c>
      <c r="AB954">
        <v>9</v>
      </c>
      <c r="AC954">
        <v>3</v>
      </c>
      <c r="AD954">
        <v>6</v>
      </c>
      <c r="AE954">
        <v>33.33</v>
      </c>
      <c r="AF954">
        <v>13</v>
      </c>
      <c r="AG954">
        <v>2</v>
      </c>
      <c r="AH954">
        <v>2</v>
      </c>
      <c r="AI954">
        <v>5</v>
      </c>
    </row>
    <row r="955" spans="1:35" x14ac:dyDescent="0.2">
      <c r="A955" s="102">
        <v>756</v>
      </c>
      <c r="B955">
        <v>4527</v>
      </c>
      <c r="C955" t="s">
        <v>1705</v>
      </c>
      <c r="D955" t="s">
        <v>1280</v>
      </c>
      <c r="E955">
        <v>3270</v>
      </c>
      <c r="F955">
        <v>3270</v>
      </c>
      <c r="G955">
        <v>300</v>
      </c>
      <c r="H955" t="s">
        <v>1258</v>
      </c>
      <c r="I955">
        <v>9107</v>
      </c>
      <c r="J955" t="s">
        <v>1499</v>
      </c>
      <c r="K955" t="s">
        <v>1500</v>
      </c>
      <c r="L955">
        <v>1503</v>
      </c>
      <c r="M955">
        <v>1486</v>
      </c>
      <c r="N955">
        <v>700</v>
      </c>
      <c r="O955" t="s">
        <v>1261</v>
      </c>
      <c r="P955">
        <v>0.59165170789150501</v>
      </c>
      <c r="Q955">
        <v>0.86067548479831901</v>
      </c>
      <c r="R955">
        <v>0.25215151001722502</v>
      </c>
      <c r="S955">
        <v>2.2870537243358101E-2</v>
      </c>
      <c r="T955">
        <v>1.46450350253516</v>
      </c>
      <c r="U955">
        <v>1.46450350253516</v>
      </c>
      <c r="V955">
        <v>1.8291012075817299</v>
      </c>
      <c r="W955">
        <v>10.69</v>
      </c>
      <c r="X955">
        <v>6.03</v>
      </c>
      <c r="Y955">
        <v>-51951</v>
      </c>
      <c r="Z955">
        <v>-2165</v>
      </c>
      <c r="AA955">
        <v>-0.17</v>
      </c>
      <c r="AB955">
        <v>24</v>
      </c>
      <c r="AC955">
        <v>12</v>
      </c>
      <c r="AD955">
        <v>12</v>
      </c>
      <c r="AE955">
        <v>50</v>
      </c>
      <c r="AF955">
        <v>10</v>
      </c>
      <c r="AG955">
        <v>9</v>
      </c>
      <c r="AH955">
        <v>8</v>
      </c>
      <c r="AI955">
        <v>7</v>
      </c>
    </row>
    <row r="956" spans="1:35" x14ac:dyDescent="0.2">
      <c r="A956" s="102">
        <v>816</v>
      </c>
      <c r="B956">
        <v>3048</v>
      </c>
      <c r="C956" t="s">
        <v>1576</v>
      </c>
      <c r="D956" t="s">
        <v>1283</v>
      </c>
      <c r="E956">
        <v>1116</v>
      </c>
      <c r="F956">
        <v>1080</v>
      </c>
      <c r="G956">
        <v>1000</v>
      </c>
      <c r="H956" t="s">
        <v>1261</v>
      </c>
      <c r="I956">
        <v>8002</v>
      </c>
      <c r="J956" t="s">
        <v>29</v>
      </c>
      <c r="K956" t="s">
        <v>1265</v>
      </c>
      <c r="L956">
        <v>793.2</v>
      </c>
      <c r="M956">
        <v>789.5</v>
      </c>
      <c r="N956">
        <v>1400</v>
      </c>
      <c r="O956" t="s">
        <v>1258</v>
      </c>
      <c r="P956">
        <v>0.76922330290408403</v>
      </c>
      <c r="Q956">
        <v>0.85484586352795799</v>
      </c>
      <c r="R956">
        <v>1.2574004771634501E-2</v>
      </c>
      <c r="S956" s="106">
        <v>2.5411131058992501E-3</v>
      </c>
      <c r="T956">
        <v>-3.3707070719680501</v>
      </c>
      <c r="U956">
        <v>3.3707070719680501</v>
      </c>
      <c r="V956">
        <v>2.8217398134377198</v>
      </c>
      <c r="W956">
        <v>-10.95</v>
      </c>
      <c r="X956">
        <v>2.34</v>
      </c>
      <c r="Y956">
        <v>-52304</v>
      </c>
      <c r="Z956">
        <v>-2906</v>
      </c>
      <c r="AA956">
        <v>-0.18</v>
      </c>
      <c r="AB956">
        <v>18</v>
      </c>
      <c r="AC956">
        <v>10</v>
      </c>
      <c r="AD956">
        <v>8</v>
      </c>
      <c r="AE956">
        <v>55.56</v>
      </c>
      <c r="AF956">
        <v>10</v>
      </c>
      <c r="AG956">
        <v>7</v>
      </c>
      <c r="AH956">
        <v>6</v>
      </c>
      <c r="AI956">
        <v>5</v>
      </c>
    </row>
    <row r="957" spans="1:35" x14ac:dyDescent="0.2">
      <c r="A957" s="102">
        <v>842</v>
      </c>
      <c r="B957">
        <v>5020</v>
      </c>
      <c r="C957" t="s">
        <v>1599</v>
      </c>
      <c r="D957" t="s">
        <v>1523</v>
      </c>
      <c r="E957">
        <v>465.9</v>
      </c>
      <c r="F957">
        <v>468.3</v>
      </c>
      <c r="G957">
        <v>2200</v>
      </c>
      <c r="H957" t="s">
        <v>1258</v>
      </c>
      <c r="I957">
        <v>5214</v>
      </c>
      <c r="J957" t="s">
        <v>1541</v>
      </c>
      <c r="K957" t="s">
        <v>1257</v>
      </c>
      <c r="L957">
        <v>2085</v>
      </c>
      <c r="M957">
        <v>2059</v>
      </c>
      <c r="N957">
        <v>500</v>
      </c>
      <c r="O957" t="s">
        <v>1261</v>
      </c>
      <c r="P957">
        <v>0.83125661999061196</v>
      </c>
      <c r="Q957">
        <v>0.85251302668338202</v>
      </c>
      <c r="R957">
        <v>9.16065155355415E-2</v>
      </c>
      <c r="S957">
        <v>1.0587795255512501E-2</v>
      </c>
      <c r="T957">
        <v>2.2231708274657702</v>
      </c>
      <c r="U957">
        <v>2.2231708274657702</v>
      </c>
      <c r="V957">
        <v>2.2843834175144302</v>
      </c>
      <c r="W957">
        <v>7.27</v>
      </c>
      <c r="X957">
        <v>7.0000000000000007E-2</v>
      </c>
      <c r="Y957">
        <v>-52514</v>
      </c>
      <c r="Z957">
        <v>-2764</v>
      </c>
      <c r="AA957">
        <v>-0.18</v>
      </c>
      <c r="AB957">
        <v>19</v>
      </c>
      <c r="AC957">
        <v>9</v>
      </c>
      <c r="AD957">
        <v>10</v>
      </c>
      <c r="AE957">
        <v>47.37</v>
      </c>
      <c r="AF957">
        <v>11</v>
      </c>
      <c r="AG957">
        <v>8</v>
      </c>
      <c r="AH957">
        <v>8</v>
      </c>
      <c r="AI957">
        <v>3</v>
      </c>
    </row>
    <row r="958" spans="1:35" x14ac:dyDescent="0.2">
      <c r="A958" s="102">
        <v>1180</v>
      </c>
      <c r="B958">
        <v>2433</v>
      </c>
      <c r="C958" t="s">
        <v>1719</v>
      </c>
      <c r="D958" t="s">
        <v>1272</v>
      </c>
      <c r="E958">
        <v>1461</v>
      </c>
      <c r="F958">
        <v>1443</v>
      </c>
      <c r="G958">
        <v>700</v>
      </c>
      <c r="H958" t="s">
        <v>1261</v>
      </c>
      <c r="I958">
        <v>5703</v>
      </c>
      <c r="J958" t="s">
        <v>221</v>
      </c>
      <c r="K958" t="s">
        <v>1273</v>
      </c>
      <c r="L958">
        <v>216</v>
      </c>
      <c r="M958">
        <v>215</v>
      </c>
      <c r="N958">
        <v>4700</v>
      </c>
      <c r="O958" t="s">
        <v>1258</v>
      </c>
      <c r="P958">
        <v>0.81998359956977496</v>
      </c>
      <c r="Q958">
        <v>0.80959298000326596</v>
      </c>
      <c r="R958" s="106">
        <v>9.1221531703651604E-2</v>
      </c>
      <c r="S958" s="106">
        <v>9.4549232440174096E-4</v>
      </c>
      <c r="T958" s="106">
        <v>-3.47694232643288</v>
      </c>
      <c r="U958" s="106">
        <v>3.47694232643288</v>
      </c>
      <c r="V958">
        <v>3.4605851848943998</v>
      </c>
      <c r="W958">
        <v>-13.18</v>
      </c>
      <c r="X958">
        <v>0.04</v>
      </c>
      <c r="Y958">
        <v>-53631</v>
      </c>
      <c r="Z958">
        <v>-2438</v>
      </c>
      <c r="AA958">
        <v>-0.1</v>
      </c>
      <c r="AB958">
        <v>22</v>
      </c>
      <c r="AC958">
        <v>10</v>
      </c>
      <c r="AD958">
        <v>12</v>
      </c>
      <c r="AE958">
        <v>45.45</v>
      </c>
      <c r="AF958">
        <v>12</v>
      </c>
      <c r="AG958">
        <v>8</v>
      </c>
      <c r="AH958">
        <v>6</v>
      </c>
      <c r="AI958">
        <v>8</v>
      </c>
    </row>
    <row r="959" spans="1:35" x14ac:dyDescent="0.2">
      <c r="A959" s="102">
        <v>351</v>
      </c>
      <c r="B959">
        <v>1833</v>
      </c>
      <c r="C959" t="s">
        <v>1713</v>
      </c>
      <c r="D959" t="s">
        <v>1268</v>
      </c>
      <c r="E959">
        <v>2869</v>
      </c>
      <c r="F959">
        <v>2829</v>
      </c>
      <c r="G959">
        <v>300</v>
      </c>
      <c r="H959" t="s">
        <v>1258</v>
      </c>
      <c r="I959">
        <v>2531</v>
      </c>
      <c r="J959" t="s">
        <v>1284</v>
      </c>
      <c r="K959" t="s">
        <v>1285</v>
      </c>
      <c r="L959">
        <v>948</v>
      </c>
      <c r="M959">
        <v>952</v>
      </c>
      <c r="N959">
        <v>900</v>
      </c>
      <c r="O959" t="s">
        <v>1261</v>
      </c>
      <c r="P959">
        <v>0.77702445424197297</v>
      </c>
      <c r="Q959">
        <v>0.90476627247712205</v>
      </c>
      <c r="R959">
        <v>2.18075273468274E-2</v>
      </c>
      <c r="S959">
        <v>4.1598314368636299E-2</v>
      </c>
      <c r="T959">
        <v>0.32199585867653802</v>
      </c>
      <c r="U959">
        <v>0.32199585867653802</v>
      </c>
      <c r="V959">
        <v>1.3785978009351301</v>
      </c>
      <c r="W959">
        <v>0.91</v>
      </c>
      <c r="X959">
        <v>0.95</v>
      </c>
      <c r="Y959">
        <v>-54488</v>
      </c>
      <c r="Z959">
        <v>-3892</v>
      </c>
      <c r="AA959">
        <v>-0.28999999999999998</v>
      </c>
      <c r="AB959">
        <v>14</v>
      </c>
      <c r="AC959">
        <v>8</v>
      </c>
      <c r="AD959">
        <v>6</v>
      </c>
      <c r="AE959">
        <v>57.14</v>
      </c>
      <c r="AF959">
        <v>11</v>
      </c>
      <c r="AG959">
        <v>2</v>
      </c>
      <c r="AH959">
        <v>6</v>
      </c>
      <c r="AI959">
        <v>6</v>
      </c>
    </row>
    <row r="960" spans="1:35" x14ac:dyDescent="0.2">
      <c r="A960" s="102">
        <v>37</v>
      </c>
      <c r="B960">
        <v>7201</v>
      </c>
      <c r="C960" t="s">
        <v>1299</v>
      </c>
      <c r="D960" t="s">
        <v>1275</v>
      </c>
      <c r="E960">
        <v>509.4</v>
      </c>
      <c r="F960">
        <v>504.4</v>
      </c>
      <c r="G960">
        <v>2100</v>
      </c>
      <c r="H960" t="s">
        <v>1261</v>
      </c>
      <c r="I960">
        <v>7211</v>
      </c>
      <c r="J960" t="s">
        <v>28</v>
      </c>
      <c r="K960" t="s">
        <v>1275</v>
      </c>
      <c r="L960">
        <v>411</v>
      </c>
      <c r="M960">
        <v>405</v>
      </c>
      <c r="N960">
        <v>2600</v>
      </c>
      <c r="O960" t="s">
        <v>1258</v>
      </c>
      <c r="P960">
        <v>0.89142337372800295</v>
      </c>
      <c r="Q960">
        <v>0.95237966387458906</v>
      </c>
      <c r="R960">
        <v>0.212349406794024</v>
      </c>
      <c r="S960">
        <v>3.5765720542173703E-2</v>
      </c>
      <c r="T960">
        <v>-2.8858455437523101</v>
      </c>
      <c r="U960">
        <v>2.8858455437523101</v>
      </c>
      <c r="V960">
        <v>3.1555799582097999</v>
      </c>
      <c r="W960">
        <v>-11.62</v>
      </c>
      <c r="X960">
        <v>0.59</v>
      </c>
      <c r="Y960">
        <v>-54622</v>
      </c>
      <c r="Z960">
        <v>-3414</v>
      </c>
      <c r="AA960">
        <v>-0.17</v>
      </c>
      <c r="AB960">
        <v>16</v>
      </c>
      <c r="AC960">
        <v>6</v>
      </c>
      <c r="AD960">
        <v>10</v>
      </c>
      <c r="AE960">
        <v>37.5</v>
      </c>
      <c r="AF960">
        <v>15</v>
      </c>
      <c r="AG960">
        <v>4</v>
      </c>
      <c r="AH960">
        <v>3</v>
      </c>
      <c r="AI960">
        <v>9</v>
      </c>
    </row>
    <row r="961" spans="1:35" x14ac:dyDescent="0.2">
      <c r="A961" s="102">
        <v>1113</v>
      </c>
      <c r="B961">
        <v>2206</v>
      </c>
      <c r="C961" t="s">
        <v>586</v>
      </c>
      <c r="D961" t="s">
        <v>1285</v>
      </c>
      <c r="E961">
        <v>4790</v>
      </c>
      <c r="F961">
        <v>4710</v>
      </c>
      <c r="G961">
        <v>200</v>
      </c>
      <c r="H961" t="s">
        <v>1258</v>
      </c>
      <c r="I961">
        <v>7276</v>
      </c>
      <c r="J961" t="s">
        <v>1310</v>
      </c>
      <c r="K961" t="s">
        <v>1263</v>
      </c>
      <c r="L961">
        <v>4655</v>
      </c>
      <c r="M961">
        <v>4655</v>
      </c>
      <c r="N961">
        <v>200</v>
      </c>
      <c r="O961" t="s">
        <v>1261</v>
      </c>
      <c r="P961">
        <v>0.87850140726103398</v>
      </c>
      <c r="Q961">
        <v>0.81901580372435001</v>
      </c>
      <c r="R961">
        <v>8.2403404926047405E-3</v>
      </c>
      <c r="S961" s="15">
        <v>9.0615487668872396E-2</v>
      </c>
      <c r="T961">
        <v>1.6895964108691801</v>
      </c>
      <c r="U961">
        <v>1.6895964108691801</v>
      </c>
      <c r="V961">
        <v>2.1920364351281201</v>
      </c>
      <c r="W961">
        <v>7.87</v>
      </c>
      <c r="X961">
        <v>1.17</v>
      </c>
      <c r="Y961">
        <v>-54683</v>
      </c>
      <c r="Z961">
        <v>-6076</v>
      </c>
      <c r="AA961">
        <v>-0.63</v>
      </c>
      <c r="AB961">
        <v>9</v>
      </c>
      <c r="AC961">
        <v>3</v>
      </c>
      <c r="AD961">
        <v>6</v>
      </c>
      <c r="AE961">
        <v>33.33</v>
      </c>
      <c r="AF961">
        <v>10</v>
      </c>
      <c r="AG961">
        <v>2</v>
      </c>
      <c r="AH961">
        <v>3</v>
      </c>
      <c r="AI961">
        <v>4</v>
      </c>
    </row>
    <row r="962" spans="1:35" x14ac:dyDescent="0.2">
      <c r="A962" s="102">
        <v>908</v>
      </c>
      <c r="B962">
        <v>4188</v>
      </c>
      <c r="C962" t="s">
        <v>1474</v>
      </c>
      <c r="D962" t="s">
        <v>1282</v>
      </c>
      <c r="E962">
        <v>790.8</v>
      </c>
      <c r="F962">
        <v>787.3</v>
      </c>
      <c r="G962">
        <v>1400</v>
      </c>
      <c r="H962" t="s">
        <v>1258</v>
      </c>
      <c r="I962">
        <v>4203</v>
      </c>
      <c r="J962" t="s">
        <v>672</v>
      </c>
      <c r="K962" t="s">
        <v>1282</v>
      </c>
      <c r="L962">
        <v>3645</v>
      </c>
      <c r="M962">
        <v>3595</v>
      </c>
      <c r="N962">
        <v>300</v>
      </c>
      <c r="O962" t="s">
        <v>1261</v>
      </c>
      <c r="P962">
        <v>0.67876134964787205</v>
      </c>
      <c r="Q962">
        <v>0.84457606465240398</v>
      </c>
      <c r="R962">
        <v>0.173150969289146</v>
      </c>
      <c r="S962">
        <v>1.74618855861101E-3</v>
      </c>
      <c r="T962">
        <v>3.09802499749556</v>
      </c>
      <c r="U962">
        <v>3.09802499749556</v>
      </c>
      <c r="V962">
        <v>3.3173273816135498</v>
      </c>
      <c r="W962">
        <v>11.13</v>
      </c>
      <c r="X962">
        <v>2.2000000000000002</v>
      </c>
      <c r="Y962">
        <v>-55808</v>
      </c>
      <c r="Z962">
        <v>-2790</v>
      </c>
      <c r="AA962">
        <v>-0.18</v>
      </c>
      <c r="AB962">
        <v>20</v>
      </c>
      <c r="AC962">
        <v>8</v>
      </c>
      <c r="AD962">
        <v>12</v>
      </c>
      <c r="AE962">
        <v>40</v>
      </c>
      <c r="AF962">
        <v>13</v>
      </c>
      <c r="AG962">
        <v>5</v>
      </c>
      <c r="AH962">
        <v>4</v>
      </c>
      <c r="AI962">
        <v>11</v>
      </c>
    </row>
    <row r="963" spans="1:35" x14ac:dyDescent="0.2">
      <c r="A963" s="102">
        <v>221</v>
      </c>
      <c r="B963">
        <v>5714</v>
      </c>
      <c r="C963" t="s">
        <v>716</v>
      </c>
      <c r="D963" t="s">
        <v>1273</v>
      </c>
      <c r="E963">
        <v>3960</v>
      </c>
      <c r="F963">
        <v>3940</v>
      </c>
      <c r="G963">
        <v>200</v>
      </c>
      <c r="H963" t="s">
        <v>1258</v>
      </c>
      <c r="I963">
        <v>7729</v>
      </c>
      <c r="J963" t="s">
        <v>548</v>
      </c>
      <c r="K963" t="s">
        <v>1267</v>
      </c>
      <c r="L963">
        <v>3920</v>
      </c>
      <c r="M963">
        <v>3875</v>
      </c>
      <c r="N963">
        <v>200</v>
      </c>
      <c r="O963" t="s">
        <v>1261</v>
      </c>
      <c r="P963">
        <v>0.73707582836902696</v>
      </c>
      <c r="Q963">
        <v>0.91804258139871497</v>
      </c>
      <c r="R963" s="106">
        <v>9.0864011233816697E-2</v>
      </c>
      <c r="S963">
        <v>5.9834595212292204E-3</v>
      </c>
      <c r="T963">
        <v>0.30217469442295503</v>
      </c>
      <c r="U963">
        <v>0.30217469442295503</v>
      </c>
      <c r="V963">
        <v>0.23336688721634</v>
      </c>
      <c r="W963">
        <v>1.3</v>
      </c>
      <c r="X963">
        <v>1.65</v>
      </c>
      <c r="Y963">
        <v>-56089</v>
      </c>
      <c r="Z963">
        <v>-4674</v>
      </c>
      <c r="AA963">
        <v>-0.11</v>
      </c>
      <c r="AB963">
        <v>12</v>
      </c>
      <c r="AC963">
        <v>5</v>
      </c>
      <c r="AD963">
        <v>7</v>
      </c>
      <c r="AE963">
        <v>41.67</v>
      </c>
      <c r="AF963">
        <v>7</v>
      </c>
      <c r="AG963">
        <v>5</v>
      </c>
      <c r="AH963">
        <v>6</v>
      </c>
      <c r="AI963">
        <v>1</v>
      </c>
    </row>
    <row r="964" spans="1:35" x14ac:dyDescent="0.2">
      <c r="A964" s="102">
        <v>171</v>
      </c>
      <c r="B964">
        <v>1860</v>
      </c>
      <c r="C964" t="s">
        <v>56</v>
      </c>
      <c r="D964" t="s">
        <v>1268</v>
      </c>
      <c r="E964">
        <v>712</v>
      </c>
      <c r="F964">
        <v>712</v>
      </c>
      <c r="G964">
        <v>1500</v>
      </c>
      <c r="H964" t="s">
        <v>1258</v>
      </c>
      <c r="I964">
        <v>8601</v>
      </c>
      <c r="J964" t="s">
        <v>25</v>
      </c>
      <c r="K964" t="s">
        <v>1450</v>
      </c>
      <c r="L964">
        <v>542.4</v>
      </c>
      <c r="M964">
        <v>537.20000000000005</v>
      </c>
      <c r="N964">
        <v>2000</v>
      </c>
      <c r="O964" t="s">
        <v>1261</v>
      </c>
      <c r="P964">
        <v>0.61792260866789805</v>
      </c>
      <c r="Q964">
        <v>0.92488982646731399</v>
      </c>
      <c r="R964" s="15">
        <v>0.24899913338172999</v>
      </c>
      <c r="S964" s="15">
        <v>4.2951739730869701E-2</v>
      </c>
      <c r="T964">
        <v>0.600197062384216</v>
      </c>
      <c r="U964">
        <v>0.600197062384216</v>
      </c>
      <c r="V964">
        <v>0.65622648034430098</v>
      </c>
      <c r="W964">
        <v>1.72</v>
      </c>
      <c r="X964">
        <v>0.6</v>
      </c>
      <c r="Y964">
        <v>-56492</v>
      </c>
      <c r="Z964">
        <v>-2456</v>
      </c>
      <c r="AA964">
        <v>-0.12</v>
      </c>
      <c r="AB964">
        <v>23</v>
      </c>
      <c r="AC964">
        <v>12</v>
      </c>
      <c r="AD964">
        <v>11</v>
      </c>
      <c r="AE964">
        <v>52.17</v>
      </c>
      <c r="AF964">
        <v>12</v>
      </c>
      <c r="AG964">
        <v>9</v>
      </c>
      <c r="AH964">
        <v>6</v>
      </c>
      <c r="AI964">
        <v>8</v>
      </c>
    </row>
    <row r="965" spans="1:35" x14ac:dyDescent="0.2">
      <c r="A965" s="102">
        <v>621</v>
      </c>
      <c r="B965">
        <v>1969</v>
      </c>
      <c r="C965" t="s">
        <v>1624</v>
      </c>
      <c r="D965" t="s">
        <v>1268</v>
      </c>
      <c r="E965">
        <v>1855</v>
      </c>
      <c r="F965">
        <v>1860</v>
      </c>
      <c r="G965">
        <v>400</v>
      </c>
      <c r="H965" t="s">
        <v>1258</v>
      </c>
      <c r="I965">
        <v>6856</v>
      </c>
      <c r="J965" t="s">
        <v>233</v>
      </c>
      <c r="K965" t="s">
        <v>1263</v>
      </c>
      <c r="L965">
        <v>6880</v>
      </c>
      <c r="M965">
        <v>6840</v>
      </c>
      <c r="N965">
        <v>100</v>
      </c>
      <c r="O965" t="s">
        <v>1261</v>
      </c>
      <c r="P965">
        <v>0.73391374767148798</v>
      </c>
      <c r="Q965">
        <v>0.87725615397944501</v>
      </c>
      <c r="R965">
        <v>7.6829528054167096E-2</v>
      </c>
      <c r="S965" s="106">
        <v>5.9570583282455097E-2</v>
      </c>
      <c r="T965">
        <v>1.3199719952401801</v>
      </c>
      <c r="U965">
        <v>1.3199719952401801</v>
      </c>
      <c r="V965">
        <v>1.5083710935239201</v>
      </c>
      <c r="W965">
        <v>2.7</v>
      </c>
      <c r="X965">
        <v>8.77</v>
      </c>
      <c r="Y965">
        <v>-57051</v>
      </c>
      <c r="Z965">
        <v>-3170</v>
      </c>
      <c r="AA965">
        <v>-0.15</v>
      </c>
      <c r="AB965">
        <v>18</v>
      </c>
      <c r="AC965">
        <v>8</v>
      </c>
      <c r="AD965">
        <v>10</v>
      </c>
      <c r="AE965">
        <v>44.44</v>
      </c>
      <c r="AF965">
        <v>11</v>
      </c>
      <c r="AG965">
        <v>7</v>
      </c>
      <c r="AH965">
        <v>6</v>
      </c>
      <c r="AI965">
        <v>5</v>
      </c>
    </row>
    <row r="966" spans="1:35" x14ac:dyDescent="0.2">
      <c r="A966" s="102">
        <v>52</v>
      </c>
      <c r="B966">
        <v>7201</v>
      </c>
      <c r="C966" t="s">
        <v>1299</v>
      </c>
      <c r="D966" t="s">
        <v>1275</v>
      </c>
      <c r="E966">
        <v>509.4</v>
      </c>
      <c r="F966">
        <v>504.4</v>
      </c>
      <c r="G966">
        <v>2100</v>
      </c>
      <c r="H966" t="s">
        <v>1261</v>
      </c>
      <c r="I966">
        <v>7261</v>
      </c>
      <c r="J966" t="s">
        <v>1636</v>
      </c>
      <c r="K966" t="s">
        <v>1275</v>
      </c>
      <c r="L966">
        <v>909</v>
      </c>
      <c r="M966">
        <v>898</v>
      </c>
      <c r="N966">
        <v>1200</v>
      </c>
      <c r="O966" t="s">
        <v>1258</v>
      </c>
      <c r="P966">
        <v>0.76269714505851205</v>
      </c>
      <c r="Q966">
        <v>0.94751287132863005</v>
      </c>
      <c r="R966" s="106">
        <v>0.19977100993494501</v>
      </c>
      <c r="S966" s="106">
        <v>7.5304200503511998E-2</v>
      </c>
      <c r="T966">
        <v>-2.8838689897581098</v>
      </c>
      <c r="U966">
        <v>2.8838689897581098</v>
      </c>
      <c r="V966">
        <v>2.8350590006568299</v>
      </c>
      <c r="W966">
        <v>-19.809999999999999</v>
      </c>
      <c r="X966">
        <v>1.7</v>
      </c>
      <c r="Y966">
        <v>-58239</v>
      </c>
      <c r="Z966">
        <v>-3640</v>
      </c>
      <c r="AA966">
        <v>-0.18</v>
      </c>
      <c r="AB966">
        <v>16</v>
      </c>
      <c r="AC966">
        <v>7</v>
      </c>
      <c r="AD966">
        <v>9</v>
      </c>
      <c r="AE966">
        <v>43.75</v>
      </c>
      <c r="AF966">
        <v>15</v>
      </c>
      <c r="AG966">
        <v>2</v>
      </c>
      <c r="AH966">
        <v>3</v>
      </c>
      <c r="AI966">
        <v>11</v>
      </c>
    </row>
    <row r="967" spans="1:35" x14ac:dyDescent="0.2">
      <c r="A967" s="102">
        <v>753</v>
      </c>
      <c r="B967">
        <v>2327</v>
      </c>
      <c r="C967" t="s">
        <v>1681</v>
      </c>
      <c r="D967" t="s">
        <v>1260</v>
      </c>
      <c r="E967">
        <v>3370</v>
      </c>
      <c r="F967">
        <v>3335</v>
      </c>
      <c r="G967">
        <v>300</v>
      </c>
      <c r="H967" t="s">
        <v>1258</v>
      </c>
      <c r="I967">
        <v>6544</v>
      </c>
      <c r="J967" t="s">
        <v>1702</v>
      </c>
      <c r="K967" t="s">
        <v>1272</v>
      </c>
      <c r="L967">
        <v>2287</v>
      </c>
      <c r="M967">
        <v>2216</v>
      </c>
      <c r="N967">
        <v>500</v>
      </c>
      <c r="O967" t="s">
        <v>1261</v>
      </c>
      <c r="P967">
        <v>0.892073807352743</v>
      </c>
      <c r="Q967">
        <v>0.86108772510354703</v>
      </c>
      <c r="R967">
        <v>2.5026414365478599E-2</v>
      </c>
      <c r="S967">
        <v>6.7141239066150493E-2</v>
      </c>
      <c r="T967">
        <v>2.88255013041569</v>
      </c>
      <c r="U967">
        <v>2.88255013041569</v>
      </c>
      <c r="V967">
        <v>2.2158545647061798</v>
      </c>
      <c r="W967">
        <v>11.25</v>
      </c>
      <c r="X967">
        <v>10.74</v>
      </c>
      <c r="Y967">
        <v>-58789</v>
      </c>
      <c r="Z967">
        <v>-4522</v>
      </c>
      <c r="AA967">
        <v>-0.22</v>
      </c>
      <c r="AB967">
        <v>13</v>
      </c>
      <c r="AC967">
        <v>8</v>
      </c>
      <c r="AD967">
        <v>5</v>
      </c>
      <c r="AE967">
        <v>61.54</v>
      </c>
      <c r="AF967">
        <v>8</v>
      </c>
      <c r="AG967">
        <v>7</v>
      </c>
      <c r="AH967">
        <v>5</v>
      </c>
      <c r="AI967">
        <v>1</v>
      </c>
    </row>
    <row r="968" spans="1:35" x14ac:dyDescent="0.2">
      <c r="A968" s="102">
        <v>224</v>
      </c>
      <c r="B968">
        <v>5714</v>
      </c>
      <c r="C968" t="s">
        <v>716</v>
      </c>
      <c r="D968" t="s">
        <v>1273</v>
      </c>
      <c r="E968">
        <v>3960</v>
      </c>
      <c r="F968">
        <v>3940</v>
      </c>
      <c r="G968">
        <v>200</v>
      </c>
      <c r="H968" t="s">
        <v>1258</v>
      </c>
      <c r="I968">
        <v>6856</v>
      </c>
      <c r="J968" t="s">
        <v>233</v>
      </c>
      <c r="K968" t="s">
        <v>1263</v>
      </c>
      <c r="L968">
        <v>6880</v>
      </c>
      <c r="M968">
        <v>6840</v>
      </c>
      <c r="N968">
        <v>100</v>
      </c>
      <c r="O968" t="s">
        <v>1261</v>
      </c>
      <c r="P968">
        <v>0.65792059288762195</v>
      </c>
      <c r="Q968">
        <v>0.91791457979201696</v>
      </c>
      <c r="R968">
        <v>0.28423329469879999</v>
      </c>
      <c r="S968" s="106">
        <v>1.1080130256791301E-2</v>
      </c>
      <c r="T968">
        <v>1.42315874304547</v>
      </c>
      <c r="U968">
        <v>1.42315874304547</v>
      </c>
      <c r="V968">
        <v>1.31799273398551</v>
      </c>
      <c r="W968">
        <v>4.59</v>
      </c>
      <c r="X968">
        <v>15.2</v>
      </c>
      <c r="Y968">
        <v>-59268</v>
      </c>
      <c r="Z968">
        <v>-4939</v>
      </c>
      <c r="AA968">
        <v>-0.6</v>
      </c>
      <c r="AB968">
        <v>12</v>
      </c>
      <c r="AC968">
        <v>5</v>
      </c>
      <c r="AD968">
        <v>7</v>
      </c>
      <c r="AE968">
        <v>41.67</v>
      </c>
      <c r="AF968">
        <v>10</v>
      </c>
      <c r="AG968">
        <v>5</v>
      </c>
      <c r="AH968">
        <v>5</v>
      </c>
      <c r="AI968">
        <v>2</v>
      </c>
    </row>
    <row r="969" spans="1:35" x14ac:dyDescent="0.2">
      <c r="A969" s="102">
        <v>519</v>
      </c>
      <c r="B969">
        <v>3401</v>
      </c>
      <c r="C969" t="s">
        <v>644</v>
      </c>
      <c r="D969" t="s">
        <v>1538</v>
      </c>
      <c r="E969">
        <v>1987</v>
      </c>
      <c r="F969">
        <v>2011</v>
      </c>
      <c r="G969">
        <v>500</v>
      </c>
      <c r="H969" t="s">
        <v>1261</v>
      </c>
      <c r="I969">
        <v>6460</v>
      </c>
      <c r="J969" t="s">
        <v>1539</v>
      </c>
      <c r="K969" t="s">
        <v>1270</v>
      </c>
      <c r="L969">
        <v>1636</v>
      </c>
      <c r="M969">
        <v>1660</v>
      </c>
      <c r="N969">
        <v>600</v>
      </c>
      <c r="O969" t="s">
        <v>1258</v>
      </c>
      <c r="P969">
        <v>0.53861143506610198</v>
      </c>
      <c r="Q969">
        <v>0.88845516453222995</v>
      </c>
      <c r="R969">
        <v>3.0571839191673798E-2</v>
      </c>
      <c r="S969" s="15">
        <v>6.9708016676138301E-3</v>
      </c>
      <c r="T969">
        <v>-2.59419856748573</v>
      </c>
      <c r="U969">
        <v>2.59419856748573</v>
      </c>
      <c r="V969">
        <v>2.7013577565287399</v>
      </c>
      <c r="W969">
        <v>-7.15</v>
      </c>
      <c r="X969">
        <v>0.94</v>
      </c>
      <c r="Y969">
        <v>-61833</v>
      </c>
      <c r="Z969">
        <v>-4122</v>
      </c>
      <c r="AA969">
        <v>-0.15</v>
      </c>
      <c r="AB969">
        <v>15</v>
      </c>
      <c r="AC969">
        <v>8</v>
      </c>
      <c r="AD969">
        <v>7</v>
      </c>
      <c r="AE969">
        <v>53.33</v>
      </c>
      <c r="AF969">
        <v>14</v>
      </c>
      <c r="AG969">
        <v>3</v>
      </c>
      <c r="AH969">
        <v>6</v>
      </c>
      <c r="AI969">
        <v>6</v>
      </c>
    </row>
    <row r="970" spans="1:35" x14ac:dyDescent="0.2">
      <c r="A970" s="102">
        <v>571</v>
      </c>
      <c r="B970">
        <v>2001</v>
      </c>
      <c r="C970" t="s">
        <v>1176</v>
      </c>
      <c r="D970" t="s">
        <v>1285</v>
      </c>
      <c r="E970">
        <v>1651</v>
      </c>
      <c r="F970">
        <v>1649</v>
      </c>
      <c r="G970">
        <v>600</v>
      </c>
      <c r="H970" t="s">
        <v>1258</v>
      </c>
      <c r="I970">
        <v>4004</v>
      </c>
      <c r="J970" t="s">
        <v>1453</v>
      </c>
      <c r="K970" t="s">
        <v>1282</v>
      </c>
      <c r="L970">
        <v>2682</v>
      </c>
      <c r="M970">
        <v>2655</v>
      </c>
      <c r="N970">
        <v>400</v>
      </c>
      <c r="O970" t="s">
        <v>1261</v>
      </c>
      <c r="P970">
        <v>0.81671328119153797</v>
      </c>
      <c r="Q970">
        <v>0.88231077517037304</v>
      </c>
      <c r="R970" s="106">
        <v>1.7579195071690999E-2</v>
      </c>
      <c r="S970" s="106">
        <v>3.5846948412536002E-2</v>
      </c>
      <c r="T970">
        <v>1.3089919460794901</v>
      </c>
      <c r="U970">
        <v>1.3089919460794901</v>
      </c>
      <c r="V970">
        <v>1.3726457098149301</v>
      </c>
      <c r="W970">
        <v>5.33</v>
      </c>
      <c r="X970">
        <v>6.84</v>
      </c>
      <c r="Y970">
        <v>-62859</v>
      </c>
      <c r="Z970">
        <v>-2993</v>
      </c>
      <c r="AA970">
        <v>-0.28999999999999998</v>
      </c>
      <c r="AB970">
        <v>21</v>
      </c>
      <c r="AC970">
        <v>9</v>
      </c>
      <c r="AD970">
        <v>12</v>
      </c>
      <c r="AE970">
        <v>42.86</v>
      </c>
      <c r="AF970">
        <v>10</v>
      </c>
      <c r="AG970">
        <v>8</v>
      </c>
      <c r="AH970">
        <v>9</v>
      </c>
      <c r="AI970">
        <v>4</v>
      </c>
    </row>
    <row r="971" spans="1:35" x14ac:dyDescent="0.2">
      <c r="A971" s="102">
        <v>115</v>
      </c>
      <c r="B971">
        <v>6370</v>
      </c>
      <c r="C971" t="s">
        <v>1502</v>
      </c>
      <c r="D971" t="s">
        <v>1270</v>
      </c>
      <c r="E971">
        <v>3240</v>
      </c>
      <c r="F971">
        <v>3235</v>
      </c>
      <c r="G971">
        <v>300</v>
      </c>
      <c r="H971" t="s">
        <v>1261</v>
      </c>
      <c r="I971">
        <v>6976</v>
      </c>
      <c r="J971" t="s">
        <v>781</v>
      </c>
      <c r="K971" t="s">
        <v>1263</v>
      </c>
      <c r="L971">
        <v>3495</v>
      </c>
      <c r="M971">
        <v>3485</v>
      </c>
      <c r="N971">
        <v>300</v>
      </c>
      <c r="O971" t="s">
        <v>1258</v>
      </c>
      <c r="P971">
        <v>0.72708890067023901</v>
      </c>
      <c r="Q971">
        <v>0.93326960863016295</v>
      </c>
      <c r="R971">
        <v>4.0119104315416203E-2</v>
      </c>
      <c r="S971" s="15">
        <v>3.3262678108515798E-3</v>
      </c>
      <c r="T971">
        <v>-1.2734579794712599</v>
      </c>
      <c r="U971">
        <v>1.2734579794712599</v>
      </c>
      <c r="V971">
        <v>1.25100661352886</v>
      </c>
      <c r="W971">
        <v>-8.4499999999999993</v>
      </c>
      <c r="X971">
        <v>7.17</v>
      </c>
      <c r="Y971">
        <v>-62938</v>
      </c>
      <c r="Z971">
        <v>-3147</v>
      </c>
      <c r="AA971">
        <v>-0.22</v>
      </c>
      <c r="AB971">
        <v>20</v>
      </c>
      <c r="AC971">
        <v>12</v>
      </c>
      <c r="AD971">
        <v>8</v>
      </c>
      <c r="AE971">
        <v>60</v>
      </c>
      <c r="AF971">
        <v>10</v>
      </c>
      <c r="AG971">
        <v>10</v>
      </c>
      <c r="AH971">
        <v>6</v>
      </c>
      <c r="AI971">
        <v>4</v>
      </c>
    </row>
    <row r="972" spans="1:35" x14ac:dyDescent="0.2">
      <c r="A972" s="102">
        <v>867</v>
      </c>
      <c r="B972">
        <v>4114</v>
      </c>
      <c r="C972" t="s">
        <v>1413</v>
      </c>
      <c r="D972" t="s">
        <v>1282</v>
      </c>
      <c r="E972">
        <v>6080</v>
      </c>
      <c r="F972">
        <v>6050</v>
      </c>
      <c r="G972">
        <v>100</v>
      </c>
      <c r="H972" t="s">
        <v>1261</v>
      </c>
      <c r="I972">
        <v>7202</v>
      </c>
      <c r="J972" t="s">
        <v>788</v>
      </c>
      <c r="K972" t="s">
        <v>1275</v>
      </c>
      <c r="L972">
        <v>1143</v>
      </c>
      <c r="M972">
        <v>1137</v>
      </c>
      <c r="N972">
        <v>500</v>
      </c>
      <c r="O972" t="s">
        <v>1258</v>
      </c>
      <c r="P972">
        <v>0.835473525662913</v>
      </c>
      <c r="Q972">
        <v>0.84910139612590396</v>
      </c>
      <c r="R972">
        <v>2.6377202843751099E-2</v>
      </c>
      <c r="S972">
        <v>2.5640016681892901E-2</v>
      </c>
      <c r="T972">
        <v>-6.6654715157163202E-2</v>
      </c>
      <c r="U972">
        <v>6.6654715157163202E-2</v>
      </c>
      <c r="V972">
        <v>2.5981407225359399E-2</v>
      </c>
      <c r="W972">
        <v>-0.28999999999999998</v>
      </c>
      <c r="X972">
        <v>6.03</v>
      </c>
      <c r="Y972">
        <v>-64364</v>
      </c>
      <c r="Z972">
        <v>-3786</v>
      </c>
      <c r="AA972">
        <v>-0.19</v>
      </c>
      <c r="AB972">
        <v>17</v>
      </c>
      <c r="AC972">
        <v>9</v>
      </c>
      <c r="AD972">
        <v>8</v>
      </c>
      <c r="AE972">
        <v>52.94</v>
      </c>
      <c r="AF972">
        <v>12</v>
      </c>
      <c r="AG972">
        <v>5</v>
      </c>
      <c r="AH972">
        <v>5</v>
      </c>
      <c r="AI972">
        <v>7</v>
      </c>
    </row>
    <row r="973" spans="1:35" x14ac:dyDescent="0.2">
      <c r="A973" s="102">
        <v>973</v>
      </c>
      <c r="B973">
        <v>1332</v>
      </c>
      <c r="C973" t="s">
        <v>1684</v>
      </c>
      <c r="D973" t="s">
        <v>1378</v>
      </c>
      <c r="E973">
        <v>617</v>
      </c>
      <c r="F973">
        <v>610</v>
      </c>
      <c r="G973">
        <v>1500</v>
      </c>
      <c r="H973" t="s">
        <v>1258</v>
      </c>
      <c r="I973">
        <v>7276</v>
      </c>
      <c r="J973" t="s">
        <v>1310</v>
      </c>
      <c r="K973" t="s">
        <v>1263</v>
      </c>
      <c r="L973">
        <v>4655</v>
      </c>
      <c r="M973">
        <v>4655</v>
      </c>
      <c r="N973">
        <v>200</v>
      </c>
      <c r="O973" t="s">
        <v>1261</v>
      </c>
      <c r="P973">
        <v>0.67794608937805001</v>
      </c>
      <c r="Q973">
        <v>0.83641841697640296</v>
      </c>
      <c r="R973">
        <v>0.17478765359659401</v>
      </c>
      <c r="S973">
        <v>6.4833169899047402E-2</v>
      </c>
      <c r="T973">
        <v>1.6345058518725499</v>
      </c>
      <c r="U973">
        <v>1.6345058518725499</v>
      </c>
      <c r="V973">
        <v>2.0313050629703402</v>
      </c>
      <c r="W973">
        <v>9.06</v>
      </c>
      <c r="X973">
        <v>1.72</v>
      </c>
      <c r="Y973">
        <v>-64492</v>
      </c>
      <c r="Z973">
        <v>-3071</v>
      </c>
      <c r="AA973">
        <v>-0.5</v>
      </c>
      <c r="AB973">
        <v>21</v>
      </c>
      <c r="AC973">
        <v>10</v>
      </c>
      <c r="AD973">
        <v>11</v>
      </c>
      <c r="AE973">
        <v>47.62</v>
      </c>
      <c r="AF973">
        <v>9</v>
      </c>
      <c r="AG973">
        <v>6</v>
      </c>
      <c r="AH973">
        <v>8</v>
      </c>
      <c r="AI973">
        <v>7</v>
      </c>
    </row>
    <row r="974" spans="1:35" x14ac:dyDescent="0.2">
      <c r="A974" s="102">
        <v>1121</v>
      </c>
      <c r="B974">
        <v>7267</v>
      </c>
      <c r="C974" t="s">
        <v>60</v>
      </c>
      <c r="D974" t="s">
        <v>1275</v>
      </c>
      <c r="E974">
        <v>3019</v>
      </c>
      <c r="F974">
        <v>3041</v>
      </c>
      <c r="G974">
        <v>300</v>
      </c>
      <c r="H974" t="s">
        <v>1258</v>
      </c>
      <c r="I974">
        <v>8359</v>
      </c>
      <c r="J974" t="s">
        <v>557</v>
      </c>
      <c r="K974" t="s">
        <v>1314</v>
      </c>
      <c r="L974">
        <v>411</v>
      </c>
      <c r="M974">
        <v>403</v>
      </c>
      <c r="N974">
        <v>2300</v>
      </c>
      <c r="O974" t="s">
        <v>1261</v>
      </c>
      <c r="P974">
        <v>0.85319010257338401</v>
      </c>
      <c r="Q974">
        <v>0.81754261859982602</v>
      </c>
      <c r="R974">
        <v>1.3594274524627199E-2</v>
      </c>
      <c r="S974">
        <v>1.51818528343283E-2</v>
      </c>
      <c r="T974">
        <v>3.5587186170565901</v>
      </c>
      <c r="U974">
        <v>3.5587186170565901</v>
      </c>
      <c r="V974">
        <v>2.6644404689674901</v>
      </c>
      <c r="W974">
        <v>11.77</v>
      </c>
      <c r="X974">
        <v>1.6</v>
      </c>
      <c r="Y974">
        <v>-64801</v>
      </c>
      <c r="Z974">
        <v>-3240</v>
      </c>
      <c r="AA974">
        <v>-0.31</v>
      </c>
      <c r="AB974">
        <v>20</v>
      </c>
      <c r="AC974">
        <v>8</v>
      </c>
      <c r="AD974">
        <v>12</v>
      </c>
      <c r="AE974">
        <v>40</v>
      </c>
      <c r="AF974">
        <v>14</v>
      </c>
      <c r="AG974">
        <v>5</v>
      </c>
      <c r="AH974">
        <v>5</v>
      </c>
      <c r="AI974">
        <v>10</v>
      </c>
    </row>
    <row r="975" spans="1:35" x14ac:dyDescent="0.2">
      <c r="A975" s="102">
        <v>527</v>
      </c>
      <c r="B975">
        <v>1969</v>
      </c>
      <c r="C975" t="s">
        <v>1624</v>
      </c>
      <c r="D975" t="s">
        <v>1268</v>
      </c>
      <c r="E975">
        <v>1855</v>
      </c>
      <c r="F975">
        <v>1860</v>
      </c>
      <c r="G975">
        <v>600</v>
      </c>
      <c r="H975" t="s">
        <v>1258</v>
      </c>
      <c r="I975">
        <v>9706</v>
      </c>
      <c r="J975" t="s">
        <v>1384</v>
      </c>
      <c r="K975" t="s">
        <v>1279</v>
      </c>
      <c r="L975">
        <v>5310</v>
      </c>
      <c r="M975">
        <v>5170</v>
      </c>
      <c r="N975">
        <v>200</v>
      </c>
      <c r="O975" t="s">
        <v>1261</v>
      </c>
      <c r="P975">
        <v>0.60104840043142604</v>
      </c>
      <c r="Q975">
        <v>0.88754066420234801</v>
      </c>
      <c r="R975" s="15">
        <v>0.16551717930927701</v>
      </c>
      <c r="S975">
        <v>5.2773083469542801E-3</v>
      </c>
      <c r="T975">
        <v>0.85505822552476496</v>
      </c>
      <c r="U975">
        <v>0.85505822552476496</v>
      </c>
      <c r="V975">
        <v>0.60572482089487001</v>
      </c>
      <c r="W975">
        <v>4.28</v>
      </c>
      <c r="X975">
        <v>7.93</v>
      </c>
      <c r="Y975">
        <v>-64839</v>
      </c>
      <c r="Z975">
        <v>-3602</v>
      </c>
      <c r="AA975">
        <v>-0.13</v>
      </c>
      <c r="AB975">
        <v>18</v>
      </c>
      <c r="AC975">
        <v>9</v>
      </c>
      <c r="AD975">
        <v>9</v>
      </c>
      <c r="AE975">
        <v>50</v>
      </c>
      <c r="AF975">
        <v>14</v>
      </c>
      <c r="AG975">
        <v>6</v>
      </c>
      <c r="AH975">
        <v>6</v>
      </c>
      <c r="AI975">
        <v>6</v>
      </c>
    </row>
    <row r="976" spans="1:35" x14ac:dyDescent="0.2">
      <c r="A976" s="102">
        <v>215</v>
      </c>
      <c r="B976">
        <v>1833</v>
      </c>
      <c r="C976" t="s">
        <v>1713</v>
      </c>
      <c r="D976" t="s">
        <v>1268</v>
      </c>
      <c r="E976">
        <v>2869</v>
      </c>
      <c r="F976">
        <v>2829</v>
      </c>
      <c r="G976">
        <v>300</v>
      </c>
      <c r="H976" t="s">
        <v>1258</v>
      </c>
      <c r="I976">
        <v>4927</v>
      </c>
      <c r="J976" t="s">
        <v>1542</v>
      </c>
      <c r="K976" t="s">
        <v>1282</v>
      </c>
      <c r="L976">
        <v>2314</v>
      </c>
      <c r="M976">
        <v>2263</v>
      </c>
      <c r="N976">
        <v>400</v>
      </c>
      <c r="O976" t="s">
        <v>1261</v>
      </c>
      <c r="P976">
        <v>0.80403624163276899</v>
      </c>
      <c r="Q976">
        <v>0.91899555161589297</v>
      </c>
      <c r="R976">
        <v>0.30323676740011402</v>
      </c>
      <c r="S976">
        <v>2.5918107196907299E-2</v>
      </c>
      <c r="T976">
        <v>1.5188901094808001</v>
      </c>
      <c r="U976">
        <v>1.5188901094808001</v>
      </c>
      <c r="V976">
        <v>1.5127332122152799</v>
      </c>
      <c r="W976">
        <v>6.05</v>
      </c>
      <c r="X976">
        <v>6.66</v>
      </c>
      <c r="Y976">
        <v>-64929</v>
      </c>
      <c r="Z976">
        <v>-4638</v>
      </c>
      <c r="AA976">
        <v>-0.23</v>
      </c>
      <c r="AB976">
        <v>14</v>
      </c>
      <c r="AC976">
        <v>7</v>
      </c>
      <c r="AD976">
        <v>7</v>
      </c>
      <c r="AE976">
        <v>50</v>
      </c>
      <c r="AF976">
        <v>11</v>
      </c>
      <c r="AG976">
        <v>6</v>
      </c>
      <c r="AH976">
        <v>6</v>
      </c>
      <c r="AI976">
        <v>2</v>
      </c>
    </row>
    <row r="977" spans="1:35" x14ac:dyDescent="0.2">
      <c r="A977" s="102">
        <v>1097</v>
      </c>
      <c r="B977">
        <v>4569</v>
      </c>
      <c r="C977" t="s">
        <v>1526</v>
      </c>
      <c r="D977" t="s">
        <v>1280</v>
      </c>
      <c r="E977">
        <v>2099</v>
      </c>
      <c r="F977">
        <v>2129</v>
      </c>
      <c r="G977">
        <v>500</v>
      </c>
      <c r="H977" t="s">
        <v>1258</v>
      </c>
      <c r="I977">
        <v>8570</v>
      </c>
      <c r="J977" t="s">
        <v>1714</v>
      </c>
      <c r="K977" t="s">
        <v>1264</v>
      </c>
      <c r="L977">
        <v>1823</v>
      </c>
      <c r="M977">
        <v>1819</v>
      </c>
      <c r="N977">
        <v>600</v>
      </c>
      <c r="O977" t="s">
        <v>1261</v>
      </c>
      <c r="P977">
        <v>0.723544546957127</v>
      </c>
      <c r="Q977">
        <v>0.82133842771616505</v>
      </c>
      <c r="R977">
        <v>0.133474637223299</v>
      </c>
      <c r="S977" s="15">
        <v>6.98707588420521E-2</v>
      </c>
      <c r="T977">
        <v>0.73057362802717396</v>
      </c>
      <c r="U977">
        <v>0.73057362802717396</v>
      </c>
      <c r="V977">
        <v>0.67880854845163496</v>
      </c>
      <c r="W977">
        <v>2.89</v>
      </c>
      <c r="X977">
        <v>2.5299999999999998</v>
      </c>
      <c r="Y977">
        <v>-65307</v>
      </c>
      <c r="Z977">
        <v>-3265</v>
      </c>
      <c r="AA977">
        <v>-0.12</v>
      </c>
      <c r="AB977">
        <v>20</v>
      </c>
      <c r="AC977">
        <v>11</v>
      </c>
      <c r="AD977">
        <v>9</v>
      </c>
      <c r="AE977">
        <v>55</v>
      </c>
      <c r="AF977">
        <v>13</v>
      </c>
      <c r="AG977">
        <v>5</v>
      </c>
      <c r="AH977">
        <v>5</v>
      </c>
      <c r="AI977">
        <v>10</v>
      </c>
    </row>
    <row r="978" spans="1:35" x14ac:dyDescent="0.2">
      <c r="A978" s="102">
        <v>472</v>
      </c>
      <c r="B978">
        <v>7327</v>
      </c>
      <c r="C978" t="s">
        <v>1509</v>
      </c>
      <c r="D978" t="s">
        <v>1314</v>
      </c>
      <c r="E978">
        <v>2573</v>
      </c>
      <c r="F978">
        <v>2546</v>
      </c>
      <c r="G978">
        <v>400</v>
      </c>
      <c r="H978" t="s">
        <v>1258</v>
      </c>
      <c r="I978">
        <v>9603</v>
      </c>
      <c r="J978" t="s">
        <v>1434</v>
      </c>
      <c r="K978" t="s">
        <v>1272</v>
      </c>
      <c r="L978">
        <v>2547</v>
      </c>
      <c r="M978">
        <v>2485</v>
      </c>
      <c r="N978">
        <v>400</v>
      </c>
      <c r="O978" t="s">
        <v>1261</v>
      </c>
      <c r="P978">
        <v>0.95617925788336899</v>
      </c>
      <c r="Q978">
        <v>0.89373369742245101</v>
      </c>
      <c r="R978">
        <v>4.6179294982995403E-2</v>
      </c>
      <c r="S978">
        <v>9.4706921143167797E-2</v>
      </c>
      <c r="T978">
        <v>0.76266472484771797</v>
      </c>
      <c r="U978">
        <v>0.76266472484771797</v>
      </c>
      <c r="V978">
        <v>9.6604639051892406E-3</v>
      </c>
      <c r="W978">
        <v>2.23</v>
      </c>
      <c r="X978">
        <v>2.4</v>
      </c>
      <c r="Y978">
        <v>-65352</v>
      </c>
      <c r="Z978">
        <v>-16338</v>
      </c>
      <c r="AA978">
        <v>-0.72</v>
      </c>
      <c r="AB978">
        <v>4</v>
      </c>
      <c r="AC978">
        <v>2</v>
      </c>
      <c r="AD978">
        <v>2</v>
      </c>
      <c r="AE978">
        <v>50</v>
      </c>
      <c r="AF978">
        <v>16</v>
      </c>
      <c r="AG978">
        <v>0</v>
      </c>
      <c r="AH978">
        <v>1</v>
      </c>
      <c r="AI978">
        <v>3</v>
      </c>
    </row>
    <row r="979" spans="1:35" x14ac:dyDescent="0.2">
      <c r="A979" s="102">
        <v>566</v>
      </c>
      <c r="B979">
        <v>4118</v>
      </c>
      <c r="C979" t="s">
        <v>1506</v>
      </c>
      <c r="D979" t="s">
        <v>1282</v>
      </c>
      <c r="E979">
        <v>3280</v>
      </c>
      <c r="F979">
        <v>3310</v>
      </c>
      <c r="G979">
        <v>300</v>
      </c>
      <c r="H979" t="s">
        <v>1258</v>
      </c>
      <c r="I979">
        <v>7731</v>
      </c>
      <c r="J979" t="s">
        <v>1507</v>
      </c>
      <c r="K979" t="s">
        <v>1267</v>
      </c>
      <c r="L979">
        <v>1202</v>
      </c>
      <c r="M979">
        <v>1195</v>
      </c>
      <c r="N979">
        <v>800</v>
      </c>
      <c r="O979" t="s">
        <v>1261</v>
      </c>
      <c r="P979">
        <v>0.74511430598729</v>
      </c>
      <c r="Q979">
        <v>0.88306790127550505</v>
      </c>
      <c r="R979" s="106">
        <v>0.33527384290051698</v>
      </c>
      <c r="S979">
        <v>6.93541496056016E-2</v>
      </c>
      <c r="T979">
        <v>1.92264695940752</v>
      </c>
      <c r="U979">
        <v>1.92264695940752</v>
      </c>
      <c r="V979">
        <v>1.4540360861647701</v>
      </c>
      <c r="W979">
        <v>8.2899999999999991</v>
      </c>
      <c r="X979">
        <v>3.73</v>
      </c>
      <c r="Y979">
        <v>-66079</v>
      </c>
      <c r="Z979">
        <v>-3887</v>
      </c>
      <c r="AA979">
        <v>-0.16</v>
      </c>
      <c r="AB979">
        <v>17</v>
      </c>
      <c r="AC979">
        <v>5</v>
      </c>
      <c r="AD979">
        <v>12</v>
      </c>
      <c r="AE979">
        <v>29.41</v>
      </c>
      <c r="AF979">
        <v>15</v>
      </c>
      <c r="AG979">
        <v>3</v>
      </c>
      <c r="AH979">
        <v>2</v>
      </c>
      <c r="AI979">
        <v>12</v>
      </c>
    </row>
    <row r="980" spans="1:35" x14ac:dyDescent="0.2">
      <c r="A980" s="102">
        <v>125</v>
      </c>
      <c r="B980">
        <v>4204</v>
      </c>
      <c r="C980" t="s">
        <v>229</v>
      </c>
      <c r="D980" t="s">
        <v>1282</v>
      </c>
      <c r="E980">
        <v>1818</v>
      </c>
      <c r="F980">
        <v>1807</v>
      </c>
      <c r="G980">
        <v>500</v>
      </c>
      <c r="H980" t="s">
        <v>1261</v>
      </c>
      <c r="I980">
        <v>5947</v>
      </c>
      <c r="J980" t="s">
        <v>230</v>
      </c>
      <c r="K980" t="s">
        <v>1458</v>
      </c>
      <c r="L980">
        <v>8060</v>
      </c>
      <c r="M980">
        <v>8170</v>
      </c>
      <c r="N980">
        <v>100</v>
      </c>
      <c r="O980" t="s">
        <v>1258</v>
      </c>
      <c r="P980">
        <v>0.64176423451792897</v>
      </c>
      <c r="Q980">
        <v>0.93208469372098901</v>
      </c>
      <c r="R980" s="106">
        <v>3.33161351856276E-4</v>
      </c>
      <c r="S980" s="106">
        <v>1.51902903948438E-3</v>
      </c>
      <c r="T980">
        <v>-0.93326637634910004</v>
      </c>
      <c r="U980">
        <v>0.93326637634910004</v>
      </c>
      <c r="V980">
        <v>0.13856254452172501</v>
      </c>
      <c r="W980">
        <v>-2.93</v>
      </c>
      <c r="X980">
        <v>10.59</v>
      </c>
      <c r="Y980">
        <v>-66469</v>
      </c>
      <c r="Z980">
        <v>-4431</v>
      </c>
      <c r="AA980">
        <v>-0.05</v>
      </c>
      <c r="AB980">
        <v>15</v>
      </c>
      <c r="AC980">
        <v>8</v>
      </c>
      <c r="AD980">
        <v>7</v>
      </c>
      <c r="AE980">
        <v>53.33</v>
      </c>
      <c r="AF980">
        <v>16</v>
      </c>
      <c r="AG980">
        <v>5</v>
      </c>
      <c r="AH980">
        <v>2</v>
      </c>
      <c r="AI980">
        <v>8</v>
      </c>
    </row>
    <row r="981" spans="1:35" x14ac:dyDescent="0.2">
      <c r="A981" s="102">
        <v>304</v>
      </c>
      <c r="B981">
        <v>6302</v>
      </c>
      <c r="C981" t="s">
        <v>1518</v>
      </c>
      <c r="D981" t="s">
        <v>1270</v>
      </c>
      <c r="E981">
        <v>2677</v>
      </c>
      <c r="F981">
        <v>2666</v>
      </c>
      <c r="G981">
        <v>400</v>
      </c>
      <c r="H981" t="s">
        <v>1258</v>
      </c>
      <c r="I981">
        <v>7201</v>
      </c>
      <c r="J981" t="s">
        <v>1299</v>
      </c>
      <c r="K981" t="s">
        <v>1275</v>
      </c>
      <c r="L981">
        <v>509.4</v>
      </c>
      <c r="M981">
        <v>504.4</v>
      </c>
      <c r="N981">
        <v>2100</v>
      </c>
      <c r="O981" t="s">
        <v>1261</v>
      </c>
      <c r="P981">
        <v>0.90703584913215296</v>
      </c>
      <c r="Q981">
        <v>0.90953975388556196</v>
      </c>
      <c r="R981">
        <v>0.34033215759244301</v>
      </c>
      <c r="S981">
        <v>6.61295949246202E-2</v>
      </c>
      <c r="T981">
        <v>2.3429539421427599</v>
      </c>
      <c r="U981">
        <v>2.3429539421427599</v>
      </c>
      <c r="V981">
        <v>2.5354815358277798</v>
      </c>
      <c r="W981">
        <v>8.64</v>
      </c>
      <c r="X981">
        <v>0.67</v>
      </c>
      <c r="Y981">
        <v>-67305</v>
      </c>
      <c r="Z981">
        <v>-3205</v>
      </c>
      <c r="AA981">
        <v>-0.18</v>
      </c>
      <c r="AB981">
        <v>21</v>
      </c>
      <c r="AC981">
        <v>10</v>
      </c>
      <c r="AD981">
        <v>11</v>
      </c>
      <c r="AE981">
        <v>47.62</v>
      </c>
      <c r="AF981">
        <v>14</v>
      </c>
      <c r="AG981">
        <v>6</v>
      </c>
      <c r="AH981">
        <v>6</v>
      </c>
      <c r="AI981">
        <v>9</v>
      </c>
    </row>
    <row r="982" spans="1:35" x14ac:dyDescent="0.2">
      <c r="A982" s="102">
        <v>492</v>
      </c>
      <c r="B982">
        <v>1414</v>
      </c>
      <c r="C982" t="s">
        <v>1439</v>
      </c>
      <c r="D982" t="s">
        <v>1268</v>
      </c>
      <c r="E982">
        <v>4310</v>
      </c>
      <c r="F982">
        <v>4235</v>
      </c>
      <c r="G982">
        <v>200</v>
      </c>
      <c r="H982" t="s">
        <v>1261</v>
      </c>
      <c r="I982">
        <v>8031</v>
      </c>
      <c r="J982" t="s">
        <v>837</v>
      </c>
      <c r="K982" t="s">
        <v>1265</v>
      </c>
      <c r="L982">
        <v>1941</v>
      </c>
      <c r="M982">
        <v>1929.5</v>
      </c>
      <c r="N982">
        <v>400</v>
      </c>
      <c r="O982" t="s">
        <v>1258</v>
      </c>
      <c r="P982">
        <v>0.54885284816887003</v>
      </c>
      <c r="Q982">
        <v>0.89098734374024702</v>
      </c>
      <c r="R982">
        <v>0.198414837331928</v>
      </c>
      <c r="S982">
        <v>9.7495501959263004E-3</v>
      </c>
      <c r="T982">
        <v>-1.5721272521883001</v>
      </c>
      <c r="U982">
        <v>1.5721272521883001</v>
      </c>
      <c r="V982">
        <v>1.1110954145407199</v>
      </c>
      <c r="W982">
        <v>-4.5</v>
      </c>
      <c r="X982">
        <v>8.8800000000000008</v>
      </c>
      <c r="Y982">
        <v>-67326</v>
      </c>
      <c r="Z982">
        <v>-4208</v>
      </c>
      <c r="AA982">
        <v>-0.17</v>
      </c>
      <c r="AB982">
        <v>16</v>
      </c>
      <c r="AC982">
        <v>7</v>
      </c>
      <c r="AD982">
        <v>9</v>
      </c>
      <c r="AE982">
        <v>43.75</v>
      </c>
      <c r="AF982">
        <v>13</v>
      </c>
      <c r="AG982">
        <v>5</v>
      </c>
      <c r="AH982">
        <v>5</v>
      </c>
      <c r="AI982">
        <v>6</v>
      </c>
    </row>
    <row r="983" spans="1:35" x14ac:dyDescent="0.2">
      <c r="A983" s="102">
        <v>245</v>
      </c>
      <c r="B983">
        <v>1414</v>
      </c>
      <c r="C983" t="s">
        <v>1439</v>
      </c>
      <c r="D983" t="s">
        <v>1268</v>
      </c>
      <c r="E983">
        <v>4310</v>
      </c>
      <c r="F983">
        <v>4235</v>
      </c>
      <c r="G983">
        <v>200</v>
      </c>
      <c r="H983" t="s">
        <v>1261</v>
      </c>
      <c r="I983">
        <v>6952</v>
      </c>
      <c r="J983" t="s">
        <v>441</v>
      </c>
      <c r="K983" t="s">
        <v>1263</v>
      </c>
      <c r="L983">
        <v>2122</v>
      </c>
      <c r="M983">
        <v>2100</v>
      </c>
      <c r="N983">
        <v>400</v>
      </c>
      <c r="O983" t="s">
        <v>1258</v>
      </c>
      <c r="P983">
        <v>0.583945053449344</v>
      </c>
      <c r="Q983">
        <v>0.91491048731983304</v>
      </c>
      <c r="R983">
        <v>0.252393711040373</v>
      </c>
      <c r="S983">
        <v>2.7060328381152299E-2</v>
      </c>
      <c r="T983">
        <v>-1.19200840820557</v>
      </c>
      <c r="U983">
        <v>1.19200840820557</v>
      </c>
      <c r="V983">
        <v>0.86875382904071297</v>
      </c>
      <c r="W983">
        <v>-6.06</v>
      </c>
      <c r="X983">
        <v>0.83</v>
      </c>
      <c r="Y983">
        <v>-68233</v>
      </c>
      <c r="Z983">
        <v>-2843</v>
      </c>
      <c r="AA983">
        <v>-0.17</v>
      </c>
      <c r="AB983">
        <v>24</v>
      </c>
      <c r="AC983">
        <v>13</v>
      </c>
      <c r="AD983">
        <v>11</v>
      </c>
      <c r="AE983">
        <v>54.17</v>
      </c>
      <c r="AF983">
        <v>12</v>
      </c>
      <c r="AG983">
        <v>9</v>
      </c>
      <c r="AH983">
        <v>8</v>
      </c>
      <c r="AI983">
        <v>7</v>
      </c>
    </row>
    <row r="984" spans="1:35" x14ac:dyDescent="0.2">
      <c r="A984" s="102">
        <v>532</v>
      </c>
      <c r="B984">
        <v>1414</v>
      </c>
      <c r="C984" t="s">
        <v>1439</v>
      </c>
      <c r="D984" t="s">
        <v>1268</v>
      </c>
      <c r="E984">
        <v>4310</v>
      </c>
      <c r="F984">
        <v>4235</v>
      </c>
      <c r="G984">
        <v>100</v>
      </c>
      <c r="H984" t="s">
        <v>1261</v>
      </c>
      <c r="I984">
        <v>4521</v>
      </c>
      <c r="J984" t="s">
        <v>680</v>
      </c>
      <c r="K984" t="s">
        <v>1280</v>
      </c>
      <c r="L984">
        <v>5840</v>
      </c>
      <c r="M984">
        <v>5820</v>
      </c>
      <c r="N984">
        <v>100</v>
      </c>
      <c r="O984" t="s">
        <v>1258</v>
      </c>
      <c r="P984">
        <v>0.57825439521588395</v>
      </c>
      <c r="Q984">
        <v>0.88715950698898305</v>
      </c>
      <c r="R984">
        <v>0.31991066461361101</v>
      </c>
      <c r="S984" s="15">
        <v>6.0772714028617503E-2</v>
      </c>
      <c r="T984">
        <v>-1.3710137054248599</v>
      </c>
      <c r="U984">
        <v>1.3710137054248599</v>
      </c>
      <c r="V984">
        <v>1.0762792316677701</v>
      </c>
      <c r="W984">
        <v>-3.95</v>
      </c>
      <c r="X984">
        <v>27.23</v>
      </c>
      <c r="Y984">
        <v>-68819</v>
      </c>
      <c r="Z984">
        <v>-13764</v>
      </c>
      <c r="AA984">
        <v>-0.9</v>
      </c>
      <c r="AB984">
        <v>5</v>
      </c>
      <c r="AC984">
        <v>3</v>
      </c>
      <c r="AD984">
        <v>2</v>
      </c>
      <c r="AE984">
        <v>60</v>
      </c>
      <c r="AF984">
        <v>13</v>
      </c>
      <c r="AG984">
        <v>1</v>
      </c>
      <c r="AH984">
        <v>2</v>
      </c>
      <c r="AI984">
        <v>2</v>
      </c>
    </row>
    <row r="985" spans="1:35" x14ac:dyDescent="0.2">
      <c r="A985" s="102">
        <v>465</v>
      </c>
      <c r="B985">
        <v>1803</v>
      </c>
      <c r="C985" t="s">
        <v>1269</v>
      </c>
      <c r="D985" t="s">
        <v>1268</v>
      </c>
      <c r="E985">
        <v>1086</v>
      </c>
      <c r="F985">
        <v>1082</v>
      </c>
      <c r="G985">
        <v>900</v>
      </c>
      <c r="H985" t="s">
        <v>1261</v>
      </c>
      <c r="I985">
        <v>8591</v>
      </c>
      <c r="J985" t="s">
        <v>1429</v>
      </c>
      <c r="K985" t="s">
        <v>1264</v>
      </c>
      <c r="L985">
        <v>1916</v>
      </c>
      <c r="M985">
        <v>1925</v>
      </c>
      <c r="N985">
        <v>500</v>
      </c>
      <c r="O985" t="s">
        <v>1258</v>
      </c>
      <c r="P985">
        <v>0.51189308886331197</v>
      </c>
      <c r="Q985">
        <v>0.89468111211451995</v>
      </c>
      <c r="R985">
        <v>0.19151310069326</v>
      </c>
      <c r="S985">
        <v>3.0272871772809799E-2</v>
      </c>
      <c r="T985">
        <v>-2.76771267645749</v>
      </c>
      <c r="U985">
        <v>2.76771267645749</v>
      </c>
      <c r="V985">
        <v>2.1943829149396201</v>
      </c>
      <c r="W985">
        <v>-7.19</v>
      </c>
      <c r="X985">
        <v>1.17</v>
      </c>
      <c r="Y985">
        <v>-70366</v>
      </c>
      <c r="Z985">
        <v>-3909</v>
      </c>
      <c r="AA985">
        <v>-0.21</v>
      </c>
      <c r="AB985">
        <v>18</v>
      </c>
      <c r="AC985">
        <v>7</v>
      </c>
      <c r="AD985">
        <v>11</v>
      </c>
      <c r="AE985">
        <v>38.89</v>
      </c>
      <c r="AF985">
        <v>14</v>
      </c>
      <c r="AG985">
        <v>6</v>
      </c>
      <c r="AH985">
        <v>3</v>
      </c>
      <c r="AI985">
        <v>9</v>
      </c>
    </row>
    <row r="986" spans="1:35" x14ac:dyDescent="0.2">
      <c r="A986" s="102">
        <v>730</v>
      </c>
      <c r="B986">
        <v>5463</v>
      </c>
      <c r="C986" t="s">
        <v>66</v>
      </c>
      <c r="D986" t="s">
        <v>1312</v>
      </c>
      <c r="E986">
        <v>2890</v>
      </c>
      <c r="F986">
        <v>2859</v>
      </c>
      <c r="G986">
        <v>300</v>
      </c>
      <c r="H986" t="s">
        <v>1258</v>
      </c>
      <c r="I986">
        <v>8385</v>
      </c>
      <c r="J986" t="s">
        <v>891</v>
      </c>
      <c r="K986" t="s">
        <v>1314</v>
      </c>
      <c r="L986">
        <v>538</v>
      </c>
      <c r="M986">
        <v>535</v>
      </c>
      <c r="N986">
        <v>1600</v>
      </c>
      <c r="O986" t="s">
        <v>1261</v>
      </c>
      <c r="P986">
        <v>0.71576256192509102</v>
      </c>
      <c r="Q986">
        <v>0.863574808509745</v>
      </c>
      <c r="R986">
        <v>0.15248729567435301</v>
      </c>
      <c r="S986">
        <v>5.8377815745766302E-2</v>
      </c>
      <c r="T986">
        <v>0.88870388756334795</v>
      </c>
      <c r="U986">
        <v>0.88870388756334795</v>
      </c>
      <c r="V986">
        <v>1.32435534026266</v>
      </c>
      <c r="W986">
        <v>2.35</v>
      </c>
      <c r="X986">
        <v>0.2</v>
      </c>
      <c r="Y986">
        <v>-70584</v>
      </c>
      <c r="Z986">
        <v>-5430</v>
      </c>
      <c r="AA986">
        <v>-0.33</v>
      </c>
      <c r="AB986">
        <v>13</v>
      </c>
      <c r="AC986">
        <v>4</v>
      </c>
      <c r="AD986">
        <v>9</v>
      </c>
      <c r="AE986">
        <v>30.77</v>
      </c>
      <c r="AF986">
        <v>13</v>
      </c>
      <c r="AG986">
        <v>4</v>
      </c>
      <c r="AH986">
        <v>3</v>
      </c>
      <c r="AI986">
        <v>6</v>
      </c>
    </row>
    <row r="987" spans="1:35" x14ac:dyDescent="0.2">
      <c r="A987" s="102">
        <v>418</v>
      </c>
      <c r="B987">
        <v>1951</v>
      </c>
      <c r="C987" t="s">
        <v>1695</v>
      </c>
      <c r="D987" t="s">
        <v>1268</v>
      </c>
      <c r="E987">
        <v>2644</v>
      </c>
      <c r="F987">
        <v>2629</v>
      </c>
      <c r="G987">
        <v>400</v>
      </c>
      <c r="H987" t="s">
        <v>1258</v>
      </c>
      <c r="I987">
        <v>7762</v>
      </c>
      <c r="J987" t="s">
        <v>1466</v>
      </c>
      <c r="K987" t="s">
        <v>1267</v>
      </c>
      <c r="L987">
        <v>497</v>
      </c>
      <c r="M987">
        <v>487</v>
      </c>
      <c r="N987">
        <v>2200</v>
      </c>
      <c r="O987" t="s">
        <v>1261</v>
      </c>
      <c r="P987">
        <v>0.84609253369316395</v>
      </c>
      <c r="Q987">
        <v>0.89868349781187695</v>
      </c>
      <c r="R987">
        <v>8.2323898896792702E-2</v>
      </c>
      <c r="S987">
        <v>1.9064225859591901E-3</v>
      </c>
      <c r="T987">
        <v>2.3318076909529699</v>
      </c>
      <c r="U987">
        <v>2.3318076909529699</v>
      </c>
      <c r="V987">
        <v>2.3982042107883799</v>
      </c>
      <c r="W987">
        <v>10.34</v>
      </c>
      <c r="X987">
        <v>1.88</v>
      </c>
      <c r="Y987">
        <v>-71230</v>
      </c>
      <c r="Z987">
        <v>-3749</v>
      </c>
      <c r="AA987">
        <v>-0.15</v>
      </c>
      <c r="AB987">
        <v>19</v>
      </c>
      <c r="AC987">
        <v>9</v>
      </c>
      <c r="AD987">
        <v>10</v>
      </c>
      <c r="AE987">
        <v>47.37</v>
      </c>
      <c r="AF987">
        <v>14</v>
      </c>
      <c r="AG987">
        <v>7</v>
      </c>
      <c r="AH987">
        <v>5</v>
      </c>
      <c r="AI987">
        <v>7</v>
      </c>
    </row>
    <row r="988" spans="1:35" x14ac:dyDescent="0.2">
      <c r="A988" s="102">
        <v>638</v>
      </c>
      <c r="B988">
        <v>4183</v>
      </c>
      <c r="C988" t="s">
        <v>1454</v>
      </c>
      <c r="D988" t="s">
        <v>1282</v>
      </c>
      <c r="E988">
        <v>2560</v>
      </c>
      <c r="F988">
        <v>2541</v>
      </c>
      <c r="G988">
        <v>400</v>
      </c>
      <c r="H988" t="s">
        <v>1258</v>
      </c>
      <c r="I988">
        <v>5991</v>
      </c>
      <c r="J988" t="s">
        <v>1084</v>
      </c>
      <c r="K988" t="s">
        <v>1458</v>
      </c>
      <c r="L988">
        <v>908</v>
      </c>
      <c r="M988">
        <v>910</v>
      </c>
      <c r="N988">
        <v>1100</v>
      </c>
      <c r="O988" t="s">
        <v>1261</v>
      </c>
      <c r="P988">
        <v>0.82939188611455394</v>
      </c>
      <c r="Q988">
        <v>0.87502789490168598</v>
      </c>
      <c r="R988">
        <v>6.8814594718495506E-2</v>
      </c>
      <c r="S988" s="15">
        <v>2.8558651694741501E-2</v>
      </c>
      <c r="T988">
        <v>0.65659922421071604</v>
      </c>
      <c r="U988">
        <v>0.65659922421071604</v>
      </c>
      <c r="V988">
        <v>0.91798468502980601</v>
      </c>
      <c r="W988">
        <v>1.98</v>
      </c>
      <c r="X988">
        <v>1.52</v>
      </c>
      <c r="Y988">
        <v>-71834</v>
      </c>
      <c r="Z988">
        <v>-4226</v>
      </c>
      <c r="AA988">
        <v>-0.18</v>
      </c>
      <c r="AB988">
        <v>17</v>
      </c>
      <c r="AC988">
        <v>7</v>
      </c>
      <c r="AD988">
        <v>10</v>
      </c>
      <c r="AE988">
        <v>41.18</v>
      </c>
      <c r="AF988">
        <v>14</v>
      </c>
      <c r="AG988">
        <v>5</v>
      </c>
      <c r="AH988">
        <v>3</v>
      </c>
      <c r="AI988">
        <v>9</v>
      </c>
    </row>
    <row r="989" spans="1:35" x14ac:dyDescent="0.2">
      <c r="A989" s="102">
        <v>1185</v>
      </c>
      <c r="B989">
        <v>4553</v>
      </c>
      <c r="C989" t="s">
        <v>1208</v>
      </c>
      <c r="D989" t="s">
        <v>1280</v>
      </c>
      <c r="E989">
        <v>2421</v>
      </c>
      <c r="F989">
        <v>2388</v>
      </c>
      <c r="G989">
        <v>400</v>
      </c>
      <c r="H989" t="s">
        <v>1261</v>
      </c>
      <c r="I989">
        <v>5703</v>
      </c>
      <c r="J989" t="s">
        <v>221</v>
      </c>
      <c r="K989" t="s">
        <v>1273</v>
      </c>
      <c r="L989">
        <v>216</v>
      </c>
      <c r="M989">
        <v>215</v>
      </c>
      <c r="N989">
        <v>4400</v>
      </c>
      <c r="O989" t="s">
        <v>1258</v>
      </c>
      <c r="P989">
        <v>0.86598639814484801</v>
      </c>
      <c r="Q989">
        <v>0.80874966849039798</v>
      </c>
      <c r="R989">
        <v>1.94592115181061E-2</v>
      </c>
      <c r="S989" s="106">
        <v>3.10933534383631E-2</v>
      </c>
      <c r="T989">
        <v>-2.7411200977936301</v>
      </c>
      <c r="U989">
        <v>2.7411200977936301</v>
      </c>
      <c r="V989">
        <v>2.52417833757083</v>
      </c>
      <c r="W989">
        <v>-10.23</v>
      </c>
      <c r="X989">
        <v>0.96</v>
      </c>
      <c r="Y989">
        <v>-71916</v>
      </c>
      <c r="Z989">
        <v>-4495</v>
      </c>
      <c r="AA989">
        <v>-0.28000000000000003</v>
      </c>
      <c r="AB989">
        <v>16</v>
      </c>
      <c r="AC989">
        <v>5</v>
      </c>
      <c r="AD989">
        <v>11</v>
      </c>
      <c r="AE989">
        <v>31.25</v>
      </c>
      <c r="AF989">
        <v>12</v>
      </c>
      <c r="AG989">
        <v>5</v>
      </c>
      <c r="AH989">
        <v>6</v>
      </c>
      <c r="AI989">
        <v>5</v>
      </c>
    </row>
    <row r="990" spans="1:35" x14ac:dyDescent="0.2">
      <c r="A990" s="102">
        <v>229</v>
      </c>
      <c r="B990">
        <v>3865</v>
      </c>
      <c r="C990" t="s">
        <v>1207</v>
      </c>
      <c r="D990" t="s">
        <v>1475</v>
      </c>
      <c r="E990">
        <v>490</v>
      </c>
      <c r="F990">
        <v>491</v>
      </c>
      <c r="G990">
        <v>2100</v>
      </c>
      <c r="H990" t="s">
        <v>1258</v>
      </c>
      <c r="I990">
        <v>8242</v>
      </c>
      <c r="J990" t="s">
        <v>862</v>
      </c>
      <c r="K990" t="s">
        <v>1283</v>
      </c>
      <c r="L990">
        <v>958</v>
      </c>
      <c r="M990">
        <v>936</v>
      </c>
      <c r="N990">
        <v>1100</v>
      </c>
      <c r="O990" t="s">
        <v>1261</v>
      </c>
      <c r="P990">
        <v>0.94978231185912898</v>
      </c>
      <c r="Q990">
        <v>0.91729440906627802</v>
      </c>
      <c r="R990" s="15">
        <v>2.4090579716190001E-2</v>
      </c>
      <c r="S990" s="106">
        <v>8.4801706296068903E-4</v>
      </c>
      <c r="T990">
        <v>2.2423474162875401</v>
      </c>
      <c r="U990">
        <v>2.2423474162875401</v>
      </c>
      <c r="V990">
        <v>1.82202313399552</v>
      </c>
      <c r="W990">
        <v>10.34</v>
      </c>
      <c r="X990">
        <v>0.15</v>
      </c>
      <c r="Y990">
        <v>-71938</v>
      </c>
      <c r="Z990">
        <v>-3426</v>
      </c>
      <c r="AA990">
        <v>-0.12</v>
      </c>
      <c r="AB990">
        <v>21</v>
      </c>
      <c r="AC990">
        <v>8</v>
      </c>
      <c r="AD990">
        <v>13</v>
      </c>
      <c r="AE990">
        <v>38.1</v>
      </c>
      <c r="AF990">
        <v>12</v>
      </c>
      <c r="AG990">
        <v>7</v>
      </c>
      <c r="AH990">
        <v>7</v>
      </c>
      <c r="AI990">
        <v>7</v>
      </c>
    </row>
    <row r="991" spans="1:35" x14ac:dyDescent="0.2">
      <c r="A991" s="102">
        <v>746</v>
      </c>
      <c r="B991">
        <v>5020</v>
      </c>
      <c r="C991" t="s">
        <v>1599</v>
      </c>
      <c r="D991" t="s">
        <v>1523</v>
      </c>
      <c r="E991">
        <v>465.9</v>
      </c>
      <c r="F991">
        <v>468.3</v>
      </c>
      <c r="G991">
        <v>1800</v>
      </c>
      <c r="H991" t="s">
        <v>1258</v>
      </c>
      <c r="I991">
        <v>7751</v>
      </c>
      <c r="J991" t="s">
        <v>1704</v>
      </c>
      <c r="K991" t="s">
        <v>1263</v>
      </c>
      <c r="L991">
        <v>2800.5</v>
      </c>
      <c r="M991">
        <v>2787.5</v>
      </c>
      <c r="N991">
        <v>300</v>
      </c>
      <c r="O991" t="s">
        <v>1261</v>
      </c>
      <c r="P991">
        <v>0.75254427484651798</v>
      </c>
      <c r="Q991">
        <v>0.86197585428080703</v>
      </c>
      <c r="R991" s="106">
        <v>0.34537934470635001</v>
      </c>
      <c r="S991" s="106">
        <v>9.0369527625557798E-3</v>
      </c>
      <c r="T991">
        <v>0.82639330865609595</v>
      </c>
      <c r="U991">
        <v>0.82639330865609595</v>
      </c>
      <c r="V991">
        <v>0.50334100302792695</v>
      </c>
      <c r="W991">
        <v>2.23</v>
      </c>
      <c r="X991">
        <v>0.8</v>
      </c>
      <c r="Y991">
        <v>-73542</v>
      </c>
      <c r="Z991">
        <v>-4326</v>
      </c>
      <c r="AA991">
        <v>-0.32</v>
      </c>
      <c r="AB991">
        <v>17</v>
      </c>
      <c r="AC991">
        <v>8</v>
      </c>
      <c r="AD991">
        <v>9</v>
      </c>
      <c r="AE991">
        <v>47.06</v>
      </c>
      <c r="AF991">
        <v>14</v>
      </c>
      <c r="AG991">
        <v>5</v>
      </c>
      <c r="AH991">
        <v>6</v>
      </c>
      <c r="AI991">
        <v>6</v>
      </c>
    </row>
    <row r="992" spans="1:35" x14ac:dyDescent="0.2">
      <c r="A992" s="102">
        <v>967</v>
      </c>
      <c r="B992">
        <v>2427</v>
      </c>
      <c r="C992" t="s">
        <v>1525</v>
      </c>
      <c r="D992" t="s">
        <v>1272</v>
      </c>
      <c r="E992">
        <v>983</v>
      </c>
      <c r="F992">
        <v>951</v>
      </c>
      <c r="G992">
        <v>900</v>
      </c>
      <c r="H992" t="s">
        <v>1261</v>
      </c>
      <c r="I992">
        <v>5233</v>
      </c>
      <c r="J992" t="s">
        <v>1459</v>
      </c>
      <c r="K992" t="s">
        <v>1257</v>
      </c>
      <c r="L992">
        <v>2969</v>
      </c>
      <c r="M992">
        <v>2946</v>
      </c>
      <c r="N992">
        <v>300</v>
      </c>
      <c r="O992" t="s">
        <v>1258</v>
      </c>
      <c r="P992">
        <v>0.88912274628414401</v>
      </c>
      <c r="Q992">
        <v>0.83729760367075501</v>
      </c>
      <c r="R992">
        <v>8.04660046378185E-2</v>
      </c>
      <c r="S992">
        <v>4.00870902564128E-2</v>
      </c>
      <c r="T992">
        <v>-2.1709716572223101</v>
      </c>
      <c r="U992">
        <v>2.1709716572223101</v>
      </c>
      <c r="V992">
        <v>2.1115459376482999</v>
      </c>
      <c r="W992">
        <v>-10.35</v>
      </c>
      <c r="X992">
        <v>3.16</v>
      </c>
      <c r="Y992">
        <v>-73734</v>
      </c>
      <c r="Z992">
        <v>-3511</v>
      </c>
      <c r="AA992">
        <v>-0.2</v>
      </c>
      <c r="AB992">
        <v>21</v>
      </c>
      <c r="AC992">
        <v>12</v>
      </c>
      <c r="AD992">
        <v>9</v>
      </c>
      <c r="AE992">
        <v>57.14</v>
      </c>
      <c r="AF992">
        <v>10</v>
      </c>
      <c r="AG992">
        <v>9</v>
      </c>
      <c r="AH992">
        <v>9</v>
      </c>
      <c r="AI992">
        <v>3</v>
      </c>
    </row>
    <row r="993" spans="1:35" x14ac:dyDescent="0.2">
      <c r="A993" s="102">
        <v>1031</v>
      </c>
      <c r="B993">
        <v>4114</v>
      </c>
      <c r="C993" t="s">
        <v>1413</v>
      </c>
      <c r="D993" t="s">
        <v>1282</v>
      </c>
      <c r="E993">
        <v>6080</v>
      </c>
      <c r="F993">
        <v>6050</v>
      </c>
      <c r="G993">
        <v>100</v>
      </c>
      <c r="H993" t="s">
        <v>1261</v>
      </c>
      <c r="I993">
        <v>5703</v>
      </c>
      <c r="J993" t="s">
        <v>221</v>
      </c>
      <c r="K993" t="s">
        <v>1273</v>
      </c>
      <c r="L993">
        <v>216</v>
      </c>
      <c r="M993">
        <v>215</v>
      </c>
      <c r="N993">
        <v>2800</v>
      </c>
      <c r="O993" t="s">
        <v>1258</v>
      </c>
      <c r="P993">
        <v>0.80295375565691496</v>
      </c>
      <c r="Q993">
        <v>0.83001273170604795</v>
      </c>
      <c r="R993">
        <v>5.7899782086236098E-2</v>
      </c>
      <c r="S993">
        <v>3.7230917728005401E-2</v>
      </c>
      <c r="T993">
        <v>-1.77706379970335</v>
      </c>
      <c r="U993">
        <v>1.77706379970335</v>
      </c>
      <c r="V993">
        <v>1.4983369144110199</v>
      </c>
      <c r="W993">
        <v>-5.36</v>
      </c>
      <c r="X993">
        <v>0.5</v>
      </c>
      <c r="Y993">
        <v>-74499</v>
      </c>
      <c r="Z993">
        <v>-4382</v>
      </c>
      <c r="AA993">
        <v>-0.27</v>
      </c>
      <c r="AB993">
        <v>17</v>
      </c>
      <c r="AC993">
        <v>9</v>
      </c>
      <c r="AD993">
        <v>8</v>
      </c>
      <c r="AE993">
        <v>52.94</v>
      </c>
      <c r="AF993">
        <v>12</v>
      </c>
      <c r="AG993">
        <v>3</v>
      </c>
      <c r="AH993">
        <v>5</v>
      </c>
      <c r="AI993">
        <v>9</v>
      </c>
    </row>
    <row r="994" spans="1:35" x14ac:dyDescent="0.2">
      <c r="A994" s="102">
        <v>551</v>
      </c>
      <c r="B994">
        <v>5714</v>
      </c>
      <c r="C994" t="s">
        <v>716</v>
      </c>
      <c r="D994" t="s">
        <v>1273</v>
      </c>
      <c r="E994">
        <v>3960</v>
      </c>
      <c r="F994">
        <v>3940</v>
      </c>
      <c r="G994">
        <v>200</v>
      </c>
      <c r="H994" t="s">
        <v>1258</v>
      </c>
      <c r="I994">
        <v>8020</v>
      </c>
      <c r="J994" t="s">
        <v>1376</v>
      </c>
      <c r="K994" t="s">
        <v>1265</v>
      </c>
      <c r="L994">
        <v>1306</v>
      </c>
      <c r="M994">
        <v>1286</v>
      </c>
      <c r="N994">
        <v>600</v>
      </c>
      <c r="O994" t="s">
        <v>1261</v>
      </c>
      <c r="P994">
        <v>0.70109793180094104</v>
      </c>
      <c r="Q994">
        <v>0.88505911308542995</v>
      </c>
      <c r="R994">
        <v>0.25260250142120799</v>
      </c>
      <c r="S994">
        <v>1.8671518486225301E-2</v>
      </c>
      <c r="T994">
        <v>3.3622766726717499</v>
      </c>
      <c r="U994">
        <v>3.3622766726717499</v>
      </c>
      <c r="V994">
        <v>2.12397814414983</v>
      </c>
      <c r="W994">
        <v>7.9</v>
      </c>
      <c r="X994">
        <v>2.08</v>
      </c>
      <c r="Y994">
        <v>-75318</v>
      </c>
      <c r="Z994">
        <v>-5380</v>
      </c>
      <c r="AA994">
        <v>-0.2</v>
      </c>
      <c r="AB994">
        <v>14</v>
      </c>
      <c r="AC994">
        <v>6</v>
      </c>
      <c r="AD994">
        <v>8</v>
      </c>
      <c r="AE994">
        <v>42.86</v>
      </c>
      <c r="AF994">
        <v>13</v>
      </c>
      <c r="AG994">
        <v>4</v>
      </c>
      <c r="AH994">
        <v>3</v>
      </c>
      <c r="AI994">
        <v>7</v>
      </c>
    </row>
    <row r="995" spans="1:35" x14ac:dyDescent="0.2">
      <c r="A995" s="102">
        <v>473</v>
      </c>
      <c r="B995">
        <v>6201</v>
      </c>
      <c r="C995" t="s">
        <v>1633</v>
      </c>
      <c r="D995" t="s">
        <v>1275</v>
      </c>
      <c r="E995">
        <v>6300</v>
      </c>
      <c r="F995">
        <v>6340</v>
      </c>
      <c r="G995">
        <v>100</v>
      </c>
      <c r="H995" t="s">
        <v>1258</v>
      </c>
      <c r="I995">
        <v>6592</v>
      </c>
      <c r="J995" t="s">
        <v>1486</v>
      </c>
      <c r="K995" t="s">
        <v>1263</v>
      </c>
      <c r="L995">
        <v>4240</v>
      </c>
      <c r="M995">
        <v>4160</v>
      </c>
      <c r="N995">
        <v>200</v>
      </c>
      <c r="O995" t="s">
        <v>1261</v>
      </c>
      <c r="P995">
        <v>0.72982281581923703</v>
      </c>
      <c r="Q995">
        <v>0.89363225978509198</v>
      </c>
      <c r="R995">
        <v>3.4816389281737202E-3</v>
      </c>
      <c r="S995" s="15">
        <v>6.7759083840298103E-3</v>
      </c>
      <c r="T995">
        <v>0.48855704378391601</v>
      </c>
      <c r="U995">
        <v>0.48855704378391601</v>
      </c>
      <c r="V995">
        <v>0.34051864295059397</v>
      </c>
      <c r="W995">
        <v>1.31</v>
      </c>
      <c r="X995">
        <v>31.23</v>
      </c>
      <c r="Y995">
        <v>-76108</v>
      </c>
      <c r="Z995">
        <v>-12685</v>
      </c>
      <c r="AA995">
        <v>-1.04</v>
      </c>
      <c r="AB995">
        <v>6</v>
      </c>
      <c r="AC995">
        <v>2</v>
      </c>
      <c r="AD995">
        <v>4</v>
      </c>
      <c r="AE995">
        <v>33.33</v>
      </c>
      <c r="AF995">
        <v>12</v>
      </c>
      <c r="AG995">
        <v>1</v>
      </c>
      <c r="AH995">
        <v>2</v>
      </c>
      <c r="AI995">
        <v>3</v>
      </c>
    </row>
    <row r="996" spans="1:35" x14ac:dyDescent="0.2">
      <c r="A996" s="102">
        <v>233</v>
      </c>
      <c r="B996">
        <v>2531</v>
      </c>
      <c r="C996" t="s">
        <v>1284</v>
      </c>
      <c r="D996" t="s">
        <v>1285</v>
      </c>
      <c r="E996">
        <v>948</v>
      </c>
      <c r="F996">
        <v>952</v>
      </c>
      <c r="G996">
        <v>1100</v>
      </c>
      <c r="H996" t="s">
        <v>1261</v>
      </c>
      <c r="I996">
        <v>9501</v>
      </c>
      <c r="J996" t="s">
        <v>1318</v>
      </c>
      <c r="K996" t="s">
        <v>1316</v>
      </c>
      <c r="L996">
        <v>436</v>
      </c>
      <c r="M996">
        <v>436</v>
      </c>
      <c r="N996">
        <v>2400</v>
      </c>
      <c r="O996" t="s">
        <v>1258</v>
      </c>
      <c r="P996">
        <v>0.75348355178771098</v>
      </c>
      <c r="Q996">
        <v>0.91708058745157195</v>
      </c>
      <c r="R996">
        <v>0.23559246034773901</v>
      </c>
      <c r="S996">
        <v>3.6491058824718398E-2</v>
      </c>
      <c r="T996">
        <v>-0.14718477855933901</v>
      </c>
      <c r="U996">
        <v>0.14718477855933901</v>
      </c>
      <c r="V996">
        <v>0.79031806591343201</v>
      </c>
      <c r="W996">
        <v>-0.44</v>
      </c>
      <c r="X996">
        <v>0.08</v>
      </c>
      <c r="Y996">
        <v>-76198</v>
      </c>
      <c r="Z996">
        <v>-4482</v>
      </c>
      <c r="AA996">
        <v>-0.23</v>
      </c>
      <c r="AB996">
        <v>17</v>
      </c>
      <c r="AC996">
        <v>9</v>
      </c>
      <c r="AD996">
        <v>8</v>
      </c>
      <c r="AE996">
        <v>52.94</v>
      </c>
      <c r="AF996">
        <v>11</v>
      </c>
      <c r="AG996">
        <v>6</v>
      </c>
      <c r="AH996">
        <v>5</v>
      </c>
      <c r="AI996">
        <v>6</v>
      </c>
    </row>
    <row r="997" spans="1:35" x14ac:dyDescent="0.2">
      <c r="A997" s="102">
        <v>450</v>
      </c>
      <c r="B997">
        <v>3863</v>
      </c>
      <c r="C997" t="s">
        <v>1476</v>
      </c>
      <c r="D997" t="s">
        <v>1475</v>
      </c>
      <c r="E997">
        <v>1729</v>
      </c>
      <c r="F997">
        <v>1721</v>
      </c>
      <c r="G997">
        <v>600</v>
      </c>
      <c r="H997" t="s">
        <v>1258</v>
      </c>
      <c r="I997">
        <v>9003</v>
      </c>
      <c r="J997" t="s">
        <v>1492</v>
      </c>
      <c r="K997" t="s">
        <v>1380</v>
      </c>
      <c r="L997">
        <v>2750</v>
      </c>
      <c r="M997">
        <v>2707</v>
      </c>
      <c r="N997">
        <v>400</v>
      </c>
      <c r="O997" t="s">
        <v>1261</v>
      </c>
      <c r="P997">
        <v>0.888075141496103</v>
      </c>
      <c r="Q997">
        <v>0.89616149706515702</v>
      </c>
      <c r="R997">
        <v>6.18456484404988E-2</v>
      </c>
      <c r="S997">
        <v>6.6190221432828697E-2</v>
      </c>
      <c r="T997">
        <v>1.0779787265677001</v>
      </c>
      <c r="U997">
        <v>1.0779787265677001</v>
      </c>
      <c r="V997">
        <v>0.14279319321519099</v>
      </c>
      <c r="W997">
        <v>1.63</v>
      </c>
      <c r="X997">
        <v>4.6399999999999997</v>
      </c>
      <c r="Y997">
        <v>-77768</v>
      </c>
      <c r="Z997">
        <v>-6481</v>
      </c>
      <c r="AA997">
        <v>-0.34</v>
      </c>
      <c r="AB997">
        <v>12</v>
      </c>
      <c r="AC997">
        <v>7</v>
      </c>
      <c r="AD997">
        <v>5</v>
      </c>
      <c r="AE997">
        <v>58.33</v>
      </c>
      <c r="AF997">
        <v>14</v>
      </c>
      <c r="AG997">
        <v>2</v>
      </c>
      <c r="AH997">
        <v>3</v>
      </c>
      <c r="AI997">
        <v>7</v>
      </c>
    </row>
    <row r="998" spans="1:35" x14ac:dyDescent="0.2">
      <c r="A998" s="102">
        <v>796</v>
      </c>
      <c r="B998">
        <v>4114</v>
      </c>
      <c r="C998" t="s">
        <v>1413</v>
      </c>
      <c r="D998" t="s">
        <v>1282</v>
      </c>
      <c r="E998">
        <v>6080</v>
      </c>
      <c r="F998">
        <v>6050</v>
      </c>
      <c r="G998">
        <v>100</v>
      </c>
      <c r="H998" t="s">
        <v>1258</v>
      </c>
      <c r="I998">
        <v>8242</v>
      </c>
      <c r="J998" t="s">
        <v>862</v>
      </c>
      <c r="K998" t="s">
        <v>1283</v>
      </c>
      <c r="L998">
        <v>958</v>
      </c>
      <c r="M998">
        <v>936</v>
      </c>
      <c r="N998">
        <v>600</v>
      </c>
      <c r="O998" t="s">
        <v>1261</v>
      </c>
      <c r="P998">
        <v>0.91949517444357798</v>
      </c>
      <c r="Q998">
        <v>0.85693475930499297</v>
      </c>
      <c r="R998">
        <v>3.1732725789961002E-3</v>
      </c>
      <c r="S998">
        <v>3.7805129697304103E-2</v>
      </c>
      <c r="T998">
        <v>2.2903572143761499</v>
      </c>
      <c r="U998">
        <v>2.2903572143761499</v>
      </c>
      <c r="V998">
        <v>2.0691783188102102</v>
      </c>
      <c r="W998">
        <v>12.39</v>
      </c>
      <c r="X998">
        <v>7.17</v>
      </c>
      <c r="Y998">
        <v>-77986</v>
      </c>
      <c r="Z998">
        <v>-4587</v>
      </c>
      <c r="AA998">
        <v>-0.22</v>
      </c>
      <c r="AB998">
        <v>17</v>
      </c>
      <c r="AC998">
        <v>9</v>
      </c>
      <c r="AD998">
        <v>8</v>
      </c>
      <c r="AE998">
        <v>52.94</v>
      </c>
      <c r="AF998">
        <v>11</v>
      </c>
      <c r="AG998">
        <v>5</v>
      </c>
      <c r="AH998">
        <v>6</v>
      </c>
      <c r="AI998">
        <v>6</v>
      </c>
    </row>
    <row r="999" spans="1:35" x14ac:dyDescent="0.2">
      <c r="A999" s="102">
        <v>676</v>
      </c>
      <c r="B999">
        <v>1963</v>
      </c>
      <c r="C999" t="s">
        <v>1508</v>
      </c>
      <c r="D999" t="s">
        <v>1268</v>
      </c>
      <c r="E999">
        <v>1577</v>
      </c>
      <c r="F999">
        <v>1551</v>
      </c>
      <c r="G999">
        <v>500</v>
      </c>
      <c r="H999" t="s">
        <v>1261</v>
      </c>
      <c r="I999">
        <v>8309</v>
      </c>
      <c r="J999" t="s">
        <v>871</v>
      </c>
      <c r="K999" t="s">
        <v>1314</v>
      </c>
      <c r="L999">
        <v>4007</v>
      </c>
      <c r="M999">
        <v>4001</v>
      </c>
      <c r="N999">
        <v>200</v>
      </c>
      <c r="O999" t="s">
        <v>1258</v>
      </c>
      <c r="P999">
        <v>0.86785859885606198</v>
      </c>
      <c r="Q999">
        <v>0.87094385336678204</v>
      </c>
      <c r="R999">
        <v>0.113466750837587</v>
      </c>
      <c r="S999">
        <v>3.4335703638150501E-3</v>
      </c>
      <c r="T999">
        <v>-0.791392567345371</v>
      </c>
      <c r="U999">
        <v>0.791392567345371</v>
      </c>
      <c r="V999">
        <v>0.35361790669860699</v>
      </c>
      <c r="W999">
        <v>-2.15</v>
      </c>
      <c r="X999">
        <v>3.09</v>
      </c>
      <c r="Y999">
        <v>-78342</v>
      </c>
      <c r="Z999">
        <v>-4123</v>
      </c>
      <c r="AA999">
        <v>-0.15</v>
      </c>
      <c r="AB999">
        <v>19</v>
      </c>
      <c r="AC999">
        <v>11</v>
      </c>
      <c r="AD999">
        <v>8</v>
      </c>
      <c r="AE999">
        <v>57.89</v>
      </c>
      <c r="AF999">
        <v>13</v>
      </c>
      <c r="AG999">
        <v>7</v>
      </c>
      <c r="AH999">
        <v>7</v>
      </c>
      <c r="AI999">
        <v>5</v>
      </c>
    </row>
    <row r="1000" spans="1:35" x14ac:dyDescent="0.2">
      <c r="A1000" s="102">
        <v>906</v>
      </c>
      <c r="B1000">
        <v>6268</v>
      </c>
      <c r="C1000" t="s">
        <v>1691</v>
      </c>
      <c r="D1000" t="s">
        <v>1270</v>
      </c>
      <c r="E1000">
        <v>3290</v>
      </c>
      <c r="F1000">
        <v>3245</v>
      </c>
      <c r="G1000">
        <v>200</v>
      </c>
      <c r="H1000" t="s">
        <v>1258</v>
      </c>
      <c r="I1000">
        <v>6856</v>
      </c>
      <c r="J1000" t="s">
        <v>233</v>
      </c>
      <c r="K1000" t="s">
        <v>1263</v>
      </c>
      <c r="L1000">
        <v>6880</v>
      </c>
      <c r="M1000">
        <v>6840</v>
      </c>
      <c r="N1000">
        <v>100</v>
      </c>
      <c r="O1000" t="s">
        <v>1261</v>
      </c>
      <c r="P1000">
        <v>0.55613344984455804</v>
      </c>
      <c r="Q1000">
        <v>0.84477061019076805</v>
      </c>
      <c r="R1000" s="15">
        <v>1.390922110483E-2</v>
      </c>
      <c r="S1000">
        <v>4.0218833202885503E-2</v>
      </c>
      <c r="T1000">
        <v>1.13596083521322</v>
      </c>
      <c r="U1000">
        <v>1.13596083521322</v>
      </c>
      <c r="V1000">
        <v>1.35899218636958</v>
      </c>
      <c r="W1000">
        <v>3.12</v>
      </c>
      <c r="X1000">
        <v>5.12</v>
      </c>
      <c r="Y1000">
        <v>-78885</v>
      </c>
      <c r="Z1000">
        <v>-7171</v>
      </c>
      <c r="AA1000">
        <v>-0.47</v>
      </c>
      <c r="AB1000">
        <v>11</v>
      </c>
      <c r="AC1000">
        <v>5</v>
      </c>
      <c r="AD1000">
        <v>6</v>
      </c>
      <c r="AE1000">
        <v>45.45</v>
      </c>
      <c r="AF1000">
        <v>10</v>
      </c>
      <c r="AG1000">
        <v>5</v>
      </c>
      <c r="AH1000">
        <v>4</v>
      </c>
      <c r="AI1000">
        <v>2</v>
      </c>
    </row>
    <row r="1001" spans="1:35" x14ac:dyDescent="0.2">
      <c r="A1001" s="102">
        <v>30</v>
      </c>
      <c r="B1001">
        <v>2413</v>
      </c>
      <c r="C1001" t="s">
        <v>1277</v>
      </c>
      <c r="D1001" t="s">
        <v>1272</v>
      </c>
      <c r="E1001">
        <v>3120</v>
      </c>
      <c r="F1001">
        <v>3065</v>
      </c>
      <c r="G1001">
        <v>300</v>
      </c>
      <c r="H1001" t="s">
        <v>1261</v>
      </c>
      <c r="I1001">
        <v>4217</v>
      </c>
      <c r="J1001" t="s">
        <v>1112</v>
      </c>
      <c r="K1001" t="s">
        <v>1282</v>
      </c>
      <c r="L1001">
        <v>4610</v>
      </c>
      <c r="M1001">
        <v>4605</v>
      </c>
      <c r="N1001">
        <v>200</v>
      </c>
      <c r="O1001" t="s">
        <v>1258</v>
      </c>
      <c r="P1001">
        <v>0.77892694395758599</v>
      </c>
      <c r="Q1001">
        <v>0.95473550946758301</v>
      </c>
      <c r="R1001" s="15">
        <v>6.4139682095674796E-3</v>
      </c>
      <c r="S1001">
        <v>3.0040920216936801E-2</v>
      </c>
      <c r="T1001">
        <v>-1.4895069780612999</v>
      </c>
      <c r="U1001">
        <v>1.4895069780612999</v>
      </c>
      <c r="V1001">
        <v>1.47884663450864</v>
      </c>
      <c r="W1001">
        <v>-11.04</v>
      </c>
      <c r="X1001">
        <v>0.16</v>
      </c>
      <c r="Y1001">
        <v>-79522</v>
      </c>
      <c r="Z1001">
        <v>-3615</v>
      </c>
      <c r="AA1001">
        <v>-0.15</v>
      </c>
      <c r="AB1001">
        <v>22</v>
      </c>
      <c r="AC1001">
        <v>9</v>
      </c>
      <c r="AD1001">
        <v>13</v>
      </c>
      <c r="AE1001">
        <v>40.909999999999997</v>
      </c>
      <c r="AF1001">
        <v>10</v>
      </c>
      <c r="AG1001">
        <v>9</v>
      </c>
      <c r="AH1001">
        <v>10</v>
      </c>
      <c r="AI1001">
        <v>3</v>
      </c>
    </row>
    <row r="1002" spans="1:35" x14ac:dyDescent="0.2">
      <c r="A1002" s="102">
        <v>892</v>
      </c>
      <c r="B1002">
        <v>7321</v>
      </c>
      <c r="C1002" t="s">
        <v>1463</v>
      </c>
      <c r="D1002" t="s">
        <v>1314</v>
      </c>
      <c r="E1002">
        <v>574</v>
      </c>
      <c r="F1002">
        <v>566</v>
      </c>
      <c r="G1002">
        <v>1800</v>
      </c>
      <c r="H1002" t="s">
        <v>1261</v>
      </c>
      <c r="I1002">
        <v>9506</v>
      </c>
      <c r="J1002" t="s">
        <v>1315</v>
      </c>
      <c r="K1002" t="s">
        <v>1316</v>
      </c>
      <c r="L1002">
        <v>1024</v>
      </c>
      <c r="M1002">
        <v>1021</v>
      </c>
      <c r="N1002">
        <v>1000</v>
      </c>
      <c r="O1002" t="s">
        <v>1258</v>
      </c>
      <c r="P1002">
        <v>0.76155680628409805</v>
      </c>
      <c r="Q1002">
        <v>0.84660478155018104</v>
      </c>
      <c r="R1002">
        <v>0.34185408487131203</v>
      </c>
      <c r="S1002">
        <v>2.9867256148132198E-3</v>
      </c>
      <c r="T1002">
        <v>-2.8528986029154102</v>
      </c>
      <c r="U1002">
        <v>2.8528986029154102</v>
      </c>
      <c r="V1002">
        <v>3.0425948330082799</v>
      </c>
      <c r="W1002">
        <v>-15.14</v>
      </c>
      <c r="X1002">
        <v>0.22</v>
      </c>
      <c r="Y1002">
        <v>-79572</v>
      </c>
      <c r="Z1002">
        <v>-7957</v>
      </c>
      <c r="AA1002">
        <v>-0.39</v>
      </c>
      <c r="AB1002">
        <v>10</v>
      </c>
      <c r="AC1002">
        <v>3</v>
      </c>
      <c r="AD1002">
        <v>7</v>
      </c>
      <c r="AE1002">
        <v>30</v>
      </c>
      <c r="AF1002">
        <v>13</v>
      </c>
      <c r="AG1002">
        <v>3</v>
      </c>
      <c r="AH1002">
        <v>2</v>
      </c>
      <c r="AI1002">
        <v>5</v>
      </c>
    </row>
    <row r="1003" spans="1:35" x14ac:dyDescent="0.2">
      <c r="A1003" s="102">
        <v>381</v>
      </c>
      <c r="B1003">
        <v>2267</v>
      </c>
      <c r="C1003" t="s">
        <v>1503</v>
      </c>
      <c r="D1003" t="s">
        <v>1285</v>
      </c>
      <c r="E1003">
        <v>5450</v>
      </c>
      <c r="F1003">
        <v>5390</v>
      </c>
      <c r="G1003">
        <v>200</v>
      </c>
      <c r="H1003" t="s">
        <v>1258</v>
      </c>
      <c r="I1003">
        <v>3865</v>
      </c>
      <c r="J1003" t="s">
        <v>1207</v>
      </c>
      <c r="K1003" t="s">
        <v>1475</v>
      </c>
      <c r="L1003">
        <v>490</v>
      </c>
      <c r="M1003">
        <v>491</v>
      </c>
      <c r="N1003">
        <v>2200</v>
      </c>
      <c r="O1003" t="s">
        <v>1261</v>
      </c>
      <c r="P1003">
        <v>0.89291905040545505</v>
      </c>
      <c r="Q1003">
        <v>0.90174243438022095</v>
      </c>
      <c r="R1003">
        <v>0.30037115873375703</v>
      </c>
      <c r="S1003">
        <v>1.3672125984266601E-2</v>
      </c>
      <c r="T1003">
        <v>0.135269937469056</v>
      </c>
      <c r="U1003">
        <v>0.135269937469056</v>
      </c>
      <c r="V1003">
        <v>0.86172080889575398</v>
      </c>
      <c r="W1003">
        <v>0.32</v>
      </c>
      <c r="X1003">
        <v>0.2</v>
      </c>
      <c r="Y1003">
        <v>-79672</v>
      </c>
      <c r="Z1003">
        <v>-3464</v>
      </c>
      <c r="AA1003">
        <v>-0.06</v>
      </c>
      <c r="AB1003">
        <v>23</v>
      </c>
      <c r="AC1003">
        <v>10</v>
      </c>
      <c r="AD1003">
        <v>13</v>
      </c>
      <c r="AE1003">
        <v>43.48</v>
      </c>
      <c r="AF1003">
        <v>12</v>
      </c>
      <c r="AG1003">
        <v>8</v>
      </c>
      <c r="AH1003">
        <v>8</v>
      </c>
      <c r="AI1003">
        <v>7</v>
      </c>
    </row>
    <row r="1004" spans="1:35" x14ac:dyDescent="0.2">
      <c r="A1004" s="102">
        <v>392</v>
      </c>
      <c r="B1004">
        <v>1332</v>
      </c>
      <c r="C1004" t="s">
        <v>1684</v>
      </c>
      <c r="D1004" t="s">
        <v>1378</v>
      </c>
      <c r="E1004">
        <v>617</v>
      </c>
      <c r="F1004">
        <v>610</v>
      </c>
      <c r="G1004">
        <v>1800</v>
      </c>
      <c r="H1004" t="s">
        <v>1258</v>
      </c>
      <c r="I1004">
        <v>7201</v>
      </c>
      <c r="J1004" t="s">
        <v>1299</v>
      </c>
      <c r="K1004" t="s">
        <v>1275</v>
      </c>
      <c r="L1004">
        <v>509.4</v>
      </c>
      <c r="M1004">
        <v>504.4</v>
      </c>
      <c r="N1004">
        <v>2200</v>
      </c>
      <c r="O1004" t="s">
        <v>1261</v>
      </c>
      <c r="P1004">
        <v>0.58952455749264798</v>
      </c>
      <c r="Q1004">
        <v>0.90097941574507001</v>
      </c>
      <c r="R1004">
        <v>0.22951152931060301</v>
      </c>
      <c r="S1004" s="15">
        <v>8.4360381251389199E-3</v>
      </c>
      <c r="T1004">
        <v>2.9119624935061701</v>
      </c>
      <c r="U1004">
        <v>2.9119624935061701</v>
      </c>
      <c r="V1004">
        <v>3.2961826659842801</v>
      </c>
      <c r="W1004">
        <v>18.43</v>
      </c>
      <c r="X1004">
        <v>1.06</v>
      </c>
      <c r="Y1004">
        <v>-80195</v>
      </c>
      <c r="Z1004">
        <v>-3487</v>
      </c>
      <c r="AA1004">
        <v>-0.15</v>
      </c>
      <c r="AB1004">
        <v>23</v>
      </c>
      <c r="AC1004">
        <v>12</v>
      </c>
      <c r="AD1004">
        <v>11</v>
      </c>
      <c r="AE1004">
        <v>52.17</v>
      </c>
      <c r="AF1004">
        <v>12</v>
      </c>
      <c r="AG1004">
        <v>8</v>
      </c>
      <c r="AH1004">
        <v>7</v>
      </c>
      <c r="AI1004">
        <v>8</v>
      </c>
    </row>
    <row r="1005" spans="1:35" x14ac:dyDescent="0.2">
      <c r="A1005" s="102">
        <v>788</v>
      </c>
      <c r="B1005">
        <v>5803</v>
      </c>
      <c r="C1005" t="s">
        <v>26</v>
      </c>
      <c r="D1005" t="s">
        <v>1273</v>
      </c>
      <c r="E1005">
        <v>388</v>
      </c>
      <c r="F1005">
        <v>385</v>
      </c>
      <c r="G1005">
        <v>2800</v>
      </c>
      <c r="H1005" t="s">
        <v>1261</v>
      </c>
      <c r="I1005">
        <v>7186</v>
      </c>
      <c r="J1005" t="s">
        <v>547</v>
      </c>
      <c r="K1005" t="s">
        <v>1314</v>
      </c>
      <c r="L1005">
        <v>422</v>
      </c>
      <c r="M1005">
        <v>420</v>
      </c>
      <c r="N1005">
        <v>2600</v>
      </c>
      <c r="O1005" t="s">
        <v>1258</v>
      </c>
      <c r="P1005">
        <v>0.79010059573045699</v>
      </c>
      <c r="Q1005">
        <v>0.85780502383826196</v>
      </c>
      <c r="R1005" s="15">
        <v>0.34822606905567599</v>
      </c>
      <c r="S1005">
        <v>7.0831980869900599E-2</v>
      </c>
      <c r="T1005">
        <v>-1.65315634940963</v>
      </c>
      <c r="U1005">
        <v>1.65315634940963</v>
      </c>
      <c r="V1005">
        <v>1.7635606316221999</v>
      </c>
      <c r="W1005">
        <v>-10.28</v>
      </c>
      <c r="X1005">
        <v>1.28</v>
      </c>
      <c r="Y1005">
        <v>-81180</v>
      </c>
      <c r="Z1005">
        <v>-4510</v>
      </c>
      <c r="AA1005">
        <v>-0.25</v>
      </c>
      <c r="AB1005">
        <v>18</v>
      </c>
      <c r="AC1005">
        <v>9</v>
      </c>
      <c r="AD1005">
        <v>9</v>
      </c>
      <c r="AE1005">
        <v>50</v>
      </c>
      <c r="AF1005">
        <v>11</v>
      </c>
      <c r="AG1005">
        <v>8</v>
      </c>
      <c r="AH1005">
        <v>7</v>
      </c>
      <c r="AI1005">
        <v>3</v>
      </c>
    </row>
    <row r="1006" spans="1:35" x14ac:dyDescent="0.2">
      <c r="A1006" s="102">
        <v>1135</v>
      </c>
      <c r="B1006">
        <v>7272</v>
      </c>
      <c r="C1006" t="s">
        <v>1465</v>
      </c>
      <c r="D1006" t="s">
        <v>1275</v>
      </c>
      <c r="E1006">
        <v>1955</v>
      </c>
      <c r="F1006">
        <v>1946</v>
      </c>
      <c r="G1006">
        <v>600</v>
      </c>
      <c r="H1006" t="s">
        <v>1261</v>
      </c>
      <c r="I1006">
        <v>9142</v>
      </c>
      <c r="J1006" t="s">
        <v>927</v>
      </c>
      <c r="K1006" t="s">
        <v>1380</v>
      </c>
      <c r="L1006">
        <v>3680</v>
      </c>
      <c r="M1006">
        <v>3620</v>
      </c>
      <c r="N1006">
        <v>300</v>
      </c>
      <c r="O1006" t="s">
        <v>1258</v>
      </c>
      <c r="P1006">
        <v>0.66710176566782697</v>
      </c>
      <c r="Q1006">
        <v>0.81571603659882197</v>
      </c>
      <c r="R1006" s="15">
        <v>0.31565788097290198</v>
      </c>
      <c r="S1006" s="106">
        <v>4.1517628171134201E-3</v>
      </c>
      <c r="T1006">
        <v>-2.2512292326123098</v>
      </c>
      <c r="U1006">
        <v>2.2512292326123098</v>
      </c>
      <c r="V1006">
        <v>2.9451465714296701</v>
      </c>
      <c r="W1006">
        <v>-10.41</v>
      </c>
      <c r="X1006">
        <v>7.51</v>
      </c>
      <c r="Y1006">
        <v>-81439</v>
      </c>
      <c r="Z1006">
        <v>-4286</v>
      </c>
      <c r="AA1006">
        <v>-7.0000000000000007E-2</v>
      </c>
      <c r="AB1006">
        <v>19</v>
      </c>
      <c r="AC1006">
        <v>9</v>
      </c>
      <c r="AD1006">
        <v>10</v>
      </c>
      <c r="AE1006">
        <v>47.37</v>
      </c>
      <c r="AF1006">
        <v>13</v>
      </c>
      <c r="AG1006">
        <v>7</v>
      </c>
      <c r="AH1006">
        <v>7</v>
      </c>
      <c r="AI1006">
        <v>5</v>
      </c>
    </row>
    <row r="1007" spans="1:35" x14ac:dyDescent="0.2">
      <c r="A1007" s="102">
        <v>755</v>
      </c>
      <c r="B1007">
        <v>1812</v>
      </c>
      <c r="C1007" t="s">
        <v>1356</v>
      </c>
      <c r="D1007" t="s">
        <v>1268</v>
      </c>
      <c r="E1007">
        <v>1297</v>
      </c>
      <c r="F1007">
        <v>1278</v>
      </c>
      <c r="G1007">
        <v>800</v>
      </c>
      <c r="H1007" t="s">
        <v>1261</v>
      </c>
      <c r="I1007">
        <v>3861</v>
      </c>
      <c r="J1007" t="s">
        <v>37</v>
      </c>
      <c r="K1007" t="s">
        <v>1475</v>
      </c>
      <c r="L1007">
        <v>583</v>
      </c>
      <c r="M1007">
        <v>597</v>
      </c>
      <c r="N1007">
        <v>1700</v>
      </c>
      <c r="O1007" t="s">
        <v>1258</v>
      </c>
      <c r="P1007">
        <v>0.62306371655539305</v>
      </c>
      <c r="Q1007">
        <v>0.86071775475065104</v>
      </c>
      <c r="R1007">
        <v>8.64761275778737E-3</v>
      </c>
      <c r="S1007">
        <v>3.4334647617233699E-3</v>
      </c>
      <c r="T1007">
        <v>-2.98613802603677</v>
      </c>
      <c r="U1007">
        <v>2.98613802603677</v>
      </c>
      <c r="V1007">
        <v>1.94841318419206</v>
      </c>
      <c r="W1007">
        <v>-12.22</v>
      </c>
      <c r="X1007">
        <v>0.73</v>
      </c>
      <c r="Y1007">
        <v>-81553</v>
      </c>
      <c r="Z1007">
        <v>-3020</v>
      </c>
      <c r="AA1007">
        <v>-0.21</v>
      </c>
      <c r="AB1007">
        <v>27</v>
      </c>
      <c r="AC1007">
        <v>14</v>
      </c>
      <c r="AD1007">
        <v>13</v>
      </c>
      <c r="AE1007">
        <v>51.85</v>
      </c>
      <c r="AF1007">
        <v>12</v>
      </c>
      <c r="AG1007">
        <v>7</v>
      </c>
      <c r="AH1007">
        <v>7</v>
      </c>
      <c r="AI1007">
        <v>13</v>
      </c>
    </row>
    <row r="1008" spans="1:35" x14ac:dyDescent="0.2">
      <c r="A1008" s="102">
        <v>673</v>
      </c>
      <c r="B1008">
        <v>4613</v>
      </c>
      <c r="C1008" t="s">
        <v>226</v>
      </c>
      <c r="D1008" t="s">
        <v>1282</v>
      </c>
      <c r="E1008">
        <v>2543</v>
      </c>
      <c r="F1008">
        <v>2531</v>
      </c>
      <c r="G1008">
        <v>300</v>
      </c>
      <c r="H1008" t="s">
        <v>1261</v>
      </c>
      <c r="I1008">
        <v>6201</v>
      </c>
      <c r="J1008" t="s">
        <v>1633</v>
      </c>
      <c r="K1008" t="s">
        <v>1275</v>
      </c>
      <c r="L1008">
        <v>6300</v>
      </c>
      <c r="M1008">
        <v>6340</v>
      </c>
      <c r="N1008">
        <v>100</v>
      </c>
      <c r="O1008" t="s">
        <v>1258</v>
      </c>
      <c r="P1008">
        <v>0.56982781839587204</v>
      </c>
      <c r="Q1008">
        <v>0.87109385385009397</v>
      </c>
      <c r="R1008" s="106">
        <v>0.206631930508726</v>
      </c>
      <c r="S1008">
        <v>4.3690171661025901E-2</v>
      </c>
      <c r="T1008">
        <v>-1.74242927598111</v>
      </c>
      <c r="U1008">
        <v>1.74242927598111</v>
      </c>
      <c r="V1008">
        <v>1.26713609054134</v>
      </c>
      <c r="W1008">
        <v>-5.25</v>
      </c>
      <c r="X1008">
        <v>19.760000000000002</v>
      </c>
      <c r="Y1008">
        <v>-82039</v>
      </c>
      <c r="Z1008">
        <v>-10255</v>
      </c>
      <c r="AA1008">
        <v>-0.53</v>
      </c>
      <c r="AB1008">
        <v>8</v>
      </c>
      <c r="AC1008">
        <v>3</v>
      </c>
      <c r="AD1008">
        <v>5</v>
      </c>
      <c r="AE1008">
        <v>37.5</v>
      </c>
      <c r="AF1008">
        <v>13</v>
      </c>
      <c r="AG1008">
        <v>2</v>
      </c>
      <c r="AH1008">
        <v>2</v>
      </c>
      <c r="AI1008">
        <v>4</v>
      </c>
    </row>
    <row r="1009" spans="1:35" x14ac:dyDescent="0.2">
      <c r="A1009" s="102">
        <v>605</v>
      </c>
      <c r="B1009">
        <v>4183</v>
      </c>
      <c r="C1009" t="s">
        <v>1454</v>
      </c>
      <c r="D1009" t="s">
        <v>1282</v>
      </c>
      <c r="E1009">
        <v>2560</v>
      </c>
      <c r="F1009">
        <v>2541</v>
      </c>
      <c r="G1009">
        <v>400</v>
      </c>
      <c r="H1009" t="s">
        <v>1258</v>
      </c>
      <c r="I1009">
        <v>7762</v>
      </c>
      <c r="J1009" t="s">
        <v>1466</v>
      </c>
      <c r="K1009" t="s">
        <v>1267</v>
      </c>
      <c r="L1009">
        <v>497</v>
      </c>
      <c r="M1009">
        <v>487</v>
      </c>
      <c r="N1009">
        <v>2100</v>
      </c>
      <c r="O1009" t="s">
        <v>1261</v>
      </c>
      <c r="P1009">
        <v>0.67777895682404099</v>
      </c>
      <c r="Q1009">
        <v>0.87896829037892399</v>
      </c>
      <c r="R1009">
        <v>0.21654902150359501</v>
      </c>
      <c r="S1009">
        <v>2.2399890517961702E-3</v>
      </c>
      <c r="T1009">
        <v>2.78993593305665</v>
      </c>
      <c r="U1009">
        <v>2.78993593305665</v>
      </c>
      <c r="V1009">
        <v>2.76405509502619</v>
      </c>
      <c r="W1009">
        <v>12.69</v>
      </c>
      <c r="X1009">
        <v>0.62</v>
      </c>
      <c r="Y1009">
        <v>-82253</v>
      </c>
      <c r="Z1009">
        <v>-5484</v>
      </c>
      <c r="AA1009">
        <v>-0.32</v>
      </c>
      <c r="AB1009">
        <v>15</v>
      </c>
      <c r="AC1009">
        <v>8</v>
      </c>
      <c r="AD1009">
        <v>7</v>
      </c>
      <c r="AE1009">
        <v>53.33</v>
      </c>
      <c r="AF1009">
        <v>14</v>
      </c>
      <c r="AG1009">
        <v>3</v>
      </c>
      <c r="AH1009">
        <v>5</v>
      </c>
      <c r="AI1009">
        <v>7</v>
      </c>
    </row>
    <row r="1010" spans="1:35" x14ac:dyDescent="0.2">
      <c r="A1010" s="102">
        <v>1146</v>
      </c>
      <c r="B1010">
        <v>5706</v>
      </c>
      <c r="C1010" t="s">
        <v>1597</v>
      </c>
      <c r="D1010" t="s">
        <v>1273</v>
      </c>
      <c r="E1010">
        <v>2932</v>
      </c>
      <c r="F1010">
        <v>2921</v>
      </c>
      <c r="G1010">
        <v>300</v>
      </c>
      <c r="H1010" t="s">
        <v>1258</v>
      </c>
      <c r="I1010">
        <v>7282</v>
      </c>
      <c r="J1010" t="s">
        <v>1510</v>
      </c>
      <c r="K1010" t="s">
        <v>1275</v>
      </c>
      <c r="L1010">
        <v>2502</v>
      </c>
      <c r="M1010">
        <v>2501</v>
      </c>
      <c r="N1010">
        <v>400</v>
      </c>
      <c r="O1010" t="s">
        <v>1261</v>
      </c>
      <c r="P1010">
        <v>0.67478533096093096</v>
      </c>
      <c r="Q1010">
        <v>0.81393382794847002</v>
      </c>
      <c r="R1010">
        <v>4.4962620716249103E-2</v>
      </c>
      <c r="S1010">
        <v>5.5814564087070702E-2</v>
      </c>
      <c r="T1010">
        <v>1.3167249247005599</v>
      </c>
      <c r="U1010">
        <v>1.3167249247005599</v>
      </c>
      <c r="V1010">
        <v>1.00035840225697</v>
      </c>
      <c r="W1010">
        <v>7.22</v>
      </c>
      <c r="X1010">
        <v>14.16</v>
      </c>
      <c r="Y1010">
        <v>-82643</v>
      </c>
      <c r="Z1010">
        <v>-5165</v>
      </c>
      <c r="AA1010">
        <v>-0.15</v>
      </c>
      <c r="AB1010">
        <v>16</v>
      </c>
      <c r="AC1010">
        <v>8</v>
      </c>
      <c r="AD1010">
        <v>8</v>
      </c>
      <c r="AE1010">
        <v>50</v>
      </c>
      <c r="AF1010">
        <v>10</v>
      </c>
      <c r="AG1010">
        <v>6</v>
      </c>
      <c r="AH1010">
        <v>6</v>
      </c>
      <c r="AI1010">
        <v>4</v>
      </c>
    </row>
    <row r="1011" spans="1:35" x14ac:dyDescent="0.2">
      <c r="A1011" s="102">
        <v>238</v>
      </c>
      <c r="B1011">
        <v>2371</v>
      </c>
      <c r="C1011" t="s">
        <v>595</v>
      </c>
      <c r="D1011" t="s">
        <v>1272</v>
      </c>
      <c r="E1011">
        <v>2919</v>
      </c>
      <c r="F1011">
        <v>2858</v>
      </c>
      <c r="G1011">
        <v>300</v>
      </c>
      <c r="H1011" t="s">
        <v>1261</v>
      </c>
      <c r="I1011">
        <v>4217</v>
      </c>
      <c r="J1011" t="s">
        <v>1112</v>
      </c>
      <c r="K1011" t="s">
        <v>1282</v>
      </c>
      <c r="L1011">
        <v>4610</v>
      </c>
      <c r="M1011">
        <v>4605</v>
      </c>
      <c r="N1011">
        <v>200</v>
      </c>
      <c r="O1011" t="s">
        <v>1258</v>
      </c>
      <c r="P1011">
        <v>0.79285105190235305</v>
      </c>
      <c r="Q1011">
        <v>0.91570723927102304</v>
      </c>
      <c r="R1011">
        <v>9.9375658864228306E-2</v>
      </c>
      <c r="S1011">
        <v>7.1433300661376001E-2</v>
      </c>
      <c r="T1011">
        <v>-1.0213869854476101</v>
      </c>
      <c r="U1011">
        <v>1.0213869854476101</v>
      </c>
      <c r="V1011">
        <v>0.71048409459636197</v>
      </c>
      <c r="W1011">
        <v>-7.3</v>
      </c>
      <c r="X1011">
        <v>6.91</v>
      </c>
      <c r="Y1011">
        <v>-83772</v>
      </c>
      <c r="Z1011">
        <v>-3989</v>
      </c>
      <c r="AA1011">
        <v>-0.22</v>
      </c>
      <c r="AB1011">
        <v>21</v>
      </c>
      <c r="AC1011">
        <v>10</v>
      </c>
      <c r="AD1011">
        <v>11</v>
      </c>
      <c r="AE1011">
        <v>47.62</v>
      </c>
      <c r="AF1011">
        <v>11</v>
      </c>
      <c r="AG1011">
        <v>10</v>
      </c>
      <c r="AH1011">
        <v>9</v>
      </c>
      <c r="AI1011">
        <v>2</v>
      </c>
    </row>
    <row r="1012" spans="1:35" x14ac:dyDescent="0.2">
      <c r="A1012" s="102">
        <v>3</v>
      </c>
      <c r="B1012">
        <v>5214</v>
      </c>
      <c r="C1012" t="s">
        <v>1541</v>
      </c>
      <c r="D1012" t="s">
        <v>1257</v>
      </c>
      <c r="E1012">
        <v>2085</v>
      </c>
      <c r="F1012">
        <v>2059</v>
      </c>
      <c r="G1012">
        <v>500</v>
      </c>
      <c r="H1012" t="s">
        <v>1258</v>
      </c>
      <c r="I1012">
        <v>5406</v>
      </c>
      <c r="J1012" t="s">
        <v>1595</v>
      </c>
      <c r="K1012" t="s">
        <v>1312</v>
      </c>
      <c r="L1012">
        <v>464</v>
      </c>
      <c r="M1012">
        <v>455</v>
      </c>
      <c r="N1012">
        <v>2300</v>
      </c>
      <c r="O1012" t="s">
        <v>1261</v>
      </c>
      <c r="P1012">
        <v>0.90090098479089198</v>
      </c>
      <c r="Q1012">
        <v>0.97377891192648902</v>
      </c>
      <c r="R1012">
        <v>0.11920482541919</v>
      </c>
      <c r="S1012" s="106">
        <v>4.7347828692487898E-4</v>
      </c>
      <c r="T1012">
        <v>2.2532888172567702</v>
      </c>
      <c r="U1012">
        <v>2.2532888172567702</v>
      </c>
      <c r="V1012">
        <v>1.8904160179971301</v>
      </c>
      <c r="W1012">
        <v>7.64</v>
      </c>
      <c r="X1012">
        <v>1.65</v>
      </c>
      <c r="Y1012">
        <v>-84608</v>
      </c>
      <c r="Z1012">
        <v>-4453</v>
      </c>
      <c r="AA1012">
        <v>-0.18</v>
      </c>
      <c r="AB1012">
        <v>19</v>
      </c>
      <c r="AC1012">
        <v>9</v>
      </c>
      <c r="AD1012">
        <v>10</v>
      </c>
      <c r="AE1012">
        <v>47.37</v>
      </c>
      <c r="AF1012">
        <v>9</v>
      </c>
      <c r="AG1012">
        <v>8</v>
      </c>
      <c r="AH1012">
        <v>8</v>
      </c>
      <c r="AI1012">
        <v>3</v>
      </c>
    </row>
    <row r="1013" spans="1:35" x14ac:dyDescent="0.2">
      <c r="A1013" s="102">
        <v>209</v>
      </c>
      <c r="B1013">
        <v>4555</v>
      </c>
      <c r="C1013" t="s">
        <v>684</v>
      </c>
      <c r="D1013" t="s">
        <v>1280</v>
      </c>
      <c r="E1013">
        <v>7030</v>
      </c>
      <c r="F1013">
        <v>7040</v>
      </c>
      <c r="G1013">
        <v>100</v>
      </c>
      <c r="H1013" t="s">
        <v>1261</v>
      </c>
      <c r="I1013">
        <v>8586</v>
      </c>
      <c r="J1013" t="s">
        <v>1374</v>
      </c>
      <c r="K1013" t="s">
        <v>1264</v>
      </c>
      <c r="L1013">
        <v>3050</v>
      </c>
      <c r="M1013">
        <v>3085</v>
      </c>
      <c r="N1013">
        <v>200</v>
      </c>
      <c r="O1013" t="s">
        <v>1258</v>
      </c>
      <c r="P1013">
        <v>0.89421411697962705</v>
      </c>
      <c r="Q1013">
        <v>0.92062242251081905</v>
      </c>
      <c r="R1013">
        <v>0.179646603119334</v>
      </c>
      <c r="S1013">
        <v>2.02013947023157E-2</v>
      </c>
      <c r="T1013">
        <v>-1.9414037530173001</v>
      </c>
      <c r="U1013">
        <v>1.9414037530173001</v>
      </c>
      <c r="V1013">
        <v>1.76504600134469</v>
      </c>
      <c r="W1013">
        <v>-5.55</v>
      </c>
      <c r="X1013">
        <v>12.36</v>
      </c>
      <c r="Y1013">
        <v>-84629</v>
      </c>
      <c r="Z1013">
        <v>-9403</v>
      </c>
      <c r="AA1013">
        <v>-0.31</v>
      </c>
      <c r="AB1013">
        <v>9</v>
      </c>
      <c r="AC1013">
        <v>5</v>
      </c>
      <c r="AD1013">
        <v>4</v>
      </c>
      <c r="AE1013">
        <v>55.56</v>
      </c>
      <c r="AF1013">
        <v>12</v>
      </c>
      <c r="AG1013">
        <v>3</v>
      </c>
      <c r="AH1013">
        <v>3</v>
      </c>
      <c r="AI1013">
        <v>3</v>
      </c>
    </row>
    <row r="1014" spans="1:35" x14ac:dyDescent="0.2">
      <c r="A1014" s="102">
        <v>288</v>
      </c>
      <c r="B1014">
        <v>2607</v>
      </c>
      <c r="C1014" t="s">
        <v>1286</v>
      </c>
      <c r="D1014" t="s">
        <v>1285</v>
      </c>
      <c r="E1014">
        <v>2762</v>
      </c>
      <c r="F1014">
        <v>2748</v>
      </c>
      <c r="G1014">
        <v>400</v>
      </c>
      <c r="H1014" t="s">
        <v>1258</v>
      </c>
      <c r="I1014">
        <v>8273</v>
      </c>
      <c r="J1014" t="s">
        <v>1382</v>
      </c>
      <c r="K1014" t="s">
        <v>1283</v>
      </c>
      <c r="L1014">
        <v>3355</v>
      </c>
      <c r="M1014">
        <v>3325</v>
      </c>
      <c r="N1014">
        <v>300</v>
      </c>
      <c r="O1014" t="s">
        <v>1261</v>
      </c>
      <c r="P1014">
        <v>0.91905496015347099</v>
      </c>
      <c r="Q1014">
        <v>0.910580802052946</v>
      </c>
      <c r="R1014">
        <v>9.7496306076962594E-2</v>
      </c>
      <c r="S1014" s="15">
        <v>2.6139329961755199E-2</v>
      </c>
      <c r="T1014">
        <v>1.6321504038657</v>
      </c>
      <c r="U1014">
        <v>1.6321504038657</v>
      </c>
      <c r="V1014">
        <v>1.6342377587675101</v>
      </c>
      <c r="W1014">
        <v>7.11</v>
      </c>
      <c r="X1014">
        <v>10.199999999999999</v>
      </c>
      <c r="Y1014">
        <v>-85127</v>
      </c>
      <c r="Z1014">
        <v>-7094</v>
      </c>
      <c r="AA1014">
        <v>-0.54</v>
      </c>
      <c r="AB1014">
        <v>12</v>
      </c>
      <c r="AC1014">
        <v>6</v>
      </c>
      <c r="AD1014">
        <v>6</v>
      </c>
      <c r="AE1014">
        <v>50</v>
      </c>
      <c r="AF1014">
        <v>15</v>
      </c>
      <c r="AG1014">
        <v>2</v>
      </c>
      <c r="AH1014">
        <v>3</v>
      </c>
      <c r="AI1014">
        <v>7</v>
      </c>
    </row>
    <row r="1015" spans="1:35" x14ac:dyDescent="0.2">
      <c r="A1015" s="102">
        <v>1101</v>
      </c>
      <c r="B1015">
        <v>4452</v>
      </c>
      <c r="C1015" t="s">
        <v>1491</v>
      </c>
      <c r="D1015" t="s">
        <v>1282</v>
      </c>
      <c r="E1015">
        <v>8586</v>
      </c>
      <c r="F1015">
        <v>8525</v>
      </c>
      <c r="G1015">
        <v>100</v>
      </c>
      <c r="H1015" t="s">
        <v>1258</v>
      </c>
      <c r="I1015">
        <v>6305</v>
      </c>
      <c r="J1015" t="s">
        <v>31</v>
      </c>
      <c r="K1015" t="s">
        <v>1270</v>
      </c>
      <c r="L1015">
        <v>2984</v>
      </c>
      <c r="M1015">
        <v>2952</v>
      </c>
      <c r="N1015">
        <v>300</v>
      </c>
      <c r="O1015" t="s">
        <v>1261</v>
      </c>
      <c r="P1015">
        <v>0.89128101081498001</v>
      </c>
      <c r="Q1015">
        <v>0.82081049915305904</v>
      </c>
      <c r="R1015">
        <v>9.5307880044080799E-3</v>
      </c>
      <c r="S1015">
        <v>4.5811919299515398E-2</v>
      </c>
      <c r="T1015">
        <v>6.5647564289423796E-2</v>
      </c>
      <c r="U1015">
        <v>6.5647564289423796E-2</v>
      </c>
      <c r="V1015">
        <v>0.22369407596047799</v>
      </c>
      <c r="W1015">
        <v>0.28999999999999998</v>
      </c>
      <c r="X1015">
        <v>3.88</v>
      </c>
      <c r="Y1015">
        <v>-85256</v>
      </c>
      <c r="Z1015">
        <v>-7751</v>
      </c>
      <c r="AA1015">
        <v>-0.43</v>
      </c>
      <c r="AB1015">
        <v>11</v>
      </c>
      <c r="AC1015">
        <v>5</v>
      </c>
      <c r="AD1015">
        <v>6</v>
      </c>
      <c r="AE1015">
        <v>45.45</v>
      </c>
      <c r="AF1015">
        <v>10</v>
      </c>
      <c r="AG1015">
        <v>4</v>
      </c>
      <c r="AH1015">
        <v>4</v>
      </c>
      <c r="AI1015">
        <v>3</v>
      </c>
    </row>
    <row r="1016" spans="1:35" x14ac:dyDescent="0.2">
      <c r="A1016" s="102">
        <v>180</v>
      </c>
      <c r="B1016">
        <v>2331</v>
      </c>
      <c r="C1016" t="s">
        <v>1408</v>
      </c>
      <c r="D1016" t="s">
        <v>1272</v>
      </c>
      <c r="E1016">
        <v>5560</v>
      </c>
      <c r="F1016">
        <v>5530</v>
      </c>
      <c r="G1016">
        <v>100</v>
      </c>
      <c r="H1016" t="s">
        <v>1258</v>
      </c>
      <c r="I1016">
        <v>9684</v>
      </c>
      <c r="J1016" t="s">
        <v>1443</v>
      </c>
      <c r="K1016" t="s">
        <v>1260</v>
      </c>
      <c r="L1016">
        <v>4950</v>
      </c>
      <c r="M1016">
        <v>4960</v>
      </c>
      <c r="N1016">
        <v>100</v>
      </c>
      <c r="O1016" t="s">
        <v>1261</v>
      </c>
      <c r="P1016">
        <v>0.68007097912889403</v>
      </c>
      <c r="Q1016">
        <v>0.92394591054662401</v>
      </c>
      <c r="R1016">
        <v>5.9403109935062801E-2</v>
      </c>
      <c r="S1016" s="15">
        <v>1.4904987493566399E-2</v>
      </c>
      <c r="T1016">
        <v>0.64768860814956597</v>
      </c>
      <c r="U1016">
        <v>0.64768860814956597</v>
      </c>
      <c r="V1016">
        <v>0.72198421066426299</v>
      </c>
      <c r="W1016">
        <v>2.13</v>
      </c>
      <c r="X1016">
        <v>10.31</v>
      </c>
      <c r="Y1016">
        <v>-85378</v>
      </c>
      <c r="Z1016">
        <v>-5692</v>
      </c>
      <c r="AA1016">
        <v>0.01</v>
      </c>
      <c r="AB1016">
        <v>15</v>
      </c>
      <c r="AC1016">
        <v>9</v>
      </c>
      <c r="AD1016">
        <v>6</v>
      </c>
      <c r="AE1016">
        <v>60</v>
      </c>
      <c r="AF1016">
        <v>7</v>
      </c>
      <c r="AG1016">
        <v>9</v>
      </c>
      <c r="AH1016">
        <v>6</v>
      </c>
      <c r="AI1016">
        <v>0</v>
      </c>
    </row>
    <row r="1017" spans="1:35" x14ac:dyDescent="0.2">
      <c r="A1017" s="102">
        <v>632</v>
      </c>
      <c r="B1017">
        <v>7186</v>
      </c>
      <c r="C1017" t="s">
        <v>547</v>
      </c>
      <c r="D1017" t="s">
        <v>1314</v>
      </c>
      <c r="E1017">
        <v>422</v>
      </c>
      <c r="F1017">
        <v>420</v>
      </c>
      <c r="G1017">
        <v>2600</v>
      </c>
      <c r="H1017" t="s">
        <v>1258</v>
      </c>
      <c r="I1017">
        <v>8359</v>
      </c>
      <c r="J1017" t="s">
        <v>557</v>
      </c>
      <c r="K1017" t="s">
        <v>1314</v>
      </c>
      <c r="L1017">
        <v>411</v>
      </c>
      <c r="M1017">
        <v>403</v>
      </c>
      <c r="N1017">
        <v>2700</v>
      </c>
      <c r="O1017" t="s">
        <v>1261</v>
      </c>
      <c r="P1017">
        <v>0.93902795580993004</v>
      </c>
      <c r="Q1017">
        <v>0.87586520514974198</v>
      </c>
      <c r="R1017">
        <v>7.4691171508313899E-3</v>
      </c>
      <c r="S1017">
        <v>2.52439769988618E-2</v>
      </c>
      <c r="T1017">
        <v>2.5058772279733499</v>
      </c>
      <c r="U1017">
        <v>2.5058772279733499</v>
      </c>
      <c r="V1017">
        <v>1.96239167967452</v>
      </c>
      <c r="W1017">
        <v>7.41</v>
      </c>
      <c r="X1017">
        <v>0.36</v>
      </c>
      <c r="Y1017">
        <v>-85624</v>
      </c>
      <c r="Z1017">
        <v>-4507</v>
      </c>
      <c r="AA1017">
        <v>-0.23</v>
      </c>
      <c r="AB1017">
        <v>19</v>
      </c>
      <c r="AC1017">
        <v>9</v>
      </c>
      <c r="AD1017">
        <v>10</v>
      </c>
      <c r="AE1017">
        <v>47.37</v>
      </c>
      <c r="AF1017">
        <v>15</v>
      </c>
      <c r="AG1017">
        <v>4</v>
      </c>
      <c r="AH1017">
        <v>4</v>
      </c>
      <c r="AI1017">
        <v>11</v>
      </c>
    </row>
    <row r="1018" spans="1:35" x14ac:dyDescent="0.2">
      <c r="A1018" s="102">
        <v>700</v>
      </c>
      <c r="B1018">
        <v>4290</v>
      </c>
      <c r="C1018" t="s">
        <v>1313</v>
      </c>
      <c r="D1018" t="s">
        <v>1272</v>
      </c>
      <c r="E1018">
        <v>988</v>
      </c>
      <c r="F1018">
        <v>987</v>
      </c>
      <c r="G1018">
        <v>1100</v>
      </c>
      <c r="H1018" t="s">
        <v>1258</v>
      </c>
      <c r="I1018">
        <v>9746</v>
      </c>
      <c r="J1018" t="s">
        <v>1464</v>
      </c>
      <c r="K1018" t="s">
        <v>1260</v>
      </c>
      <c r="L1018">
        <v>5390</v>
      </c>
      <c r="M1018">
        <v>5300</v>
      </c>
      <c r="N1018">
        <v>200</v>
      </c>
      <c r="O1018" t="s">
        <v>1261</v>
      </c>
      <c r="P1018">
        <v>0.563084714181049</v>
      </c>
      <c r="Q1018">
        <v>0.86797752525087002</v>
      </c>
      <c r="R1018">
        <v>0.15319772402613999</v>
      </c>
      <c r="S1018">
        <v>5.93755685796531E-2</v>
      </c>
      <c r="T1018">
        <v>0.23128457669775801</v>
      </c>
      <c r="U1018">
        <v>0.23128457669775801</v>
      </c>
      <c r="V1018">
        <v>0.46772950295314702</v>
      </c>
      <c r="W1018">
        <v>0.7</v>
      </c>
      <c r="X1018">
        <v>2.42</v>
      </c>
      <c r="Y1018">
        <v>-85823</v>
      </c>
      <c r="Z1018">
        <v>-6130</v>
      </c>
      <c r="AA1018">
        <v>-0.34</v>
      </c>
      <c r="AB1018">
        <v>14</v>
      </c>
      <c r="AC1018">
        <v>5</v>
      </c>
      <c r="AD1018">
        <v>9</v>
      </c>
      <c r="AE1018">
        <v>35.71</v>
      </c>
      <c r="AF1018">
        <v>11</v>
      </c>
      <c r="AG1018">
        <v>4</v>
      </c>
      <c r="AH1018">
        <v>5</v>
      </c>
      <c r="AI1018">
        <v>5</v>
      </c>
    </row>
    <row r="1019" spans="1:35" x14ac:dyDescent="0.2">
      <c r="A1019" s="102">
        <v>1084</v>
      </c>
      <c r="B1019">
        <v>3407</v>
      </c>
      <c r="C1019" t="s">
        <v>1387</v>
      </c>
      <c r="D1019" t="s">
        <v>1282</v>
      </c>
      <c r="E1019">
        <v>1029</v>
      </c>
      <c r="F1019">
        <v>1024</v>
      </c>
      <c r="G1019">
        <v>1000</v>
      </c>
      <c r="H1019" t="s">
        <v>1261</v>
      </c>
      <c r="I1019">
        <v>7180</v>
      </c>
      <c r="J1019" t="s">
        <v>1081</v>
      </c>
      <c r="K1019" t="s">
        <v>1314</v>
      </c>
      <c r="L1019">
        <v>416</v>
      </c>
      <c r="M1019">
        <v>410</v>
      </c>
      <c r="N1019">
        <v>2500</v>
      </c>
      <c r="O1019" t="s">
        <v>1258</v>
      </c>
      <c r="P1019">
        <v>0.88424575231691105</v>
      </c>
      <c r="Q1019">
        <v>0.82318321289589602</v>
      </c>
      <c r="R1019" s="15">
        <v>0.36795766159279703</v>
      </c>
      <c r="S1019">
        <v>8.3482176512394105E-2</v>
      </c>
      <c r="T1019">
        <v>-0.49581609737802701</v>
      </c>
      <c r="U1019">
        <v>0.49581609737802701</v>
      </c>
      <c r="V1019">
        <v>1.1140356673592999</v>
      </c>
      <c r="W1019">
        <v>-2.09</v>
      </c>
      <c r="X1019">
        <v>0.1</v>
      </c>
      <c r="Y1019">
        <v>-86253</v>
      </c>
      <c r="Z1019">
        <v>-4540</v>
      </c>
      <c r="AA1019">
        <v>-0.25</v>
      </c>
      <c r="AB1019">
        <v>19</v>
      </c>
      <c r="AC1019">
        <v>8</v>
      </c>
      <c r="AD1019">
        <v>11</v>
      </c>
      <c r="AE1019">
        <v>42.11</v>
      </c>
      <c r="AF1019">
        <v>13</v>
      </c>
      <c r="AG1019">
        <v>6</v>
      </c>
      <c r="AH1019">
        <v>4</v>
      </c>
      <c r="AI1019">
        <v>9</v>
      </c>
    </row>
    <row r="1020" spans="1:35" x14ac:dyDescent="0.2">
      <c r="A1020" s="102">
        <v>99</v>
      </c>
      <c r="B1020">
        <v>1333</v>
      </c>
      <c r="C1020" t="s">
        <v>1377</v>
      </c>
      <c r="D1020" t="s">
        <v>1378</v>
      </c>
      <c r="E1020">
        <v>2585</v>
      </c>
      <c r="F1020">
        <v>2565</v>
      </c>
      <c r="G1020">
        <v>400</v>
      </c>
      <c r="H1020" t="s">
        <v>1258</v>
      </c>
      <c r="I1020">
        <v>2267</v>
      </c>
      <c r="J1020" t="s">
        <v>1503</v>
      </c>
      <c r="K1020" t="s">
        <v>1285</v>
      </c>
      <c r="L1020">
        <v>5450</v>
      </c>
      <c r="M1020">
        <v>5390</v>
      </c>
      <c r="N1020">
        <v>200</v>
      </c>
      <c r="O1020" t="s">
        <v>1261</v>
      </c>
      <c r="P1020">
        <v>0.935201319055739</v>
      </c>
      <c r="Q1020">
        <v>0.93638396114243305</v>
      </c>
      <c r="R1020">
        <v>3.0468896862769299E-3</v>
      </c>
      <c r="S1020" s="106">
        <v>9.00825348358546E-2</v>
      </c>
      <c r="T1020">
        <v>1.6527242714166299</v>
      </c>
      <c r="U1020">
        <v>1.6527242714166299</v>
      </c>
      <c r="V1020">
        <v>1.53508471111488</v>
      </c>
      <c r="W1020">
        <v>3.41</v>
      </c>
      <c r="X1020">
        <v>4.82</v>
      </c>
      <c r="Y1020">
        <v>-86320</v>
      </c>
      <c r="Z1020">
        <v>-8632</v>
      </c>
      <c r="AA1020">
        <v>-0.62</v>
      </c>
      <c r="AB1020">
        <v>10</v>
      </c>
      <c r="AC1020">
        <v>3</v>
      </c>
      <c r="AD1020">
        <v>7</v>
      </c>
      <c r="AE1020">
        <v>30</v>
      </c>
      <c r="AF1020">
        <v>13</v>
      </c>
      <c r="AG1020">
        <v>3</v>
      </c>
      <c r="AH1020">
        <v>3</v>
      </c>
      <c r="AI1020">
        <v>4</v>
      </c>
    </row>
    <row r="1021" spans="1:35" x14ac:dyDescent="0.2">
      <c r="A1021" s="102">
        <v>372</v>
      </c>
      <c r="B1021">
        <v>8306</v>
      </c>
      <c r="C1021" t="s">
        <v>1455</v>
      </c>
      <c r="D1021" t="s">
        <v>1314</v>
      </c>
      <c r="E1021">
        <v>561.29999999999995</v>
      </c>
      <c r="F1021">
        <v>562.79999999999995</v>
      </c>
      <c r="G1021">
        <v>1900</v>
      </c>
      <c r="H1021" t="s">
        <v>1258</v>
      </c>
      <c r="I1021">
        <v>8410</v>
      </c>
      <c r="J1021" t="s">
        <v>1473</v>
      </c>
      <c r="K1021" t="s">
        <v>1314</v>
      </c>
      <c r="L1021">
        <v>320</v>
      </c>
      <c r="M1021">
        <v>319</v>
      </c>
      <c r="N1021">
        <v>3400</v>
      </c>
      <c r="O1021" t="s">
        <v>1261</v>
      </c>
      <c r="P1021">
        <v>0.85381784174102504</v>
      </c>
      <c r="Q1021">
        <v>0.90248122659372298</v>
      </c>
      <c r="R1021" s="15">
        <v>7.4861279777864803E-2</v>
      </c>
      <c r="S1021">
        <v>4.73380571715886E-2</v>
      </c>
      <c r="T1021">
        <v>0.74510629759883695</v>
      </c>
      <c r="U1021">
        <v>0.74510629759883695</v>
      </c>
      <c r="V1021">
        <v>1.0992925964128</v>
      </c>
      <c r="W1021">
        <v>2.31</v>
      </c>
      <c r="X1021">
        <v>1.43</v>
      </c>
      <c r="Y1021">
        <v>-86353</v>
      </c>
      <c r="Z1021">
        <v>-5757</v>
      </c>
      <c r="AA1021">
        <v>-0.28000000000000003</v>
      </c>
      <c r="AB1021">
        <v>15</v>
      </c>
      <c r="AC1021">
        <v>7</v>
      </c>
      <c r="AD1021">
        <v>8</v>
      </c>
      <c r="AE1021">
        <v>46.67</v>
      </c>
      <c r="AF1021">
        <v>15</v>
      </c>
      <c r="AG1021">
        <v>2</v>
      </c>
      <c r="AH1021">
        <v>4</v>
      </c>
      <c r="AI1021">
        <v>9</v>
      </c>
    </row>
    <row r="1022" spans="1:35" x14ac:dyDescent="0.2">
      <c r="A1022" s="102">
        <v>1222</v>
      </c>
      <c r="B1022">
        <v>6902</v>
      </c>
      <c r="C1022" t="s">
        <v>774</v>
      </c>
      <c r="D1022" t="s">
        <v>1275</v>
      </c>
      <c r="E1022">
        <v>4458</v>
      </c>
      <c r="F1022">
        <v>4467</v>
      </c>
      <c r="G1022">
        <v>200</v>
      </c>
      <c r="H1022" t="s">
        <v>1258</v>
      </c>
      <c r="I1022">
        <v>9107</v>
      </c>
      <c r="J1022" t="s">
        <v>1499</v>
      </c>
      <c r="K1022" t="s">
        <v>1500</v>
      </c>
      <c r="L1022">
        <v>1503</v>
      </c>
      <c r="M1022">
        <v>1486</v>
      </c>
      <c r="N1022">
        <v>600</v>
      </c>
      <c r="O1022" t="s">
        <v>1261</v>
      </c>
      <c r="P1022">
        <v>0.91363047605171499</v>
      </c>
      <c r="Q1022">
        <v>0.80123967328921697</v>
      </c>
      <c r="R1022">
        <v>0.203289528493109</v>
      </c>
      <c r="S1022">
        <v>1.3838551772164099E-2</v>
      </c>
      <c r="T1022">
        <v>0.89818018762438701</v>
      </c>
      <c r="U1022">
        <v>0.89818018762438701</v>
      </c>
      <c r="V1022">
        <v>0.86301265299826602</v>
      </c>
      <c r="W1022">
        <v>5.05</v>
      </c>
      <c r="X1022">
        <v>0.2</v>
      </c>
      <c r="Y1022">
        <v>-86759</v>
      </c>
      <c r="Z1022">
        <v>-6197</v>
      </c>
      <c r="AA1022">
        <v>-0.34</v>
      </c>
      <c r="AB1022">
        <v>14</v>
      </c>
      <c r="AC1022">
        <v>6</v>
      </c>
      <c r="AD1022">
        <v>8</v>
      </c>
      <c r="AE1022">
        <v>42.86</v>
      </c>
      <c r="AF1022">
        <v>10</v>
      </c>
      <c r="AG1022">
        <v>6</v>
      </c>
      <c r="AH1022">
        <v>7</v>
      </c>
      <c r="AI1022">
        <v>1</v>
      </c>
    </row>
    <row r="1023" spans="1:35" x14ac:dyDescent="0.2">
      <c r="A1023" s="102">
        <v>1082</v>
      </c>
      <c r="B1023">
        <v>2810</v>
      </c>
      <c r="C1023" t="s">
        <v>1527</v>
      </c>
      <c r="D1023" t="s">
        <v>1285</v>
      </c>
      <c r="E1023">
        <v>3455</v>
      </c>
      <c r="F1023">
        <v>3440</v>
      </c>
      <c r="G1023">
        <v>300</v>
      </c>
      <c r="H1023" t="s">
        <v>1261</v>
      </c>
      <c r="I1023">
        <v>7261</v>
      </c>
      <c r="J1023" t="s">
        <v>1636</v>
      </c>
      <c r="K1023" t="s">
        <v>1275</v>
      </c>
      <c r="L1023">
        <v>909</v>
      </c>
      <c r="M1023">
        <v>898</v>
      </c>
      <c r="N1023">
        <v>1100</v>
      </c>
      <c r="O1023" t="s">
        <v>1258</v>
      </c>
      <c r="P1023">
        <v>0.69973270190153902</v>
      </c>
      <c r="Q1023">
        <v>0.82328391572000703</v>
      </c>
      <c r="R1023" s="15">
        <v>0.326080643021536</v>
      </c>
      <c r="S1023">
        <v>5.58428796121282E-2</v>
      </c>
      <c r="T1023">
        <v>-1.33761994412198</v>
      </c>
      <c r="U1023">
        <v>1.33761994412198</v>
      </c>
      <c r="V1023">
        <v>0.56374213848280397</v>
      </c>
      <c r="W1023">
        <v>-3.6</v>
      </c>
      <c r="X1023">
        <v>4.28</v>
      </c>
      <c r="Y1023">
        <v>-87079</v>
      </c>
      <c r="Z1023">
        <v>-3958</v>
      </c>
      <c r="AA1023">
        <v>-0.28000000000000003</v>
      </c>
      <c r="AB1023">
        <v>22</v>
      </c>
      <c r="AC1023">
        <v>12</v>
      </c>
      <c r="AD1023">
        <v>10</v>
      </c>
      <c r="AE1023">
        <v>54.55</v>
      </c>
      <c r="AF1023">
        <v>12</v>
      </c>
      <c r="AG1023">
        <v>4</v>
      </c>
      <c r="AH1023">
        <v>7</v>
      </c>
      <c r="AI1023">
        <v>11</v>
      </c>
    </row>
    <row r="1024" spans="1:35" x14ac:dyDescent="0.2">
      <c r="A1024" s="102">
        <v>53</v>
      </c>
      <c r="B1024">
        <v>1333</v>
      </c>
      <c r="C1024" t="s">
        <v>1377</v>
      </c>
      <c r="D1024" t="s">
        <v>1378</v>
      </c>
      <c r="E1024">
        <v>2585</v>
      </c>
      <c r="F1024">
        <v>2565</v>
      </c>
      <c r="G1024">
        <v>400</v>
      </c>
      <c r="H1024" t="s">
        <v>1258</v>
      </c>
      <c r="I1024">
        <v>7201</v>
      </c>
      <c r="J1024" t="s">
        <v>1299</v>
      </c>
      <c r="K1024" t="s">
        <v>1275</v>
      </c>
      <c r="L1024">
        <v>509.4</v>
      </c>
      <c r="M1024">
        <v>504.4</v>
      </c>
      <c r="N1024">
        <v>2000</v>
      </c>
      <c r="O1024" t="s">
        <v>1261</v>
      </c>
      <c r="P1024">
        <v>0.88601789391125896</v>
      </c>
      <c r="Q1024">
        <v>0.94666086543125905</v>
      </c>
      <c r="R1024">
        <v>0.33663093039161301</v>
      </c>
      <c r="S1024" s="15">
        <v>1.5021536889463E-2</v>
      </c>
      <c r="T1024">
        <v>3.1773379853034198</v>
      </c>
      <c r="U1024">
        <v>3.1773379853034198</v>
      </c>
      <c r="V1024">
        <v>3.6007882320209901</v>
      </c>
      <c r="W1024">
        <v>14.77</v>
      </c>
      <c r="X1024">
        <v>1.68</v>
      </c>
      <c r="Y1024">
        <v>-87467</v>
      </c>
      <c r="Z1024">
        <v>-4373</v>
      </c>
      <c r="AA1024">
        <v>-0.21</v>
      </c>
      <c r="AB1024">
        <v>20</v>
      </c>
      <c r="AC1024">
        <v>10</v>
      </c>
      <c r="AD1024">
        <v>10</v>
      </c>
      <c r="AE1024">
        <v>50</v>
      </c>
      <c r="AF1024">
        <v>11</v>
      </c>
      <c r="AG1024">
        <v>8</v>
      </c>
      <c r="AH1024">
        <v>7</v>
      </c>
      <c r="AI1024">
        <v>5</v>
      </c>
    </row>
    <row r="1025" spans="1:35" x14ac:dyDescent="0.2">
      <c r="A1025" s="102">
        <v>803</v>
      </c>
      <c r="B1025">
        <v>3099</v>
      </c>
      <c r="C1025" t="s">
        <v>36</v>
      </c>
      <c r="D1025" t="s">
        <v>1283</v>
      </c>
      <c r="E1025">
        <v>816</v>
      </c>
      <c r="F1025">
        <v>801</v>
      </c>
      <c r="G1025">
        <v>1300</v>
      </c>
      <c r="H1025" t="s">
        <v>1261</v>
      </c>
      <c r="I1025">
        <v>3865</v>
      </c>
      <c r="J1025" t="s">
        <v>1207</v>
      </c>
      <c r="K1025" t="s">
        <v>1475</v>
      </c>
      <c r="L1025">
        <v>490</v>
      </c>
      <c r="M1025">
        <v>491</v>
      </c>
      <c r="N1025">
        <v>2100</v>
      </c>
      <c r="O1025" t="s">
        <v>1258</v>
      </c>
      <c r="P1025">
        <v>0.91726824753529301</v>
      </c>
      <c r="Q1025">
        <v>0.85601204169971101</v>
      </c>
      <c r="R1025">
        <v>2.3718904083699401E-2</v>
      </c>
      <c r="S1025" s="15">
        <v>6.4176193271010498E-2</v>
      </c>
      <c r="T1025">
        <v>-1.1567372247712899</v>
      </c>
      <c r="U1025">
        <v>1.1567372247712899</v>
      </c>
      <c r="V1025">
        <v>0.87536610014467098</v>
      </c>
      <c r="W1025">
        <v>-5.41</v>
      </c>
      <c r="X1025">
        <v>0.98</v>
      </c>
      <c r="Y1025">
        <v>-87892</v>
      </c>
      <c r="Z1025">
        <v>-4883</v>
      </c>
      <c r="AA1025">
        <v>-0.28999999999999998</v>
      </c>
      <c r="AB1025">
        <v>18</v>
      </c>
      <c r="AC1025">
        <v>8</v>
      </c>
      <c r="AD1025">
        <v>10</v>
      </c>
      <c r="AE1025">
        <v>44.44</v>
      </c>
      <c r="AF1025">
        <v>12</v>
      </c>
      <c r="AG1025">
        <v>6</v>
      </c>
      <c r="AH1025">
        <v>9</v>
      </c>
      <c r="AI1025">
        <v>3</v>
      </c>
    </row>
    <row r="1026" spans="1:35" x14ac:dyDescent="0.2">
      <c r="A1026" s="102">
        <v>603</v>
      </c>
      <c r="B1026">
        <v>7224</v>
      </c>
      <c r="C1026" t="s">
        <v>790</v>
      </c>
      <c r="D1026" t="s">
        <v>1275</v>
      </c>
      <c r="E1026">
        <v>1288</v>
      </c>
      <c r="F1026">
        <v>1286</v>
      </c>
      <c r="G1026">
        <v>700</v>
      </c>
      <c r="H1026" t="s">
        <v>1261</v>
      </c>
      <c r="I1026">
        <v>9810</v>
      </c>
      <c r="J1026" t="s">
        <v>1225</v>
      </c>
      <c r="K1026" t="s">
        <v>1265</v>
      </c>
      <c r="L1026">
        <v>4620</v>
      </c>
      <c r="M1026">
        <v>4575</v>
      </c>
      <c r="N1026">
        <v>200</v>
      </c>
      <c r="O1026" t="s">
        <v>1258</v>
      </c>
      <c r="P1026">
        <v>0.95068332926832</v>
      </c>
      <c r="Q1026">
        <v>0.87947516447609297</v>
      </c>
      <c r="R1026">
        <v>0.216543207286026</v>
      </c>
      <c r="S1026">
        <v>2.9078654974682202E-3</v>
      </c>
      <c r="T1026">
        <v>-0.67912367471836799</v>
      </c>
      <c r="U1026">
        <v>0.67912367471836799</v>
      </c>
      <c r="V1026">
        <v>0.675916000445967</v>
      </c>
      <c r="W1026">
        <v>-1.33</v>
      </c>
      <c r="X1026">
        <v>1.62</v>
      </c>
      <c r="Y1026">
        <v>-88275</v>
      </c>
      <c r="Z1026">
        <v>-4904</v>
      </c>
      <c r="AA1026">
        <v>-0.26</v>
      </c>
      <c r="AB1026">
        <v>18</v>
      </c>
      <c r="AC1026">
        <v>8</v>
      </c>
      <c r="AD1026">
        <v>10</v>
      </c>
      <c r="AE1026">
        <v>44.44</v>
      </c>
      <c r="AF1026">
        <v>12</v>
      </c>
      <c r="AG1026">
        <v>6</v>
      </c>
      <c r="AH1026">
        <v>6</v>
      </c>
      <c r="AI1026">
        <v>6</v>
      </c>
    </row>
    <row r="1027" spans="1:35" x14ac:dyDescent="0.2">
      <c r="A1027" s="102">
        <v>1075</v>
      </c>
      <c r="B1027">
        <v>7453</v>
      </c>
      <c r="C1027" t="s">
        <v>53</v>
      </c>
      <c r="D1027" t="s">
        <v>1283</v>
      </c>
      <c r="E1027">
        <v>1755</v>
      </c>
      <c r="F1027">
        <v>1741</v>
      </c>
      <c r="G1027">
        <v>600</v>
      </c>
      <c r="H1027" t="s">
        <v>1261</v>
      </c>
      <c r="I1027">
        <v>9072</v>
      </c>
      <c r="J1027" t="s">
        <v>1379</v>
      </c>
      <c r="K1027" t="s">
        <v>1380</v>
      </c>
      <c r="L1027">
        <v>2428</v>
      </c>
      <c r="M1027">
        <v>2404</v>
      </c>
      <c r="N1027">
        <v>400</v>
      </c>
      <c r="O1027" t="s">
        <v>1258</v>
      </c>
      <c r="P1027">
        <v>0.87423010737283802</v>
      </c>
      <c r="Q1027">
        <v>0.82377273235215498</v>
      </c>
      <c r="R1027">
        <v>0.28124867404745701</v>
      </c>
      <c r="S1027">
        <v>3.2518362308500602E-2</v>
      </c>
      <c r="T1027">
        <v>-1.4885388386324101</v>
      </c>
      <c r="U1027">
        <v>1.4885388386324101</v>
      </c>
      <c r="V1027">
        <v>1.4945481306523001</v>
      </c>
      <c r="W1027">
        <v>-18.190000000000001</v>
      </c>
      <c r="X1027">
        <v>8.6300000000000008</v>
      </c>
      <c r="Y1027">
        <v>-89062</v>
      </c>
      <c r="Z1027">
        <v>-5239</v>
      </c>
      <c r="AA1027">
        <v>-0.21</v>
      </c>
      <c r="AB1027">
        <v>17</v>
      </c>
      <c r="AC1027">
        <v>8</v>
      </c>
      <c r="AD1027">
        <v>9</v>
      </c>
      <c r="AE1027">
        <v>47.06</v>
      </c>
      <c r="AF1027">
        <v>14</v>
      </c>
      <c r="AG1027">
        <v>3</v>
      </c>
      <c r="AH1027">
        <v>5</v>
      </c>
      <c r="AI1027">
        <v>9</v>
      </c>
    </row>
    <row r="1028" spans="1:35" x14ac:dyDescent="0.2">
      <c r="A1028" s="102">
        <v>88</v>
      </c>
      <c r="B1028">
        <v>6976</v>
      </c>
      <c r="C1028" t="s">
        <v>781</v>
      </c>
      <c r="D1028" t="s">
        <v>1263</v>
      </c>
      <c r="E1028">
        <v>3495</v>
      </c>
      <c r="F1028">
        <v>3485</v>
      </c>
      <c r="G1028">
        <v>300</v>
      </c>
      <c r="H1028" t="s">
        <v>1258</v>
      </c>
      <c r="I1028">
        <v>8572</v>
      </c>
      <c r="J1028" t="s">
        <v>1226</v>
      </c>
      <c r="K1028" t="s">
        <v>1264</v>
      </c>
      <c r="L1028">
        <v>522</v>
      </c>
      <c r="M1028">
        <v>522</v>
      </c>
      <c r="N1028">
        <v>2000</v>
      </c>
      <c r="O1028" t="s">
        <v>1261</v>
      </c>
      <c r="P1028">
        <v>0.91653338151344799</v>
      </c>
      <c r="Q1028">
        <v>0.93824936690161098</v>
      </c>
      <c r="R1028">
        <v>0.210677391154837</v>
      </c>
      <c r="S1028" s="15">
        <v>5.3656038526040097E-2</v>
      </c>
      <c r="T1028">
        <v>0.42552773711470498</v>
      </c>
      <c r="U1028">
        <v>0.42552773711470498</v>
      </c>
      <c r="V1028" s="15">
        <v>4.4684152481464502E-5</v>
      </c>
      <c r="W1028">
        <v>1.38</v>
      </c>
      <c r="X1028">
        <v>0.14000000000000001</v>
      </c>
      <c r="Y1028">
        <v>-89589</v>
      </c>
      <c r="Z1028">
        <v>-4072</v>
      </c>
      <c r="AA1028">
        <v>-0.27</v>
      </c>
      <c r="AB1028">
        <v>22</v>
      </c>
      <c r="AC1028">
        <v>11</v>
      </c>
      <c r="AD1028">
        <v>11</v>
      </c>
      <c r="AE1028">
        <v>50</v>
      </c>
      <c r="AF1028">
        <v>10</v>
      </c>
      <c r="AG1028">
        <v>12</v>
      </c>
      <c r="AH1028">
        <v>7</v>
      </c>
      <c r="AI1028">
        <v>3</v>
      </c>
    </row>
    <row r="1029" spans="1:35" x14ac:dyDescent="0.2">
      <c r="A1029" s="102">
        <v>1077</v>
      </c>
      <c r="B1029">
        <v>3048</v>
      </c>
      <c r="C1029" t="s">
        <v>1576</v>
      </c>
      <c r="D1029" t="s">
        <v>1283</v>
      </c>
      <c r="E1029">
        <v>1116</v>
      </c>
      <c r="F1029">
        <v>1080</v>
      </c>
      <c r="G1029">
        <v>800</v>
      </c>
      <c r="H1029" t="s">
        <v>1261</v>
      </c>
      <c r="I1029">
        <v>4967</v>
      </c>
      <c r="J1029" t="s">
        <v>699</v>
      </c>
      <c r="K1029" t="s">
        <v>1282</v>
      </c>
      <c r="L1029">
        <v>8630</v>
      </c>
      <c r="M1029">
        <v>8570</v>
      </c>
      <c r="N1029">
        <v>100</v>
      </c>
      <c r="O1029" t="s">
        <v>1258</v>
      </c>
      <c r="P1029">
        <v>0.79490432230025299</v>
      </c>
      <c r="Q1029">
        <v>0.82366292018491405</v>
      </c>
      <c r="R1029">
        <v>0.114849179701252</v>
      </c>
      <c r="S1029">
        <v>1.3142966292772999E-2</v>
      </c>
      <c r="T1029">
        <v>-2.8593932800265001</v>
      </c>
      <c r="U1029">
        <v>2.8593932800265001</v>
      </c>
      <c r="V1029">
        <v>2.3907969873318602</v>
      </c>
      <c r="W1029">
        <v>-8.15</v>
      </c>
      <c r="X1029">
        <v>0.82</v>
      </c>
      <c r="Y1029">
        <v>-90271</v>
      </c>
      <c r="Z1029">
        <v>-5015</v>
      </c>
      <c r="AA1029">
        <v>-0.27</v>
      </c>
      <c r="AB1029">
        <v>18</v>
      </c>
      <c r="AC1029">
        <v>8</v>
      </c>
      <c r="AD1029">
        <v>10</v>
      </c>
      <c r="AE1029">
        <v>44.44</v>
      </c>
      <c r="AF1029">
        <v>10</v>
      </c>
      <c r="AG1029">
        <v>5</v>
      </c>
      <c r="AH1029">
        <v>6</v>
      </c>
      <c r="AI1029">
        <v>7</v>
      </c>
    </row>
    <row r="1030" spans="1:35" x14ac:dyDescent="0.2">
      <c r="A1030" s="102">
        <v>334</v>
      </c>
      <c r="B1030">
        <v>2267</v>
      </c>
      <c r="C1030" t="s">
        <v>1503</v>
      </c>
      <c r="D1030" t="s">
        <v>1285</v>
      </c>
      <c r="E1030">
        <v>5450</v>
      </c>
      <c r="F1030">
        <v>5390</v>
      </c>
      <c r="G1030">
        <v>200</v>
      </c>
      <c r="H1030" t="s">
        <v>1261</v>
      </c>
      <c r="I1030">
        <v>9501</v>
      </c>
      <c r="J1030" t="s">
        <v>1318</v>
      </c>
      <c r="K1030" t="s">
        <v>1316</v>
      </c>
      <c r="L1030">
        <v>436</v>
      </c>
      <c r="M1030">
        <v>436</v>
      </c>
      <c r="N1030">
        <v>2500</v>
      </c>
      <c r="O1030" t="s">
        <v>1258</v>
      </c>
      <c r="P1030">
        <v>0.70422134157344796</v>
      </c>
      <c r="Q1030">
        <v>0.90573778666142202</v>
      </c>
      <c r="R1030" s="15">
        <v>0.478200572678455</v>
      </c>
      <c r="S1030" s="15">
        <v>5.2107180150964799E-2</v>
      </c>
      <c r="T1030">
        <v>-1.16902578688838</v>
      </c>
      <c r="U1030">
        <v>1.16902578688838</v>
      </c>
      <c r="V1030">
        <v>0.94490436261661503</v>
      </c>
      <c r="W1030">
        <v>-4.8099999999999996</v>
      </c>
      <c r="X1030">
        <v>1.1100000000000001</v>
      </c>
      <c r="Y1030">
        <v>-93008</v>
      </c>
      <c r="Z1030">
        <v>-4228</v>
      </c>
      <c r="AA1030">
        <v>-0.21</v>
      </c>
      <c r="AB1030">
        <v>22</v>
      </c>
      <c r="AC1030">
        <v>10</v>
      </c>
      <c r="AD1030">
        <v>12</v>
      </c>
      <c r="AE1030">
        <v>45.45</v>
      </c>
      <c r="AF1030">
        <v>10</v>
      </c>
      <c r="AG1030">
        <v>7</v>
      </c>
      <c r="AH1030">
        <v>6</v>
      </c>
      <c r="AI1030">
        <v>9</v>
      </c>
    </row>
    <row r="1031" spans="1:35" x14ac:dyDescent="0.2">
      <c r="A1031" s="102">
        <v>639</v>
      </c>
      <c r="B1031">
        <v>1414</v>
      </c>
      <c r="C1031" t="s">
        <v>1439</v>
      </c>
      <c r="D1031" t="s">
        <v>1268</v>
      </c>
      <c r="E1031">
        <v>4310</v>
      </c>
      <c r="F1031">
        <v>4235</v>
      </c>
      <c r="G1031">
        <v>300</v>
      </c>
      <c r="H1031" t="s">
        <v>1261</v>
      </c>
      <c r="I1031">
        <v>3938</v>
      </c>
      <c r="J1031" t="s">
        <v>1529</v>
      </c>
      <c r="K1031" t="s">
        <v>1260</v>
      </c>
      <c r="L1031">
        <v>5370</v>
      </c>
      <c r="M1031">
        <v>5370</v>
      </c>
      <c r="N1031">
        <v>200</v>
      </c>
      <c r="O1031" t="s">
        <v>1258</v>
      </c>
      <c r="P1031">
        <v>0.60119161493096596</v>
      </c>
      <c r="Q1031">
        <v>0.875016987706559</v>
      </c>
      <c r="R1031">
        <v>4.6748482050366399E-2</v>
      </c>
      <c r="S1031" s="106">
        <v>6.2268223580853099E-2</v>
      </c>
      <c r="T1031">
        <v>-1.4375543226018299</v>
      </c>
      <c r="U1031">
        <v>1.4375543226018299</v>
      </c>
      <c r="V1031">
        <v>1.2294976266001301</v>
      </c>
      <c r="W1031">
        <v>-10.55</v>
      </c>
      <c r="X1031">
        <v>18.3</v>
      </c>
      <c r="Y1031">
        <v>-93419</v>
      </c>
      <c r="Z1031">
        <v>-7186</v>
      </c>
      <c r="AA1031">
        <v>-0.52</v>
      </c>
      <c r="AB1031">
        <v>13</v>
      </c>
      <c r="AC1031">
        <v>5</v>
      </c>
      <c r="AD1031">
        <v>8</v>
      </c>
      <c r="AE1031">
        <v>38.46</v>
      </c>
      <c r="AF1031">
        <v>11</v>
      </c>
      <c r="AG1031">
        <v>4</v>
      </c>
      <c r="AH1031">
        <v>5</v>
      </c>
      <c r="AI1031">
        <v>4</v>
      </c>
    </row>
    <row r="1032" spans="1:35" x14ac:dyDescent="0.2">
      <c r="A1032" s="102">
        <v>479</v>
      </c>
      <c r="B1032">
        <v>6302</v>
      </c>
      <c r="C1032" t="s">
        <v>1518</v>
      </c>
      <c r="D1032" t="s">
        <v>1270</v>
      </c>
      <c r="E1032">
        <v>2677</v>
      </c>
      <c r="F1032">
        <v>2666</v>
      </c>
      <c r="G1032">
        <v>400</v>
      </c>
      <c r="H1032" t="s">
        <v>1261</v>
      </c>
      <c r="I1032">
        <v>7211</v>
      </c>
      <c r="J1032" t="s">
        <v>28</v>
      </c>
      <c r="K1032" t="s">
        <v>1275</v>
      </c>
      <c r="L1032">
        <v>411</v>
      </c>
      <c r="M1032">
        <v>405</v>
      </c>
      <c r="N1032">
        <v>2600</v>
      </c>
      <c r="O1032" t="s">
        <v>1258</v>
      </c>
      <c r="P1032">
        <v>0.82039722053564901</v>
      </c>
      <c r="Q1032">
        <v>0.89238241040718203</v>
      </c>
      <c r="R1032">
        <v>0.47181223947886303</v>
      </c>
      <c r="S1032">
        <v>7.0737046732666897E-2</v>
      </c>
      <c r="T1032">
        <v>-0.48244478648914002</v>
      </c>
      <c r="U1032">
        <v>0.48244478648914002</v>
      </c>
      <c r="V1032">
        <v>0.45778358382284101</v>
      </c>
      <c r="W1032">
        <v>-1.89</v>
      </c>
      <c r="X1032">
        <v>1.26</v>
      </c>
      <c r="Y1032">
        <v>-94672</v>
      </c>
      <c r="Z1032">
        <v>-5917</v>
      </c>
      <c r="AA1032">
        <v>-0.37</v>
      </c>
      <c r="AB1032">
        <v>16</v>
      </c>
      <c r="AC1032">
        <v>7</v>
      </c>
      <c r="AD1032">
        <v>9</v>
      </c>
      <c r="AE1032">
        <v>43.75</v>
      </c>
      <c r="AF1032">
        <v>13</v>
      </c>
      <c r="AG1032">
        <v>5</v>
      </c>
      <c r="AH1032">
        <v>5</v>
      </c>
      <c r="AI1032">
        <v>6</v>
      </c>
    </row>
    <row r="1033" spans="1:35" x14ac:dyDescent="0.2">
      <c r="A1033" s="102">
        <v>410</v>
      </c>
      <c r="B1033">
        <v>5019</v>
      </c>
      <c r="C1033" t="s">
        <v>1522</v>
      </c>
      <c r="D1033" t="s">
        <v>1523</v>
      </c>
      <c r="E1033">
        <v>2921</v>
      </c>
      <c r="F1033">
        <v>2903</v>
      </c>
      <c r="G1033">
        <v>300</v>
      </c>
      <c r="H1033" t="s">
        <v>1258</v>
      </c>
      <c r="I1033">
        <v>9507</v>
      </c>
      <c r="J1033" t="s">
        <v>1386</v>
      </c>
      <c r="K1033" t="s">
        <v>1316</v>
      </c>
      <c r="L1033">
        <v>880</v>
      </c>
      <c r="M1033">
        <v>876</v>
      </c>
      <c r="N1033">
        <v>1000</v>
      </c>
      <c r="O1033" t="s">
        <v>1261</v>
      </c>
      <c r="P1033">
        <v>0.81156965650790103</v>
      </c>
      <c r="Q1033">
        <v>0.89929034665134899</v>
      </c>
      <c r="R1033" s="106">
        <v>0.158678642110469</v>
      </c>
      <c r="S1033" s="106">
        <v>1.8061923947055102E-2</v>
      </c>
      <c r="T1033">
        <v>2.9156252243062699</v>
      </c>
      <c r="U1033">
        <v>2.9156252243062699</v>
      </c>
      <c r="V1033">
        <v>2.8457625776503201</v>
      </c>
      <c r="W1033">
        <v>12.04</v>
      </c>
      <c r="X1033">
        <v>0.59</v>
      </c>
      <c r="Y1033">
        <v>-95670</v>
      </c>
      <c r="Z1033">
        <v>-4784</v>
      </c>
      <c r="AA1033">
        <v>-0.27</v>
      </c>
      <c r="AB1033">
        <v>20</v>
      </c>
      <c r="AC1033">
        <v>9</v>
      </c>
      <c r="AD1033">
        <v>11</v>
      </c>
      <c r="AE1033">
        <v>45</v>
      </c>
      <c r="AF1033">
        <v>10</v>
      </c>
      <c r="AG1033">
        <v>8</v>
      </c>
      <c r="AH1033">
        <v>8</v>
      </c>
      <c r="AI1033">
        <v>4</v>
      </c>
    </row>
    <row r="1034" spans="1:35" x14ac:dyDescent="0.2">
      <c r="A1034" s="102">
        <v>810</v>
      </c>
      <c r="B1034">
        <v>4114</v>
      </c>
      <c r="C1034" t="s">
        <v>1413</v>
      </c>
      <c r="D1034" t="s">
        <v>1282</v>
      </c>
      <c r="E1034">
        <v>6080</v>
      </c>
      <c r="F1034">
        <v>6050</v>
      </c>
      <c r="G1034">
        <v>100</v>
      </c>
      <c r="H1034" t="s">
        <v>1261</v>
      </c>
      <c r="I1034">
        <v>7751</v>
      </c>
      <c r="J1034" t="s">
        <v>1704</v>
      </c>
      <c r="K1034" t="s">
        <v>1263</v>
      </c>
      <c r="L1034">
        <v>2800.5</v>
      </c>
      <c r="M1034">
        <v>2787.5</v>
      </c>
      <c r="N1034">
        <v>200</v>
      </c>
      <c r="O1034" t="s">
        <v>1258</v>
      </c>
      <c r="P1034">
        <v>0.82902099771792204</v>
      </c>
      <c r="Q1034">
        <v>0.85549171449584804</v>
      </c>
      <c r="R1034">
        <v>5.58154071827607E-2</v>
      </c>
      <c r="S1034" s="106">
        <v>6.2580909890393504E-3</v>
      </c>
      <c r="T1034">
        <v>-0.71820937524405004</v>
      </c>
      <c r="U1034">
        <v>0.71820937524405004</v>
      </c>
      <c r="V1034">
        <v>0.77665189848338401</v>
      </c>
      <c r="W1034">
        <v>-1.82</v>
      </c>
      <c r="X1034">
        <v>7.85</v>
      </c>
      <c r="Y1034">
        <v>-98077</v>
      </c>
      <c r="Z1034">
        <v>-7544</v>
      </c>
      <c r="AA1034">
        <v>-0.45</v>
      </c>
      <c r="AB1034">
        <v>13</v>
      </c>
      <c r="AC1034">
        <v>6</v>
      </c>
      <c r="AD1034">
        <v>7</v>
      </c>
      <c r="AE1034">
        <v>46.15</v>
      </c>
      <c r="AF1034">
        <v>13</v>
      </c>
      <c r="AG1034">
        <v>3</v>
      </c>
      <c r="AH1034">
        <v>4</v>
      </c>
      <c r="AI1034">
        <v>6</v>
      </c>
    </row>
    <row r="1035" spans="1:35" x14ac:dyDescent="0.2">
      <c r="A1035" s="102">
        <v>128</v>
      </c>
      <c r="B1035">
        <v>4927</v>
      </c>
      <c r="C1035" t="s">
        <v>1542</v>
      </c>
      <c r="D1035" t="s">
        <v>1282</v>
      </c>
      <c r="E1035">
        <v>2314</v>
      </c>
      <c r="F1035">
        <v>2263</v>
      </c>
      <c r="G1035">
        <v>400</v>
      </c>
      <c r="H1035" t="s">
        <v>1261</v>
      </c>
      <c r="I1035">
        <v>6178</v>
      </c>
      <c r="J1035" t="s">
        <v>1717</v>
      </c>
      <c r="K1035" t="s">
        <v>1272</v>
      </c>
      <c r="L1035">
        <v>1008.5</v>
      </c>
      <c r="M1035">
        <v>1005</v>
      </c>
      <c r="N1035">
        <v>900</v>
      </c>
      <c r="O1035" t="s">
        <v>1258</v>
      </c>
      <c r="P1035">
        <v>0.76339530924772103</v>
      </c>
      <c r="Q1035">
        <v>0.93113221969750304</v>
      </c>
      <c r="R1035">
        <v>9.25226824981705E-2</v>
      </c>
      <c r="S1035">
        <v>2.8489244031441398E-2</v>
      </c>
      <c r="T1035">
        <v>-2.5523752470068501</v>
      </c>
      <c r="U1035">
        <v>2.5523752470068501</v>
      </c>
      <c r="V1035">
        <v>2.4044637896552601</v>
      </c>
      <c r="W1035">
        <v>-11.25</v>
      </c>
      <c r="X1035">
        <v>0.08</v>
      </c>
      <c r="Y1035">
        <v>-98970</v>
      </c>
      <c r="Z1035">
        <v>-5209</v>
      </c>
      <c r="AA1035">
        <v>-0.34</v>
      </c>
      <c r="AB1035">
        <v>19</v>
      </c>
      <c r="AC1035">
        <v>7</v>
      </c>
      <c r="AD1035">
        <v>12</v>
      </c>
      <c r="AE1035">
        <v>36.840000000000003</v>
      </c>
      <c r="AF1035">
        <v>12</v>
      </c>
      <c r="AG1035">
        <v>6</v>
      </c>
      <c r="AH1035">
        <v>9</v>
      </c>
      <c r="AI1035">
        <v>4</v>
      </c>
    </row>
    <row r="1036" spans="1:35" x14ac:dyDescent="0.2">
      <c r="A1036" s="102">
        <v>1214</v>
      </c>
      <c r="B1036">
        <v>4716</v>
      </c>
      <c r="C1036" t="s">
        <v>1582</v>
      </c>
      <c r="D1036" t="s">
        <v>1260</v>
      </c>
      <c r="E1036">
        <v>9710</v>
      </c>
      <c r="F1036">
        <v>9560</v>
      </c>
      <c r="G1036">
        <v>100</v>
      </c>
      <c r="H1036" t="s">
        <v>1258</v>
      </c>
      <c r="I1036">
        <v>6703</v>
      </c>
      <c r="J1036" t="s">
        <v>1511</v>
      </c>
      <c r="K1036" t="s">
        <v>1263</v>
      </c>
      <c r="L1036">
        <v>1362</v>
      </c>
      <c r="M1036">
        <v>1330</v>
      </c>
      <c r="N1036">
        <v>700</v>
      </c>
      <c r="O1036" t="s">
        <v>1261</v>
      </c>
      <c r="P1036">
        <v>0.85697935440380202</v>
      </c>
      <c r="Q1036">
        <v>0.80371206067501899</v>
      </c>
      <c r="R1036" s="15">
        <v>7.1265466998811006E-2</v>
      </c>
      <c r="S1036" s="15">
        <v>7.5313837503750702E-2</v>
      </c>
      <c r="T1036">
        <v>1.8451933442928301</v>
      </c>
      <c r="U1036">
        <v>1.8451933442928301</v>
      </c>
      <c r="V1036">
        <v>1.6083306102528301</v>
      </c>
      <c r="W1036">
        <v>7.49</v>
      </c>
      <c r="X1036">
        <v>2.62</v>
      </c>
      <c r="Y1036">
        <v>-99227</v>
      </c>
      <c r="Z1036">
        <v>-5222</v>
      </c>
      <c r="AA1036">
        <v>-0.42</v>
      </c>
      <c r="AB1036">
        <v>19</v>
      </c>
      <c r="AC1036">
        <v>8</v>
      </c>
      <c r="AD1036">
        <v>11</v>
      </c>
      <c r="AE1036">
        <v>42.11</v>
      </c>
      <c r="AF1036">
        <v>13</v>
      </c>
      <c r="AG1036">
        <v>4</v>
      </c>
      <c r="AH1036">
        <v>6</v>
      </c>
      <c r="AI1036">
        <v>9</v>
      </c>
    </row>
    <row r="1037" spans="1:35" x14ac:dyDescent="0.2">
      <c r="A1037" s="102">
        <v>1148</v>
      </c>
      <c r="B1037">
        <v>5711</v>
      </c>
      <c r="C1037" t="s">
        <v>1973</v>
      </c>
      <c r="D1037" t="s">
        <v>1273</v>
      </c>
      <c r="E1037">
        <v>2787</v>
      </c>
      <c r="F1037">
        <v>2763</v>
      </c>
      <c r="G1037">
        <v>300</v>
      </c>
      <c r="H1037" t="s">
        <v>1258</v>
      </c>
      <c r="I1037">
        <v>5801</v>
      </c>
      <c r="J1037" t="s">
        <v>1543</v>
      </c>
      <c r="K1037" t="s">
        <v>1273</v>
      </c>
      <c r="L1037">
        <v>2580</v>
      </c>
      <c r="M1037">
        <v>2572</v>
      </c>
      <c r="N1037">
        <v>300</v>
      </c>
      <c r="O1037" t="s">
        <v>1261</v>
      </c>
      <c r="P1037">
        <v>0.78098346777957295</v>
      </c>
      <c r="Q1037">
        <v>0.81351683195911495</v>
      </c>
      <c r="R1037" s="106">
        <v>0.178176903440907</v>
      </c>
      <c r="S1037" s="106">
        <v>4.5921926541047299E-2</v>
      </c>
      <c r="T1037">
        <v>0.86904927506436902</v>
      </c>
      <c r="U1037">
        <v>0.86904927506436902</v>
      </c>
      <c r="V1037">
        <v>1.2128805450082401</v>
      </c>
      <c r="W1037">
        <v>3.36</v>
      </c>
      <c r="X1037">
        <v>6.91</v>
      </c>
      <c r="Y1037">
        <v>-100140</v>
      </c>
      <c r="Z1037">
        <v>-12518</v>
      </c>
      <c r="AA1037">
        <v>-0.76</v>
      </c>
      <c r="AB1037">
        <v>8</v>
      </c>
      <c r="AC1037">
        <v>3</v>
      </c>
      <c r="AD1037">
        <v>5</v>
      </c>
      <c r="AE1037">
        <v>37.5</v>
      </c>
      <c r="AF1037">
        <v>13</v>
      </c>
      <c r="AG1037">
        <v>1</v>
      </c>
      <c r="AH1037">
        <v>4</v>
      </c>
      <c r="AI1037">
        <v>3</v>
      </c>
    </row>
    <row r="1038" spans="1:35" x14ac:dyDescent="0.2">
      <c r="A1038" s="102">
        <v>1175</v>
      </c>
      <c r="B1038">
        <v>2264</v>
      </c>
      <c r="C1038" t="s">
        <v>1528</v>
      </c>
      <c r="D1038" t="s">
        <v>1285</v>
      </c>
      <c r="E1038">
        <v>4130</v>
      </c>
      <c r="F1038">
        <v>4070</v>
      </c>
      <c r="G1038">
        <v>200</v>
      </c>
      <c r="H1038" t="s">
        <v>1258</v>
      </c>
      <c r="I1038">
        <v>4849</v>
      </c>
      <c r="J1038" t="s">
        <v>550</v>
      </c>
      <c r="K1038" t="s">
        <v>1272</v>
      </c>
      <c r="L1038">
        <v>3450</v>
      </c>
      <c r="M1038">
        <v>3485</v>
      </c>
      <c r="N1038">
        <v>200</v>
      </c>
      <c r="O1038" t="s">
        <v>1261</v>
      </c>
      <c r="P1038">
        <v>0.80318244494704105</v>
      </c>
      <c r="Q1038">
        <v>0.81012168046607402</v>
      </c>
      <c r="R1038">
        <v>0.469712434312897</v>
      </c>
      <c r="S1038">
        <v>9.9378971020694901E-2</v>
      </c>
      <c r="T1038">
        <v>3.3795108091125301</v>
      </c>
      <c r="U1038">
        <v>3.3795108091125301</v>
      </c>
      <c r="V1038">
        <v>4.0081796645924896</v>
      </c>
      <c r="W1038">
        <v>21.08</v>
      </c>
      <c r="X1038">
        <v>14.37</v>
      </c>
      <c r="Y1038">
        <v>-101273</v>
      </c>
      <c r="Z1038">
        <v>-33758</v>
      </c>
      <c r="AA1038">
        <v>-1.75</v>
      </c>
      <c r="AB1038">
        <v>3</v>
      </c>
      <c r="AC1038">
        <v>1</v>
      </c>
      <c r="AD1038">
        <v>2</v>
      </c>
      <c r="AE1038">
        <v>33.33</v>
      </c>
      <c r="AF1038">
        <v>11</v>
      </c>
      <c r="AG1038">
        <v>1</v>
      </c>
      <c r="AH1038">
        <v>2</v>
      </c>
      <c r="AI1038">
        <v>0</v>
      </c>
    </row>
    <row r="1039" spans="1:35" x14ac:dyDescent="0.2">
      <c r="A1039" s="102">
        <v>431</v>
      </c>
      <c r="B1039">
        <v>1941</v>
      </c>
      <c r="C1039" t="s">
        <v>1654</v>
      </c>
      <c r="D1039" t="s">
        <v>1268</v>
      </c>
      <c r="E1039">
        <v>2447</v>
      </c>
      <c r="F1039">
        <v>2441</v>
      </c>
      <c r="G1039">
        <v>300</v>
      </c>
      <c r="H1039" t="s">
        <v>1258</v>
      </c>
      <c r="I1039">
        <v>6856</v>
      </c>
      <c r="J1039" t="s">
        <v>233</v>
      </c>
      <c r="K1039" t="s">
        <v>1263</v>
      </c>
      <c r="L1039">
        <v>6880</v>
      </c>
      <c r="M1039">
        <v>6840</v>
      </c>
      <c r="N1039">
        <v>100</v>
      </c>
      <c r="O1039" t="s">
        <v>1261</v>
      </c>
      <c r="P1039">
        <v>0.65067310036549597</v>
      </c>
      <c r="Q1039">
        <v>0.89769057121977802</v>
      </c>
      <c r="R1039">
        <v>0.33875732507620498</v>
      </c>
      <c r="S1039" s="15">
        <v>9.4716089706308095E-3</v>
      </c>
      <c r="T1039">
        <v>0.98651288316083896</v>
      </c>
      <c r="U1039">
        <v>0.98651288316083896</v>
      </c>
      <c r="V1039">
        <v>1.2833252318498201</v>
      </c>
      <c r="W1039">
        <v>2.33</v>
      </c>
      <c r="X1039">
        <v>7.06</v>
      </c>
      <c r="Y1039">
        <v>-102027</v>
      </c>
      <c r="Z1039">
        <v>-7848</v>
      </c>
      <c r="AA1039">
        <v>-0.39</v>
      </c>
      <c r="AB1039">
        <v>13</v>
      </c>
      <c r="AC1039">
        <v>6</v>
      </c>
      <c r="AD1039">
        <v>7</v>
      </c>
      <c r="AE1039">
        <v>46.15</v>
      </c>
      <c r="AF1039">
        <v>11</v>
      </c>
      <c r="AG1039">
        <v>3</v>
      </c>
      <c r="AH1039">
        <v>4</v>
      </c>
      <c r="AI1039">
        <v>6</v>
      </c>
    </row>
    <row r="1040" spans="1:35" x14ac:dyDescent="0.2">
      <c r="A1040" s="102">
        <v>263</v>
      </c>
      <c r="B1040">
        <v>5301</v>
      </c>
      <c r="C1040" t="s">
        <v>706</v>
      </c>
      <c r="D1040" t="s">
        <v>1257</v>
      </c>
      <c r="E1040">
        <v>1028</v>
      </c>
      <c r="F1040">
        <v>1016</v>
      </c>
      <c r="G1040">
        <v>1000</v>
      </c>
      <c r="H1040" t="s">
        <v>1258</v>
      </c>
      <c r="I1040">
        <v>9603</v>
      </c>
      <c r="J1040" t="s">
        <v>1434</v>
      </c>
      <c r="K1040" t="s">
        <v>1272</v>
      </c>
      <c r="L1040">
        <v>2547</v>
      </c>
      <c r="M1040">
        <v>2485</v>
      </c>
      <c r="N1040">
        <v>400</v>
      </c>
      <c r="O1040" t="s">
        <v>1261</v>
      </c>
      <c r="P1040">
        <v>0.87108596624576695</v>
      </c>
      <c r="Q1040">
        <v>0.91281790489033399</v>
      </c>
      <c r="R1040">
        <v>0.16949268076726901</v>
      </c>
      <c r="S1040">
        <v>9.85801786201153E-3</v>
      </c>
      <c r="T1040">
        <v>2.1906976361300798</v>
      </c>
      <c r="U1040">
        <v>2.1906976361300798</v>
      </c>
      <c r="V1040">
        <v>1.67878622807681</v>
      </c>
      <c r="W1040">
        <v>9.5500000000000007</v>
      </c>
      <c r="X1040">
        <v>2.21</v>
      </c>
      <c r="Y1040">
        <v>-102174</v>
      </c>
      <c r="Z1040">
        <v>-3784</v>
      </c>
      <c r="AA1040">
        <v>-0.19</v>
      </c>
      <c r="AB1040">
        <v>27</v>
      </c>
      <c r="AC1040">
        <v>13</v>
      </c>
      <c r="AD1040">
        <v>14</v>
      </c>
      <c r="AE1040">
        <v>48.15</v>
      </c>
      <c r="AF1040">
        <v>7</v>
      </c>
      <c r="AG1040">
        <v>12</v>
      </c>
      <c r="AH1040">
        <v>13</v>
      </c>
      <c r="AI1040">
        <v>2</v>
      </c>
    </row>
    <row r="1041" spans="1:35" x14ac:dyDescent="0.2">
      <c r="A1041" s="102">
        <v>596</v>
      </c>
      <c r="B1041">
        <v>7453</v>
      </c>
      <c r="C1041" t="s">
        <v>53</v>
      </c>
      <c r="D1041" t="s">
        <v>1283</v>
      </c>
      <c r="E1041">
        <v>1755</v>
      </c>
      <c r="F1041">
        <v>1741</v>
      </c>
      <c r="G1041">
        <v>500</v>
      </c>
      <c r="H1041" t="s">
        <v>1261</v>
      </c>
      <c r="I1041">
        <v>9532</v>
      </c>
      <c r="J1041" t="s">
        <v>1490</v>
      </c>
      <c r="K1041" t="s">
        <v>1316</v>
      </c>
      <c r="L1041">
        <v>1884</v>
      </c>
      <c r="M1041">
        <v>1875</v>
      </c>
      <c r="N1041">
        <v>500</v>
      </c>
      <c r="O1041" t="s">
        <v>1258</v>
      </c>
      <c r="P1041">
        <v>0.89363296627993405</v>
      </c>
      <c r="Q1041">
        <v>0.88015675184651498</v>
      </c>
      <c r="R1041" s="15">
        <v>0.19814601195994999</v>
      </c>
      <c r="S1041" s="15">
        <v>1.25254182372722E-2</v>
      </c>
      <c r="T1041">
        <v>-1.87562575068056</v>
      </c>
      <c r="U1041">
        <v>1.87562575068056</v>
      </c>
      <c r="V1041">
        <v>1.9474670154696401</v>
      </c>
      <c r="W1041">
        <v>-20.97</v>
      </c>
      <c r="X1041">
        <v>7.15</v>
      </c>
      <c r="Y1041">
        <v>-103000</v>
      </c>
      <c r="Z1041">
        <v>-5722</v>
      </c>
      <c r="AA1041">
        <v>-0.23</v>
      </c>
      <c r="AB1041">
        <v>18</v>
      </c>
      <c r="AC1041">
        <v>8</v>
      </c>
      <c r="AD1041">
        <v>10</v>
      </c>
      <c r="AE1041">
        <v>44.44</v>
      </c>
      <c r="AF1041">
        <v>14</v>
      </c>
      <c r="AG1041">
        <v>7</v>
      </c>
      <c r="AH1041">
        <v>5</v>
      </c>
      <c r="AI1041">
        <v>6</v>
      </c>
    </row>
    <row r="1042" spans="1:35" x14ac:dyDescent="0.2">
      <c r="A1042" s="102">
        <v>1024</v>
      </c>
      <c r="B1042">
        <v>3086</v>
      </c>
      <c r="C1042" t="s">
        <v>623</v>
      </c>
      <c r="D1042" t="s">
        <v>1283</v>
      </c>
      <c r="E1042">
        <v>1313</v>
      </c>
      <c r="F1042">
        <v>1285</v>
      </c>
      <c r="G1042">
        <v>800</v>
      </c>
      <c r="H1042" t="s">
        <v>1261</v>
      </c>
      <c r="I1042">
        <v>8020</v>
      </c>
      <c r="J1042" t="s">
        <v>1376</v>
      </c>
      <c r="K1042" t="s">
        <v>1265</v>
      </c>
      <c r="L1042">
        <v>1306</v>
      </c>
      <c r="M1042">
        <v>1286</v>
      </c>
      <c r="N1042">
        <v>800</v>
      </c>
      <c r="O1042" t="s">
        <v>1258</v>
      </c>
      <c r="P1042">
        <v>0.72346764195055602</v>
      </c>
      <c r="Q1042">
        <v>0.83082973066753396</v>
      </c>
      <c r="R1042">
        <v>8.0398881160167496E-2</v>
      </c>
      <c r="S1042">
        <v>7.5721958815980706E-2</v>
      </c>
      <c r="T1042">
        <v>-0.24285706519574901</v>
      </c>
      <c r="U1042">
        <v>0.24285706519574901</v>
      </c>
      <c r="V1042">
        <v>0.52470971597423399</v>
      </c>
      <c r="W1042">
        <v>-0.9</v>
      </c>
      <c r="X1042">
        <v>0.08</v>
      </c>
      <c r="Y1042">
        <v>-103626</v>
      </c>
      <c r="Z1042">
        <v>-6477</v>
      </c>
      <c r="AA1042">
        <v>-0.28000000000000003</v>
      </c>
      <c r="AB1042">
        <v>16</v>
      </c>
      <c r="AC1042">
        <v>10</v>
      </c>
      <c r="AD1042">
        <v>6</v>
      </c>
      <c r="AE1042">
        <v>62.5</v>
      </c>
      <c r="AF1042">
        <v>14</v>
      </c>
      <c r="AG1042">
        <v>5</v>
      </c>
      <c r="AH1042">
        <v>4</v>
      </c>
      <c r="AI1042">
        <v>7</v>
      </c>
    </row>
    <row r="1043" spans="1:35" x14ac:dyDescent="0.2">
      <c r="A1043" s="102">
        <v>83</v>
      </c>
      <c r="B1043">
        <v>1333</v>
      </c>
      <c r="C1043" t="s">
        <v>1377</v>
      </c>
      <c r="D1043" t="s">
        <v>1378</v>
      </c>
      <c r="E1043">
        <v>2585</v>
      </c>
      <c r="F1043">
        <v>2565</v>
      </c>
      <c r="G1043">
        <v>400</v>
      </c>
      <c r="H1043" t="s">
        <v>1261</v>
      </c>
      <c r="I1043">
        <v>2531</v>
      </c>
      <c r="J1043" t="s">
        <v>1284</v>
      </c>
      <c r="K1043" t="s">
        <v>1285</v>
      </c>
      <c r="L1043">
        <v>948</v>
      </c>
      <c r="M1043">
        <v>952</v>
      </c>
      <c r="N1043">
        <v>1100</v>
      </c>
      <c r="O1043" t="s">
        <v>1258</v>
      </c>
      <c r="P1043">
        <v>0.89846483665775201</v>
      </c>
      <c r="Q1043">
        <v>0.93891168954536797</v>
      </c>
      <c r="R1043">
        <v>3.2398586067827001E-2</v>
      </c>
      <c r="S1043" s="15">
        <v>3.3423229129609197E-2</v>
      </c>
      <c r="T1043">
        <v>-0.376917444379119</v>
      </c>
      <c r="U1043">
        <v>0.376917444379119</v>
      </c>
      <c r="V1043">
        <v>0.907571638482504</v>
      </c>
      <c r="W1043">
        <v>-0.76</v>
      </c>
      <c r="X1043">
        <v>2.0699999999999998</v>
      </c>
      <c r="Y1043">
        <v>-103826</v>
      </c>
      <c r="Z1043">
        <v>-5768</v>
      </c>
      <c r="AA1043">
        <v>-0.33</v>
      </c>
      <c r="AB1043">
        <v>18</v>
      </c>
      <c r="AC1043">
        <v>8</v>
      </c>
      <c r="AD1043">
        <v>10</v>
      </c>
      <c r="AE1043">
        <v>44.44</v>
      </c>
      <c r="AF1043">
        <v>12</v>
      </c>
      <c r="AG1043">
        <v>5</v>
      </c>
      <c r="AH1043">
        <v>7</v>
      </c>
      <c r="AI1043">
        <v>6</v>
      </c>
    </row>
    <row r="1044" spans="1:35" x14ac:dyDescent="0.2">
      <c r="A1044" s="102">
        <v>671</v>
      </c>
      <c r="B1044">
        <v>6674</v>
      </c>
      <c r="C1044" t="s">
        <v>232</v>
      </c>
      <c r="D1044" t="s">
        <v>1263</v>
      </c>
      <c r="E1044">
        <v>2117</v>
      </c>
      <c r="F1044">
        <v>2137</v>
      </c>
      <c r="G1044">
        <v>500</v>
      </c>
      <c r="H1044" t="s">
        <v>1258</v>
      </c>
      <c r="I1044">
        <v>7224</v>
      </c>
      <c r="J1044" t="s">
        <v>790</v>
      </c>
      <c r="K1044" t="s">
        <v>1275</v>
      </c>
      <c r="L1044">
        <v>1288</v>
      </c>
      <c r="M1044">
        <v>1286</v>
      </c>
      <c r="N1044">
        <v>800</v>
      </c>
      <c r="O1044" t="s">
        <v>1261</v>
      </c>
      <c r="P1044">
        <v>0.86719614132166001</v>
      </c>
      <c r="Q1044">
        <v>0.87128619179112599</v>
      </c>
      <c r="R1044" s="15">
        <v>0.29344278105801003</v>
      </c>
      <c r="S1044">
        <v>5.5725912684552903E-2</v>
      </c>
      <c r="T1044">
        <v>1.4344423359268099</v>
      </c>
      <c r="U1044">
        <v>1.4344423359268099</v>
      </c>
      <c r="V1044">
        <v>0.88863970731356401</v>
      </c>
      <c r="W1044">
        <v>3.91</v>
      </c>
      <c r="X1044">
        <v>3.72</v>
      </c>
      <c r="Y1044">
        <v>-105038</v>
      </c>
      <c r="Z1044">
        <v>-7003</v>
      </c>
      <c r="AA1044">
        <v>-0.36</v>
      </c>
      <c r="AB1044">
        <v>15</v>
      </c>
      <c r="AC1044">
        <v>6</v>
      </c>
      <c r="AD1044">
        <v>9</v>
      </c>
      <c r="AE1044">
        <v>40</v>
      </c>
      <c r="AF1044">
        <v>13</v>
      </c>
      <c r="AG1044">
        <v>5</v>
      </c>
      <c r="AH1044">
        <v>5</v>
      </c>
      <c r="AI1044">
        <v>5</v>
      </c>
    </row>
    <row r="1045" spans="1:35" x14ac:dyDescent="0.2">
      <c r="A1045" s="102">
        <v>978</v>
      </c>
      <c r="B1045">
        <v>1963</v>
      </c>
      <c r="C1045" t="s">
        <v>1508</v>
      </c>
      <c r="D1045" t="s">
        <v>1268</v>
      </c>
      <c r="E1045">
        <v>1577</v>
      </c>
      <c r="F1045">
        <v>1551</v>
      </c>
      <c r="G1045">
        <v>600</v>
      </c>
      <c r="H1045" t="s">
        <v>1261</v>
      </c>
      <c r="I1045">
        <v>3116</v>
      </c>
      <c r="J1045" t="s">
        <v>1448</v>
      </c>
      <c r="K1045" t="s">
        <v>1275</v>
      </c>
      <c r="L1045">
        <v>1612</v>
      </c>
      <c r="M1045">
        <v>1624</v>
      </c>
      <c r="N1045">
        <v>600</v>
      </c>
      <c r="O1045" t="s">
        <v>1258</v>
      </c>
      <c r="P1045">
        <v>0.80656747168768705</v>
      </c>
      <c r="Q1045">
        <v>0.83617607990833398</v>
      </c>
      <c r="R1045">
        <v>0.16345202603401399</v>
      </c>
      <c r="S1045">
        <v>9.1853456526886201E-2</v>
      </c>
      <c r="T1045">
        <v>-0.50287954301360804</v>
      </c>
      <c r="U1045">
        <v>0.50287954301360804</v>
      </c>
      <c r="V1045">
        <v>0.12341062684347601</v>
      </c>
      <c r="W1045">
        <v>-1.44</v>
      </c>
      <c r="X1045">
        <v>4.5</v>
      </c>
      <c r="Y1045">
        <v>-106786</v>
      </c>
      <c r="Z1045">
        <v>-5933</v>
      </c>
      <c r="AA1045">
        <v>-0.28999999999999998</v>
      </c>
      <c r="AB1045">
        <v>18</v>
      </c>
      <c r="AC1045">
        <v>8</v>
      </c>
      <c r="AD1045">
        <v>10</v>
      </c>
      <c r="AE1045">
        <v>44.44</v>
      </c>
      <c r="AF1045">
        <v>12</v>
      </c>
      <c r="AG1045">
        <v>4</v>
      </c>
      <c r="AH1045">
        <v>5</v>
      </c>
      <c r="AI1045">
        <v>9</v>
      </c>
    </row>
    <row r="1046" spans="1:35" x14ac:dyDescent="0.2">
      <c r="A1046" s="102">
        <v>811</v>
      </c>
      <c r="B1046">
        <v>6770</v>
      </c>
      <c r="C1046" t="s">
        <v>24</v>
      </c>
      <c r="D1046" t="s">
        <v>1263</v>
      </c>
      <c r="E1046">
        <v>1869</v>
      </c>
      <c r="F1046">
        <v>1836</v>
      </c>
      <c r="G1046">
        <v>500</v>
      </c>
      <c r="H1046" t="s">
        <v>1261</v>
      </c>
      <c r="I1046">
        <v>7267</v>
      </c>
      <c r="J1046" t="s">
        <v>60</v>
      </c>
      <c r="K1046" t="s">
        <v>1275</v>
      </c>
      <c r="L1046">
        <v>3019</v>
      </c>
      <c r="M1046">
        <v>3041</v>
      </c>
      <c r="N1046">
        <v>300</v>
      </c>
      <c r="O1046" t="s">
        <v>1258</v>
      </c>
      <c r="P1046">
        <v>0.74050314179210996</v>
      </c>
      <c r="Q1046">
        <v>0.85537501811272398</v>
      </c>
      <c r="R1046">
        <v>0.213386045720239</v>
      </c>
      <c r="S1046">
        <v>1.7586488912039601E-2</v>
      </c>
      <c r="T1046">
        <v>-2.8149312321462499</v>
      </c>
      <c r="U1046">
        <v>2.8149312321462499</v>
      </c>
      <c r="V1046">
        <v>2.7652746793308101</v>
      </c>
      <c r="W1046">
        <v>-28.02</v>
      </c>
      <c r="X1046">
        <v>0.62</v>
      </c>
      <c r="Y1046">
        <v>-106989</v>
      </c>
      <c r="Z1046">
        <v>-5944</v>
      </c>
      <c r="AA1046">
        <v>-0.27</v>
      </c>
      <c r="AB1046">
        <v>18</v>
      </c>
      <c r="AC1046">
        <v>8</v>
      </c>
      <c r="AD1046">
        <v>10</v>
      </c>
      <c r="AE1046">
        <v>44.44</v>
      </c>
      <c r="AF1046">
        <v>11</v>
      </c>
      <c r="AG1046">
        <v>6</v>
      </c>
      <c r="AH1046">
        <v>7</v>
      </c>
      <c r="AI1046">
        <v>5</v>
      </c>
    </row>
    <row r="1047" spans="1:35" x14ac:dyDescent="0.2">
      <c r="A1047" s="102">
        <v>118</v>
      </c>
      <c r="B1047">
        <v>1803</v>
      </c>
      <c r="C1047" t="s">
        <v>1269</v>
      </c>
      <c r="D1047" t="s">
        <v>1268</v>
      </c>
      <c r="E1047">
        <v>1086</v>
      </c>
      <c r="F1047">
        <v>1082</v>
      </c>
      <c r="G1047">
        <v>900</v>
      </c>
      <c r="H1047" t="s">
        <v>1261</v>
      </c>
      <c r="I1047">
        <v>4626</v>
      </c>
      <c r="J1047" t="s">
        <v>1517</v>
      </c>
      <c r="K1047" t="s">
        <v>1282</v>
      </c>
      <c r="L1047">
        <v>4860</v>
      </c>
      <c r="M1047">
        <v>4750</v>
      </c>
      <c r="N1047">
        <v>200</v>
      </c>
      <c r="O1047" t="s">
        <v>1258</v>
      </c>
      <c r="P1047">
        <v>0.56901099167792202</v>
      </c>
      <c r="Q1047">
        <v>0.93280751532949902</v>
      </c>
      <c r="R1047" s="106">
        <v>0.19983380060743999</v>
      </c>
      <c r="S1047">
        <v>1.47058587466127E-3</v>
      </c>
      <c r="T1047">
        <v>-1.8878047433017899</v>
      </c>
      <c r="U1047">
        <v>1.8878047433017899</v>
      </c>
      <c r="V1047">
        <v>1.61508190595379</v>
      </c>
      <c r="W1047">
        <v>-8.7899999999999991</v>
      </c>
      <c r="X1047">
        <v>2.5099999999999998</v>
      </c>
      <c r="Y1047">
        <v>-107889</v>
      </c>
      <c r="Z1047">
        <v>-6743</v>
      </c>
      <c r="AA1047">
        <v>-0.44</v>
      </c>
      <c r="AB1047">
        <v>16</v>
      </c>
      <c r="AC1047">
        <v>7</v>
      </c>
      <c r="AD1047">
        <v>9</v>
      </c>
      <c r="AE1047">
        <v>43.75</v>
      </c>
      <c r="AF1047">
        <v>11</v>
      </c>
      <c r="AG1047">
        <v>4</v>
      </c>
      <c r="AH1047">
        <v>6</v>
      </c>
      <c r="AI1047">
        <v>6</v>
      </c>
    </row>
    <row r="1048" spans="1:35" x14ac:dyDescent="0.2">
      <c r="A1048" s="102">
        <v>1060</v>
      </c>
      <c r="B1048">
        <v>1951</v>
      </c>
      <c r="C1048" t="s">
        <v>1695</v>
      </c>
      <c r="D1048" t="s">
        <v>1268</v>
      </c>
      <c r="E1048">
        <v>2644</v>
      </c>
      <c r="F1048">
        <v>2629</v>
      </c>
      <c r="G1048">
        <v>300</v>
      </c>
      <c r="H1048" t="s">
        <v>1261</v>
      </c>
      <c r="I1048">
        <v>7267</v>
      </c>
      <c r="J1048" t="s">
        <v>60</v>
      </c>
      <c r="K1048" t="s">
        <v>1275</v>
      </c>
      <c r="L1048">
        <v>3019</v>
      </c>
      <c r="M1048">
        <v>3041</v>
      </c>
      <c r="N1048">
        <v>300</v>
      </c>
      <c r="O1048" t="s">
        <v>1258</v>
      </c>
      <c r="P1048">
        <v>0.56398456141803599</v>
      </c>
      <c r="Q1048">
        <v>0.82596721821853003</v>
      </c>
      <c r="R1048">
        <v>0.13991507653357499</v>
      </c>
      <c r="S1048">
        <v>3.20950626986359E-2</v>
      </c>
      <c r="T1048">
        <v>-1.81596285460583</v>
      </c>
      <c r="U1048">
        <v>1.81596285460583</v>
      </c>
      <c r="V1048">
        <v>1.0091550499367901</v>
      </c>
      <c r="W1048">
        <v>-5.93</v>
      </c>
      <c r="X1048">
        <v>13.55</v>
      </c>
      <c r="Y1048">
        <v>-109623</v>
      </c>
      <c r="Z1048">
        <v>-7308</v>
      </c>
      <c r="AA1048">
        <v>-0.24</v>
      </c>
      <c r="AB1048">
        <v>15</v>
      </c>
      <c r="AC1048">
        <v>9</v>
      </c>
      <c r="AD1048">
        <v>6</v>
      </c>
      <c r="AE1048">
        <v>60</v>
      </c>
      <c r="AF1048">
        <v>13</v>
      </c>
      <c r="AG1048">
        <v>3</v>
      </c>
      <c r="AH1048">
        <v>4</v>
      </c>
      <c r="AI1048">
        <v>8</v>
      </c>
    </row>
    <row r="1049" spans="1:35" x14ac:dyDescent="0.2">
      <c r="A1049" s="102">
        <v>281</v>
      </c>
      <c r="B1049">
        <v>4530</v>
      </c>
      <c r="C1049" t="s">
        <v>1030</v>
      </c>
      <c r="D1049" t="s">
        <v>1280</v>
      </c>
      <c r="E1049">
        <v>5570</v>
      </c>
      <c r="F1049">
        <v>5530</v>
      </c>
      <c r="G1049">
        <v>100</v>
      </c>
      <c r="H1049" t="s">
        <v>1261</v>
      </c>
      <c r="I1049">
        <v>8697</v>
      </c>
      <c r="J1049" t="s">
        <v>905</v>
      </c>
      <c r="K1049" t="s">
        <v>1264</v>
      </c>
      <c r="L1049">
        <v>1969</v>
      </c>
      <c r="M1049">
        <v>1980</v>
      </c>
      <c r="N1049">
        <v>300</v>
      </c>
      <c r="O1049" t="s">
        <v>1258</v>
      </c>
      <c r="P1049">
        <v>0.71485765760878595</v>
      </c>
      <c r="Q1049">
        <v>0.910832160418106</v>
      </c>
      <c r="R1049">
        <v>0.250277238900873</v>
      </c>
      <c r="S1049">
        <v>3.2413996097850699E-3</v>
      </c>
      <c r="T1049">
        <v>-0.27754594324531601</v>
      </c>
      <c r="U1049">
        <v>0.27754594324531601</v>
      </c>
      <c r="V1049">
        <v>0.30378652671954598</v>
      </c>
      <c r="W1049">
        <v>-0.87</v>
      </c>
      <c r="X1049">
        <v>7.41</v>
      </c>
      <c r="Y1049">
        <v>-110438</v>
      </c>
      <c r="Z1049">
        <v>-6135</v>
      </c>
      <c r="AA1049">
        <v>-0.54</v>
      </c>
      <c r="AB1049">
        <v>18</v>
      </c>
      <c r="AC1049">
        <v>8</v>
      </c>
      <c r="AD1049">
        <v>10</v>
      </c>
      <c r="AE1049">
        <v>44.44</v>
      </c>
      <c r="AF1049">
        <v>11</v>
      </c>
      <c r="AG1049">
        <v>4</v>
      </c>
      <c r="AH1049">
        <v>9</v>
      </c>
      <c r="AI1049">
        <v>5</v>
      </c>
    </row>
    <row r="1050" spans="1:35" x14ac:dyDescent="0.2">
      <c r="A1050" s="102">
        <v>119</v>
      </c>
      <c r="B1050">
        <v>2371</v>
      </c>
      <c r="C1050" t="s">
        <v>595</v>
      </c>
      <c r="D1050" t="s">
        <v>1272</v>
      </c>
      <c r="E1050">
        <v>2919</v>
      </c>
      <c r="F1050">
        <v>2858</v>
      </c>
      <c r="G1050">
        <v>400</v>
      </c>
      <c r="H1050" t="s">
        <v>1261</v>
      </c>
      <c r="I1050">
        <v>3110</v>
      </c>
      <c r="J1050" t="s">
        <v>544</v>
      </c>
      <c r="K1050" t="s">
        <v>1257</v>
      </c>
      <c r="L1050">
        <v>4930</v>
      </c>
      <c r="M1050">
        <v>5050</v>
      </c>
      <c r="N1050">
        <v>200</v>
      </c>
      <c r="O1050" t="s">
        <v>1258</v>
      </c>
      <c r="P1050">
        <v>0.90524907649378406</v>
      </c>
      <c r="Q1050">
        <v>0.93272448513900896</v>
      </c>
      <c r="R1050" s="106">
        <v>6.4364688209032295E-2</v>
      </c>
      <c r="S1050">
        <v>2.3919373798279499E-2</v>
      </c>
      <c r="T1050">
        <v>-1.4979113729622999</v>
      </c>
      <c r="U1050">
        <v>1.4979113729622999</v>
      </c>
      <c r="V1050">
        <v>0.82718037517738496</v>
      </c>
      <c r="W1050">
        <v>-13</v>
      </c>
      <c r="X1050">
        <v>13.19</v>
      </c>
      <c r="Y1050">
        <v>-111195</v>
      </c>
      <c r="Z1050">
        <v>-4448</v>
      </c>
      <c r="AA1050">
        <v>-0.21</v>
      </c>
      <c r="AB1050">
        <v>25</v>
      </c>
      <c r="AC1050">
        <v>11</v>
      </c>
      <c r="AD1050">
        <v>14</v>
      </c>
      <c r="AE1050">
        <v>44</v>
      </c>
      <c r="AF1050">
        <v>9</v>
      </c>
      <c r="AG1050">
        <v>11</v>
      </c>
      <c r="AH1050">
        <v>10</v>
      </c>
      <c r="AI1050">
        <v>4</v>
      </c>
    </row>
    <row r="1051" spans="1:35" x14ac:dyDescent="0.2">
      <c r="A1051" s="102">
        <v>875</v>
      </c>
      <c r="B1051">
        <v>8012</v>
      </c>
      <c r="C1051" t="s">
        <v>1481</v>
      </c>
      <c r="D1051" t="s">
        <v>1265</v>
      </c>
      <c r="E1051">
        <v>1459</v>
      </c>
      <c r="F1051">
        <v>1437</v>
      </c>
      <c r="G1051">
        <v>700</v>
      </c>
      <c r="H1051" t="s">
        <v>1258</v>
      </c>
      <c r="I1051">
        <v>8359</v>
      </c>
      <c r="J1051" t="s">
        <v>557</v>
      </c>
      <c r="K1051" t="s">
        <v>1314</v>
      </c>
      <c r="L1051">
        <v>411</v>
      </c>
      <c r="M1051">
        <v>403</v>
      </c>
      <c r="N1051">
        <v>2500</v>
      </c>
      <c r="O1051" t="s">
        <v>1261</v>
      </c>
      <c r="P1051">
        <v>0.909762915233576</v>
      </c>
      <c r="Q1051">
        <v>0.84783045652496802</v>
      </c>
      <c r="R1051">
        <v>0.24701456270042599</v>
      </c>
      <c r="S1051">
        <v>2.2925697915613299E-2</v>
      </c>
      <c r="T1051">
        <v>0.75689026597979003</v>
      </c>
      <c r="U1051">
        <v>0.75689026597979003</v>
      </c>
      <c r="V1051">
        <v>0.54414702235777501</v>
      </c>
      <c r="W1051">
        <v>2.29</v>
      </c>
      <c r="X1051">
        <v>0.16</v>
      </c>
      <c r="Y1051">
        <v>-111786</v>
      </c>
      <c r="Z1051">
        <v>-5589</v>
      </c>
      <c r="AA1051">
        <v>-0.28999999999999998</v>
      </c>
      <c r="AB1051">
        <v>20</v>
      </c>
      <c r="AC1051">
        <v>8</v>
      </c>
      <c r="AD1051">
        <v>12</v>
      </c>
      <c r="AE1051">
        <v>40</v>
      </c>
      <c r="AF1051">
        <v>14</v>
      </c>
      <c r="AG1051">
        <v>5</v>
      </c>
      <c r="AH1051">
        <v>7</v>
      </c>
      <c r="AI1051">
        <v>8</v>
      </c>
    </row>
    <row r="1052" spans="1:35" x14ac:dyDescent="0.2">
      <c r="A1052" s="102">
        <v>914</v>
      </c>
      <c r="B1052">
        <v>4819</v>
      </c>
      <c r="C1052" t="s">
        <v>1276</v>
      </c>
      <c r="D1052" t="s">
        <v>1260</v>
      </c>
      <c r="E1052">
        <v>4075</v>
      </c>
      <c r="F1052">
        <v>4075</v>
      </c>
      <c r="G1052">
        <v>200</v>
      </c>
      <c r="H1052" t="s">
        <v>1258</v>
      </c>
      <c r="I1052">
        <v>6501</v>
      </c>
      <c r="J1052" t="s">
        <v>1447</v>
      </c>
      <c r="K1052" t="s">
        <v>1263</v>
      </c>
      <c r="L1052">
        <v>4210</v>
      </c>
      <c r="M1052">
        <v>4189</v>
      </c>
      <c r="N1052">
        <v>200</v>
      </c>
      <c r="O1052" t="s">
        <v>1261</v>
      </c>
      <c r="P1052">
        <v>0.78164089374884904</v>
      </c>
      <c r="Q1052">
        <v>0.84429726459614196</v>
      </c>
      <c r="R1052">
        <v>6.3837095381167998E-3</v>
      </c>
      <c r="S1052">
        <v>1.2469250643401399E-2</v>
      </c>
      <c r="T1052">
        <v>0.233402154884463</v>
      </c>
      <c r="U1052">
        <v>0.233402154884463</v>
      </c>
      <c r="V1052">
        <v>0.26036844694106698</v>
      </c>
      <c r="W1052">
        <v>1.18</v>
      </c>
      <c r="X1052">
        <v>2.72</v>
      </c>
      <c r="Y1052">
        <v>-112339</v>
      </c>
      <c r="Z1052">
        <v>-7489</v>
      </c>
      <c r="AA1052">
        <v>-0.44</v>
      </c>
      <c r="AB1052">
        <v>15</v>
      </c>
      <c r="AC1052">
        <v>7</v>
      </c>
      <c r="AD1052">
        <v>8</v>
      </c>
      <c r="AE1052">
        <v>46.67</v>
      </c>
      <c r="AF1052">
        <v>10</v>
      </c>
      <c r="AG1052">
        <v>6</v>
      </c>
      <c r="AH1052">
        <v>7</v>
      </c>
      <c r="AI1052">
        <v>2</v>
      </c>
    </row>
    <row r="1053" spans="1:35" x14ac:dyDescent="0.2">
      <c r="A1053" s="102">
        <v>433</v>
      </c>
      <c r="B1053">
        <v>4996</v>
      </c>
      <c r="C1053" t="s">
        <v>1536</v>
      </c>
      <c r="D1053" t="s">
        <v>1282</v>
      </c>
      <c r="E1053">
        <v>846</v>
      </c>
      <c r="F1053">
        <v>833</v>
      </c>
      <c r="G1053">
        <v>1300</v>
      </c>
      <c r="H1053" t="s">
        <v>1261</v>
      </c>
      <c r="I1053">
        <v>6703</v>
      </c>
      <c r="J1053" t="s">
        <v>1511</v>
      </c>
      <c r="K1053" t="s">
        <v>1263</v>
      </c>
      <c r="L1053">
        <v>1362</v>
      </c>
      <c r="M1053">
        <v>1330</v>
      </c>
      <c r="N1053">
        <v>800</v>
      </c>
      <c r="O1053" t="s">
        <v>1258</v>
      </c>
      <c r="P1053">
        <v>0.91931694153745802</v>
      </c>
      <c r="Q1053">
        <v>0.89752068040675503</v>
      </c>
      <c r="R1053">
        <v>0.23738598277001899</v>
      </c>
      <c r="S1053">
        <v>3.3319409126908199E-3</v>
      </c>
      <c r="T1053">
        <v>-1.2966359524458699</v>
      </c>
      <c r="U1053">
        <v>1.2966359524458699</v>
      </c>
      <c r="V1053">
        <v>1.43049975998246</v>
      </c>
      <c r="W1053">
        <v>-4.7</v>
      </c>
      <c r="X1053">
        <v>1.78</v>
      </c>
      <c r="Y1053">
        <v>-112508</v>
      </c>
      <c r="Z1053">
        <v>-5114</v>
      </c>
      <c r="AA1053">
        <v>-0.28000000000000003</v>
      </c>
      <c r="AB1053">
        <v>22</v>
      </c>
      <c r="AC1053">
        <v>12</v>
      </c>
      <c r="AD1053">
        <v>10</v>
      </c>
      <c r="AE1053">
        <v>54.55</v>
      </c>
      <c r="AF1053">
        <v>11</v>
      </c>
      <c r="AG1053">
        <v>8</v>
      </c>
      <c r="AH1053">
        <v>5</v>
      </c>
      <c r="AI1053">
        <v>9</v>
      </c>
    </row>
    <row r="1054" spans="1:35" x14ac:dyDescent="0.2">
      <c r="A1054" s="102">
        <v>583</v>
      </c>
      <c r="B1054">
        <v>1963</v>
      </c>
      <c r="C1054" t="s">
        <v>1508</v>
      </c>
      <c r="D1054" t="s">
        <v>1268</v>
      </c>
      <c r="E1054">
        <v>1577</v>
      </c>
      <c r="F1054">
        <v>1551</v>
      </c>
      <c r="G1054">
        <v>700</v>
      </c>
      <c r="H1054" t="s">
        <v>1261</v>
      </c>
      <c r="I1054">
        <v>5991</v>
      </c>
      <c r="J1054" t="s">
        <v>1084</v>
      </c>
      <c r="K1054" t="s">
        <v>1458</v>
      </c>
      <c r="L1054">
        <v>908</v>
      </c>
      <c r="M1054">
        <v>910</v>
      </c>
      <c r="N1054">
        <v>1200</v>
      </c>
      <c r="O1054" t="s">
        <v>1258</v>
      </c>
      <c r="P1054">
        <v>0.849237449449322</v>
      </c>
      <c r="Q1054">
        <v>0.88167090659556702</v>
      </c>
      <c r="R1054" s="106">
        <v>0.23539960106305299</v>
      </c>
      <c r="S1054">
        <v>4.1884283219495201E-2</v>
      </c>
      <c r="T1054">
        <v>-0.32774925470322502</v>
      </c>
      <c r="U1054">
        <v>0.32774925470322502</v>
      </c>
      <c r="V1054">
        <v>0.226281654284329</v>
      </c>
      <c r="W1054">
        <v>-0.88</v>
      </c>
      <c r="X1054">
        <v>0.57999999999999996</v>
      </c>
      <c r="Y1054">
        <v>-113232</v>
      </c>
      <c r="Z1054">
        <v>-5392</v>
      </c>
      <c r="AA1054">
        <v>-0.31</v>
      </c>
      <c r="AB1054">
        <v>21</v>
      </c>
      <c r="AC1054">
        <v>9</v>
      </c>
      <c r="AD1054">
        <v>12</v>
      </c>
      <c r="AE1054">
        <v>42.86</v>
      </c>
      <c r="AF1054">
        <v>11</v>
      </c>
      <c r="AG1054">
        <v>8</v>
      </c>
      <c r="AH1054">
        <v>9</v>
      </c>
      <c r="AI1054">
        <v>4</v>
      </c>
    </row>
    <row r="1055" spans="1:35" x14ac:dyDescent="0.2">
      <c r="A1055" s="102">
        <v>237</v>
      </c>
      <c r="B1055">
        <v>6302</v>
      </c>
      <c r="C1055" t="s">
        <v>1518</v>
      </c>
      <c r="D1055" t="s">
        <v>1270</v>
      </c>
      <c r="E1055">
        <v>2677</v>
      </c>
      <c r="F1055">
        <v>2666</v>
      </c>
      <c r="G1055">
        <v>400</v>
      </c>
      <c r="H1055" t="s">
        <v>1261</v>
      </c>
      <c r="I1055">
        <v>7261</v>
      </c>
      <c r="J1055" t="s">
        <v>1636</v>
      </c>
      <c r="K1055" t="s">
        <v>1275</v>
      </c>
      <c r="L1055">
        <v>909</v>
      </c>
      <c r="M1055">
        <v>898</v>
      </c>
      <c r="N1055">
        <v>1200</v>
      </c>
      <c r="O1055" t="s">
        <v>1258</v>
      </c>
      <c r="P1055">
        <v>0.813088439940301</v>
      </c>
      <c r="Q1055">
        <v>0.915846597320226</v>
      </c>
      <c r="R1055" s="15">
        <v>0.19523946186832</v>
      </c>
      <c r="S1055" s="15">
        <v>4.6579023325427397E-2</v>
      </c>
      <c r="T1055">
        <v>-2.6961392934927901</v>
      </c>
      <c r="U1055">
        <v>2.6961392934927901</v>
      </c>
      <c r="V1055">
        <v>2.2035701936073502</v>
      </c>
      <c r="W1055">
        <v>-9.23</v>
      </c>
      <c r="X1055">
        <v>1.05</v>
      </c>
      <c r="Y1055">
        <v>-113429</v>
      </c>
      <c r="Z1055">
        <v>-6302</v>
      </c>
      <c r="AA1055">
        <v>-0.24</v>
      </c>
      <c r="AB1055">
        <v>18</v>
      </c>
      <c r="AC1055">
        <v>9</v>
      </c>
      <c r="AD1055">
        <v>9</v>
      </c>
      <c r="AE1055">
        <v>50</v>
      </c>
      <c r="AF1055">
        <v>14</v>
      </c>
      <c r="AG1055">
        <v>3</v>
      </c>
      <c r="AH1055">
        <v>4</v>
      </c>
      <c r="AI1055">
        <v>11</v>
      </c>
    </row>
    <row r="1056" spans="1:35" x14ac:dyDescent="0.2">
      <c r="A1056" s="102">
        <v>890</v>
      </c>
      <c r="B1056">
        <v>7751</v>
      </c>
      <c r="C1056" t="s">
        <v>1704</v>
      </c>
      <c r="D1056" t="s">
        <v>1263</v>
      </c>
      <c r="E1056">
        <v>2800.5</v>
      </c>
      <c r="F1056">
        <v>2787.5</v>
      </c>
      <c r="G1056">
        <v>300</v>
      </c>
      <c r="H1056" t="s">
        <v>1261</v>
      </c>
      <c r="I1056">
        <v>8058</v>
      </c>
      <c r="J1056" t="s">
        <v>1601</v>
      </c>
      <c r="K1056" t="s">
        <v>1265</v>
      </c>
      <c r="L1056">
        <v>2859</v>
      </c>
      <c r="M1056">
        <v>2852</v>
      </c>
      <c r="N1056">
        <v>300</v>
      </c>
      <c r="O1056" t="s">
        <v>1258</v>
      </c>
      <c r="P1056">
        <v>0.59285064956503297</v>
      </c>
      <c r="Q1056">
        <v>0.84676818629120998</v>
      </c>
      <c r="R1056">
        <v>0.344223375789039</v>
      </c>
      <c r="S1056">
        <v>2.5614136886288399E-2</v>
      </c>
      <c r="T1056">
        <v>-2.5976187322051598</v>
      </c>
      <c r="U1056">
        <v>2.5976187322051598</v>
      </c>
      <c r="V1056">
        <v>2.4979682828020602</v>
      </c>
      <c r="W1056">
        <v>-6.88</v>
      </c>
      <c r="X1056">
        <v>2.2599999999999998</v>
      </c>
      <c r="Y1056">
        <v>-114918</v>
      </c>
      <c r="Z1056">
        <v>-11492</v>
      </c>
      <c r="AA1056">
        <v>-0.66</v>
      </c>
      <c r="AB1056">
        <v>10</v>
      </c>
      <c r="AC1056">
        <v>4</v>
      </c>
      <c r="AD1056">
        <v>6</v>
      </c>
      <c r="AE1056">
        <v>40</v>
      </c>
      <c r="AF1056">
        <v>13</v>
      </c>
      <c r="AG1056">
        <v>2</v>
      </c>
      <c r="AH1056">
        <v>4</v>
      </c>
      <c r="AI1056">
        <v>4</v>
      </c>
    </row>
    <row r="1057" spans="1:35" x14ac:dyDescent="0.2">
      <c r="A1057" s="102">
        <v>432</v>
      </c>
      <c r="B1057">
        <v>2267</v>
      </c>
      <c r="C1057" t="s">
        <v>1503</v>
      </c>
      <c r="D1057" t="s">
        <v>1285</v>
      </c>
      <c r="E1057">
        <v>5450</v>
      </c>
      <c r="F1057">
        <v>5390</v>
      </c>
      <c r="G1057">
        <v>200</v>
      </c>
      <c r="H1057" t="s">
        <v>1261</v>
      </c>
      <c r="I1057">
        <v>2607</v>
      </c>
      <c r="J1057" t="s">
        <v>1286</v>
      </c>
      <c r="K1057" t="s">
        <v>1285</v>
      </c>
      <c r="L1057">
        <v>2762</v>
      </c>
      <c r="M1057">
        <v>2748</v>
      </c>
      <c r="N1057">
        <v>400</v>
      </c>
      <c r="O1057" t="s">
        <v>1258</v>
      </c>
      <c r="P1057">
        <v>0.88904456261646303</v>
      </c>
      <c r="Q1057">
        <v>0.89765620565561099</v>
      </c>
      <c r="R1057" s="106">
        <v>0.10122619397843299</v>
      </c>
      <c r="S1057" s="106">
        <v>4.7432692890025697E-2</v>
      </c>
      <c r="T1057">
        <v>-0.76151521317770898</v>
      </c>
      <c r="U1057">
        <v>0.76151521317770898</v>
      </c>
      <c r="V1057">
        <v>0.77956596040318804</v>
      </c>
      <c r="W1057">
        <v>-2.19</v>
      </c>
      <c r="X1057">
        <v>1.97</v>
      </c>
      <c r="Y1057">
        <v>-115038</v>
      </c>
      <c r="Z1057">
        <v>-11504</v>
      </c>
      <c r="AA1057">
        <v>-0.82</v>
      </c>
      <c r="AB1057">
        <v>10</v>
      </c>
      <c r="AC1057">
        <v>3</v>
      </c>
      <c r="AD1057">
        <v>7</v>
      </c>
      <c r="AE1057">
        <v>30</v>
      </c>
      <c r="AF1057">
        <v>12</v>
      </c>
      <c r="AG1057">
        <v>2</v>
      </c>
      <c r="AH1057">
        <v>4</v>
      </c>
      <c r="AI1057">
        <v>4</v>
      </c>
    </row>
    <row r="1058" spans="1:35" x14ac:dyDescent="0.2">
      <c r="A1058" s="102">
        <v>188</v>
      </c>
      <c r="B1058">
        <v>5301</v>
      </c>
      <c r="C1058" t="s">
        <v>706</v>
      </c>
      <c r="D1058" t="s">
        <v>1257</v>
      </c>
      <c r="E1058">
        <v>1028</v>
      </c>
      <c r="F1058">
        <v>1016</v>
      </c>
      <c r="G1058">
        <v>1000</v>
      </c>
      <c r="H1058" t="s">
        <v>1258</v>
      </c>
      <c r="I1058">
        <v>9507</v>
      </c>
      <c r="J1058" t="s">
        <v>1386</v>
      </c>
      <c r="K1058" t="s">
        <v>1316</v>
      </c>
      <c r="L1058">
        <v>880</v>
      </c>
      <c r="M1058">
        <v>876</v>
      </c>
      <c r="N1058">
        <v>1200</v>
      </c>
      <c r="O1058" t="s">
        <v>1261</v>
      </c>
      <c r="P1058">
        <v>0.88095281267593795</v>
      </c>
      <c r="Q1058">
        <v>0.922917411757887</v>
      </c>
      <c r="R1058">
        <v>0.123972526859536</v>
      </c>
      <c r="S1058">
        <v>8.2379292150576693E-3</v>
      </c>
      <c r="T1058">
        <v>2.4098587805743001</v>
      </c>
      <c r="U1058">
        <v>2.4098587805743001</v>
      </c>
      <c r="V1058">
        <v>2.4373043971055899</v>
      </c>
      <c r="W1058">
        <v>10.24</v>
      </c>
      <c r="X1058">
        <v>3.46</v>
      </c>
      <c r="Y1058">
        <v>-115099</v>
      </c>
      <c r="Z1058">
        <v>-4427</v>
      </c>
      <c r="AA1058">
        <v>-0.3</v>
      </c>
      <c r="AB1058">
        <v>26</v>
      </c>
      <c r="AC1058">
        <v>13</v>
      </c>
      <c r="AD1058">
        <v>13</v>
      </c>
      <c r="AE1058">
        <v>50</v>
      </c>
      <c r="AF1058">
        <v>7</v>
      </c>
      <c r="AG1058">
        <v>12</v>
      </c>
      <c r="AH1058">
        <v>12</v>
      </c>
      <c r="AI1058">
        <v>2</v>
      </c>
    </row>
    <row r="1059" spans="1:35" x14ac:dyDescent="0.2">
      <c r="A1059" s="102">
        <v>575</v>
      </c>
      <c r="B1059">
        <v>3141</v>
      </c>
      <c r="C1059" t="s">
        <v>1411</v>
      </c>
      <c r="D1059" t="s">
        <v>1283</v>
      </c>
      <c r="E1059">
        <v>6280</v>
      </c>
      <c r="F1059">
        <v>6250</v>
      </c>
      <c r="G1059">
        <v>100</v>
      </c>
      <c r="H1059" t="s">
        <v>1258</v>
      </c>
      <c r="I1059">
        <v>4996</v>
      </c>
      <c r="J1059" t="s">
        <v>1536</v>
      </c>
      <c r="K1059" t="s">
        <v>1282</v>
      </c>
      <c r="L1059">
        <v>846</v>
      </c>
      <c r="M1059">
        <v>833</v>
      </c>
      <c r="N1059">
        <v>800</v>
      </c>
      <c r="O1059" t="s">
        <v>1261</v>
      </c>
      <c r="P1059">
        <v>0.84456140651820699</v>
      </c>
      <c r="Q1059">
        <v>0.88208024970385202</v>
      </c>
      <c r="R1059">
        <v>0.16097949974742101</v>
      </c>
      <c r="S1059">
        <v>4.8797226889951903E-2</v>
      </c>
      <c r="T1059">
        <v>1.87925070764807</v>
      </c>
      <c r="U1059">
        <v>1.87925070764807</v>
      </c>
      <c r="V1059">
        <v>1.9751767052438001</v>
      </c>
      <c r="W1059">
        <v>9.23</v>
      </c>
      <c r="X1059">
        <v>6.62</v>
      </c>
      <c r="Y1059">
        <v>-115789</v>
      </c>
      <c r="Z1059">
        <v>-5789</v>
      </c>
      <c r="AA1059">
        <v>-0.42</v>
      </c>
      <c r="AB1059">
        <v>20</v>
      </c>
      <c r="AC1059">
        <v>9</v>
      </c>
      <c r="AD1059">
        <v>11</v>
      </c>
      <c r="AE1059">
        <v>45</v>
      </c>
      <c r="AF1059">
        <v>10</v>
      </c>
      <c r="AG1059">
        <v>7</v>
      </c>
      <c r="AH1059">
        <v>8</v>
      </c>
      <c r="AI1059">
        <v>5</v>
      </c>
    </row>
    <row r="1060" spans="1:35" x14ac:dyDescent="0.2">
      <c r="A1060" s="102">
        <v>1186</v>
      </c>
      <c r="B1060">
        <v>4507</v>
      </c>
      <c r="C1060" t="s">
        <v>1722</v>
      </c>
      <c r="D1060" t="s">
        <v>1280</v>
      </c>
      <c r="E1060">
        <v>6518</v>
      </c>
      <c r="F1060">
        <v>6459</v>
      </c>
      <c r="G1060">
        <v>100</v>
      </c>
      <c r="H1060" t="s">
        <v>1261</v>
      </c>
      <c r="I1060">
        <v>9412</v>
      </c>
      <c r="J1060" t="s">
        <v>556</v>
      </c>
      <c r="K1060" t="s">
        <v>1260</v>
      </c>
      <c r="L1060">
        <v>471</v>
      </c>
      <c r="M1060">
        <v>469</v>
      </c>
      <c r="N1060">
        <v>1400</v>
      </c>
      <c r="O1060" t="s">
        <v>1258</v>
      </c>
      <c r="P1060">
        <v>0.57500688925814003</v>
      </c>
      <c r="Q1060">
        <v>0.80861397099284604</v>
      </c>
      <c r="R1060">
        <v>0.40342957749223302</v>
      </c>
      <c r="S1060">
        <v>5.1075292493934998E-2</v>
      </c>
      <c r="T1060">
        <v>-0.50871445626802403</v>
      </c>
      <c r="U1060">
        <v>0.50871445626802403</v>
      </c>
      <c r="V1060">
        <v>1.09884348369558</v>
      </c>
      <c r="W1060">
        <v>-1.28</v>
      </c>
      <c r="X1060">
        <v>1.66</v>
      </c>
      <c r="Y1060">
        <v>-117276</v>
      </c>
      <c r="Z1060">
        <v>-6172</v>
      </c>
      <c r="AA1060">
        <v>-0.34</v>
      </c>
      <c r="AB1060">
        <v>19</v>
      </c>
      <c r="AC1060">
        <v>7</v>
      </c>
      <c r="AD1060">
        <v>12</v>
      </c>
      <c r="AE1060">
        <v>36.840000000000003</v>
      </c>
      <c r="AF1060">
        <v>15</v>
      </c>
      <c r="AG1060">
        <v>3</v>
      </c>
      <c r="AH1060">
        <v>3</v>
      </c>
      <c r="AI1060">
        <v>13</v>
      </c>
    </row>
    <row r="1061" spans="1:35" x14ac:dyDescent="0.2">
      <c r="A1061" s="102">
        <v>1132</v>
      </c>
      <c r="B1061">
        <v>1973</v>
      </c>
      <c r="C1061" t="s">
        <v>1266</v>
      </c>
      <c r="D1061" t="s">
        <v>1260</v>
      </c>
      <c r="E1061">
        <v>4200</v>
      </c>
      <c r="F1061">
        <v>4220</v>
      </c>
      <c r="G1061">
        <v>100</v>
      </c>
      <c r="H1061" t="s">
        <v>1258</v>
      </c>
      <c r="I1061">
        <v>9974</v>
      </c>
      <c r="J1061" t="s">
        <v>1213</v>
      </c>
      <c r="K1061" t="s">
        <v>1283</v>
      </c>
      <c r="L1061">
        <v>5650</v>
      </c>
      <c r="M1061">
        <v>5590</v>
      </c>
      <c r="N1061">
        <v>100</v>
      </c>
      <c r="O1061" t="s">
        <v>1261</v>
      </c>
      <c r="P1061">
        <v>0.841018581357455</v>
      </c>
      <c r="Q1061">
        <v>0.81639795565054396</v>
      </c>
      <c r="R1061">
        <v>0.19930943098517001</v>
      </c>
      <c r="S1061">
        <v>3.9239396494242899E-2</v>
      </c>
      <c r="T1061">
        <v>2.1639057761263301</v>
      </c>
      <c r="U1061">
        <v>2.1639057761263301</v>
      </c>
      <c r="V1061">
        <v>1.8453184973260399</v>
      </c>
      <c r="W1061">
        <v>9.3000000000000007</v>
      </c>
      <c r="X1061">
        <v>24.51</v>
      </c>
      <c r="Y1061">
        <v>-120341</v>
      </c>
      <c r="Z1061">
        <v>-10940</v>
      </c>
      <c r="AA1061">
        <v>-0.33</v>
      </c>
      <c r="AB1061">
        <v>11</v>
      </c>
      <c r="AC1061">
        <v>4</v>
      </c>
      <c r="AD1061">
        <v>7</v>
      </c>
      <c r="AE1061">
        <v>36.36</v>
      </c>
      <c r="AF1061">
        <v>15</v>
      </c>
      <c r="AG1061">
        <v>3</v>
      </c>
      <c r="AH1061">
        <v>2</v>
      </c>
      <c r="AI1061">
        <v>6</v>
      </c>
    </row>
    <row r="1062" spans="1:35" x14ac:dyDescent="0.2">
      <c r="A1062" s="102">
        <v>1009</v>
      </c>
      <c r="B1062">
        <v>4114</v>
      </c>
      <c r="C1062" t="s">
        <v>1413</v>
      </c>
      <c r="D1062" t="s">
        <v>1282</v>
      </c>
      <c r="E1062">
        <v>6080</v>
      </c>
      <c r="F1062">
        <v>6050</v>
      </c>
      <c r="G1062">
        <v>100</v>
      </c>
      <c r="H1062" t="s">
        <v>1261</v>
      </c>
      <c r="I1062">
        <v>7182</v>
      </c>
      <c r="J1062" t="s">
        <v>1375</v>
      </c>
      <c r="K1062" t="s">
        <v>1314</v>
      </c>
      <c r="L1062">
        <v>1011</v>
      </c>
      <c r="M1062">
        <v>1008</v>
      </c>
      <c r="N1062">
        <v>600</v>
      </c>
      <c r="O1062" t="s">
        <v>1258</v>
      </c>
      <c r="P1062">
        <v>0.68242182985810396</v>
      </c>
      <c r="Q1062">
        <v>0.83219269743181701</v>
      </c>
      <c r="R1062">
        <v>0.25451067100903602</v>
      </c>
      <c r="S1062">
        <v>5.8737278940511797E-2</v>
      </c>
      <c r="T1062">
        <v>-1.95147352012884</v>
      </c>
      <c r="U1062">
        <v>1.95147352012884</v>
      </c>
      <c r="V1062">
        <v>1.8673512175157501</v>
      </c>
      <c r="W1062">
        <v>-5.37</v>
      </c>
      <c r="X1062">
        <v>0.03</v>
      </c>
      <c r="Y1062">
        <v>-120430</v>
      </c>
      <c r="Z1062">
        <v>-6022</v>
      </c>
      <c r="AA1062">
        <v>-0.37</v>
      </c>
      <c r="AB1062">
        <v>20</v>
      </c>
      <c r="AC1062">
        <v>11</v>
      </c>
      <c r="AD1062">
        <v>9</v>
      </c>
      <c r="AE1062">
        <v>55</v>
      </c>
      <c r="AF1062">
        <v>13</v>
      </c>
      <c r="AG1062">
        <v>4</v>
      </c>
      <c r="AH1062">
        <v>7</v>
      </c>
      <c r="AI1062">
        <v>9</v>
      </c>
    </row>
    <row r="1063" spans="1:35" x14ac:dyDescent="0.2">
      <c r="A1063" s="102">
        <v>625</v>
      </c>
      <c r="B1063">
        <v>4042</v>
      </c>
      <c r="C1063" t="s">
        <v>1547</v>
      </c>
      <c r="D1063" t="s">
        <v>1282</v>
      </c>
      <c r="E1063">
        <v>1634</v>
      </c>
      <c r="F1063">
        <v>1641</v>
      </c>
      <c r="G1063">
        <v>500</v>
      </c>
      <c r="H1063" t="s">
        <v>1258</v>
      </c>
      <c r="I1063">
        <v>4967</v>
      </c>
      <c r="J1063" t="s">
        <v>699</v>
      </c>
      <c r="K1063" t="s">
        <v>1282</v>
      </c>
      <c r="L1063">
        <v>8630</v>
      </c>
      <c r="M1063">
        <v>8570</v>
      </c>
      <c r="N1063">
        <v>100</v>
      </c>
      <c r="O1063" t="s">
        <v>1261</v>
      </c>
      <c r="P1063">
        <v>0.709011117978112</v>
      </c>
      <c r="Q1063">
        <v>0.87705278558664101</v>
      </c>
      <c r="R1063" s="15">
        <v>5.2484453883942898E-2</v>
      </c>
      <c r="S1063" s="15">
        <v>5.8971708909401302E-2</v>
      </c>
      <c r="T1063">
        <v>1.75397773513737</v>
      </c>
      <c r="U1063">
        <v>1.75397773513737</v>
      </c>
      <c r="V1063">
        <v>0.81916924360968202</v>
      </c>
      <c r="W1063">
        <v>3.86</v>
      </c>
      <c r="X1063">
        <v>4.26</v>
      </c>
      <c r="Y1063">
        <v>-122073</v>
      </c>
      <c r="Z1063">
        <v>-12207</v>
      </c>
      <c r="AA1063">
        <v>-0.74</v>
      </c>
      <c r="AB1063">
        <v>10</v>
      </c>
      <c r="AC1063">
        <v>5</v>
      </c>
      <c r="AD1063">
        <v>5</v>
      </c>
      <c r="AE1063">
        <v>50</v>
      </c>
      <c r="AF1063">
        <v>12</v>
      </c>
      <c r="AG1063">
        <v>4</v>
      </c>
      <c r="AH1063">
        <v>5</v>
      </c>
      <c r="AI1063">
        <v>1</v>
      </c>
    </row>
    <row r="1064" spans="1:35" x14ac:dyDescent="0.2">
      <c r="A1064" s="102">
        <v>644</v>
      </c>
      <c r="B1064">
        <v>4540</v>
      </c>
      <c r="C1064" t="s">
        <v>1696</v>
      </c>
      <c r="D1064" t="s">
        <v>1280</v>
      </c>
      <c r="E1064">
        <v>2798</v>
      </c>
      <c r="F1064">
        <v>2803</v>
      </c>
      <c r="G1064">
        <v>300</v>
      </c>
      <c r="H1064" t="s">
        <v>1261</v>
      </c>
      <c r="I1064">
        <v>5233</v>
      </c>
      <c r="J1064" t="s">
        <v>1459</v>
      </c>
      <c r="K1064" t="s">
        <v>1257</v>
      </c>
      <c r="L1064">
        <v>2969</v>
      </c>
      <c r="M1064">
        <v>2946</v>
      </c>
      <c r="N1064">
        <v>300</v>
      </c>
      <c r="O1064" t="s">
        <v>1258</v>
      </c>
      <c r="P1064">
        <v>0.74556117799950505</v>
      </c>
      <c r="Q1064">
        <v>0.87472827791421803</v>
      </c>
      <c r="R1064" s="15">
        <v>0.17137469199761399</v>
      </c>
      <c r="S1064">
        <v>5.5563523695429003E-4</v>
      </c>
      <c r="T1064">
        <v>-1.22344277741036</v>
      </c>
      <c r="U1064">
        <v>1.22344277741036</v>
      </c>
      <c r="V1064">
        <v>1.19725708220657</v>
      </c>
      <c r="W1064">
        <v>-3.91</v>
      </c>
      <c r="X1064">
        <v>4.8499999999999996</v>
      </c>
      <c r="Y1064">
        <v>-122651</v>
      </c>
      <c r="Z1064">
        <v>-11150</v>
      </c>
      <c r="AA1064">
        <v>-0.62</v>
      </c>
      <c r="AB1064">
        <v>11</v>
      </c>
      <c r="AC1064">
        <v>5</v>
      </c>
      <c r="AD1064">
        <v>6</v>
      </c>
      <c r="AE1064">
        <v>45.45</v>
      </c>
      <c r="AF1064">
        <v>11</v>
      </c>
      <c r="AG1064">
        <v>5</v>
      </c>
      <c r="AH1064">
        <v>5</v>
      </c>
      <c r="AI1064">
        <v>1</v>
      </c>
    </row>
    <row r="1065" spans="1:35" x14ac:dyDescent="0.2">
      <c r="A1065" s="102">
        <v>1217</v>
      </c>
      <c r="B1065">
        <v>4005</v>
      </c>
      <c r="C1065" t="s">
        <v>1501</v>
      </c>
      <c r="D1065" t="s">
        <v>1282</v>
      </c>
      <c r="E1065">
        <v>448</v>
      </c>
      <c r="F1065">
        <v>442</v>
      </c>
      <c r="G1065">
        <v>2200</v>
      </c>
      <c r="H1065" t="s">
        <v>1261</v>
      </c>
      <c r="I1065">
        <v>7976</v>
      </c>
      <c r="J1065" t="s">
        <v>1309</v>
      </c>
      <c r="K1065" t="s">
        <v>1281</v>
      </c>
      <c r="L1065">
        <v>1604</v>
      </c>
      <c r="M1065">
        <v>1590</v>
      </c>
      <c r="N1065">
        <v>600</v>
      </c>
      <c r="O1065" t="s">
        <v>1258</v>
      </c>
      <c r="P1065">
        <v>0.76105029913786104</v>
      </c>
      <c r="Q1065">
        <v>0.80261618814336</v>
      </c>
      <c r="R1065">
        <v>0.22820976300624099</v>
      </c>
      <c r="S1065" s="15">
        <v>3.3474149408440901E-2</v>
      </c>
      <c r="T1065">
        <v>-1.78359049792402</v>
      </c>
      <c r="U1065">
        <v>1.78359049792402</v>
      </c>
      <c r="V1065">
        <v>1.9109485824274299</v>
      </c>
      <c r="W1065">
        <v>-4.57</v>
      </c>
      <c r="X1065">
        <v>1.93</v>
      </c>
      <c r="Y1065">
        <v>-122758</v>
      </c>
      <c r="Z1065">
        <v>-5115</v>
      </c>
      <c r="AA1065">
        <v>-0.31</v>
      </c>
      <c r="AB1065">
        <v>24</v>
      </c>
      <c r="AC1065">
        <v>10</v>
      </c>
      <c r="AD1065">
        <v>14</v>
      </c>
      <c r="AE1065">
        <v>41.67</v>
      </c>
      <c r="AF1065">
        <v>12</v>
      </c>
      <c r="AG1065">
        <v>5</v>
      </c>
      <c r="AH1065">
        <v>8</v>
      </c>
      <c r="AI1065">
        <v>11</v>
      </c>
    </row>
    <row r="1066" spans="1:35" x14ac:dyDescent="0.2">
      <c r="A1066" s="102">
        <v>310</v>
      </c>
      <c r="B1066">
        <v>8306</v>
      </c>
      <c r="C1066" t="s">
        <v>1455</v>
      </c>
      <c r="D1066" t="s">
        <v>1314</v>
      </c>
      <c r="E1066">
        <v>561.29999999999995</v>
      </c>
      <c r="F1066">
        <v>562.79999999999995</v>
      </c>
      <c r="G1066">
        <v>1900</v>
      </c>
      <c r="H1066" t="s">
        <v>1261</v>
      </c>
      <c r="I1066">
        <v>9412</v>
      </c>
      <c r="J1066" t="s">
        <v>556</v>
      </c>
      <c r="K1066" t="s">
        <v>1260</v>
      </c>
      <c r="L1066">
        <v>471</v>
      </c>
      <c r="M1066">
        <v>469</v>
      </c>
      <c r="N1066">
        <v>2300</v>
      </c>
      <c r="O1066" t="s">
        <v>1258</v>
      </c>
      <c r="P1066">
        <v>0.65488390144473896</v>
      </c>
      <c r="Q1066">
        <v>0.90865345958576205</v>
      </c>
      <c r="R1066">
        <v>0.33091642729710002</v>
      </c>
      <c r="S1066">
        <v>2.30000551228331E-2</v>
      </c>
      <c r="T1066">
        <v>-1.2770306046140401</v>
      </c>
      <c r="U1066">
        <v>1.2770306046140401</v>
      </c>
      <c r="V1066">
        <v>0.222863032727317</v>
      </c>
      <c r="W1066">
        <v>-2.59</v>
      </c>
      <c r="X1066">
        <v>0.88</v>
      </c>
      <c r="Y1066">
        <v>-125489</v>
      </c>
      <c r="Z1066">
        <v>-6972</v>
      </c>
      <c r="AA1066">
        <v>-0.34</v>
      </c>
      <c r="AB1066">
        <v>18</v>
      </c>
      <c r="AC1066">
        <v>8</v>
      </c>
      <c r="AD1066">
        <v>10</v>
      </c>
      <c r="AE1066">
        <v>44.44</v>
      </c>
      <c r="AF1066">
        <v>15</v>
      </c>
      <c r="AG1066">
        <v>4</v>
      </c>
      <c r="AH1066">
        <v>4</v>
      </c>
      <c r="AI1066">
        <v>10</v>
      </c>
    </row>
    <row r="1067" spans="1:35" x14ac:dyDescent="0.2">
      <c r="A1067" s="102">
        <v>994</v>
      </c>
      <c r="B1067">
        <v>8358</v>
      </c>
      <c r="C1067" t="s">
        <v>1535</v>
      </c>
      <c r="D1067" t="s">
        <v>1314</v>
      </c>
      <c r="E1067">
        <v>452</v>
      </c>
      <c r="F1067">
        <v>436</v>
      </c>
      <c r="G1067">
        <v>2500</v>
      </c>
      <c r="H1067" t="s">
        <v>1261</v>
      </c>
      <c r="I1067">
        <v>9076</v>
      </c>
      <c r="J1067" t="s">
        <v>922</v>
      </c>
      <c r="K1067" t="s">
        <v>1380</v>
      </c>
      <c r="L1067">
        <v>1359</v>
      </c>
      <c r="M1067">
        <v>1341</v>
      </c>
      <c r="N1067">
        <v>800</v>
      </c>
      <c r="O1067" t="s">
        <v>1258</v>
      </c>
      <c r="P1067">
        <v>0.76873349692108095</v>
      </c>
      <c r="Q1067">
        <v>0.83405547588903695</v>
      </c>
      <c r="R1067">
        <v>0.446883989311185</v>
      </c>
      <c r="S1067" s="15">
        <v>8.5623478411685303E-3</v>
      </c>
      <c r="T1067">
        <v>-0.38306814182712601</v>
      </c>
      <c r="U1067">
        <v>0.38306814182712601</v>
      </c>
      <c r="V1067">
        <v>2.5104062778716501E-2</v>
      </c>
      <c r="W1067">
        <v>-2.83</v>
      </c>
      <c r="X1067">
        <v>1.6</v>
      </c>
      <c r="Y1067">
        <v>-126609</v>
      </c>
      <c r="Z1067">
        <v>-6330</v>
      </c>
      <c r="AA1067">
        <v>-0.37</v>
      </c>
      <c r="AB1067">
        <v>20</v>
      </c>
      <c r="AC1067">
        <v>8</v>
      </c>
      <c r="AD1067">
        <v>12</v>
      </c>
      <c r="AE1067">
        <v>40</v>
      </c>
      <c r="AF1067">
        <v>11</v>
      </c>
      <c r="AG1067">
        <v>7</v>
      </c>
      <c r="AH1067">
        <v>8</v>
      </c>
      <c r="AI1067">
        <v>5</v>
      </c>
    </row>
    <row r="1068" spans="1:35" x14ac:dyDescent="0.2">
      <c r="A1068" s="102">
        <v>33</v>
      </c>
      <c r="B1068">
        <v>4534</v>
      </c>
      <c r="C1068" t="s">
        <v>1513</v>
      </c>
      <c r="D1068" t="s">
        <v>1280</v>
      </c>
      <c r="E1068">
        <v>4260</v>
      </c>
      <c r="F1068">
        <v>4260</v>
      </c>
      <c r="G1068">
        <v>200</v>
      </c>
      <c r="H1068" t="s">
        <v>1258</v>
      </c>
      <c r="I1068">
        <v>9956</v>
      </c>
      <c r="J1068" t="s">
        <v>1212</v>
      </c>
      <c r="K1068" t="s">
        <v>1283</v>
      </c>
      <c r="L1068">
        <v>1828</v>
      </c>
      <c r="M1068">
        <v>1801</v>
      </c>
      <c r="N1068">
        <v>500</v>
      </c>
      <c r="O1068" t="s">
        <v>1261</v>
      </c>
      <c r="P1068">
        <v>0.79314500820848699</v>
      </c>
      <c r="Q1068">
        <v>0.95392784535666797</v>
      </c>
      <c r="R1068">
        <v>0.34309855889281898</v>
      </c>
      <c r="S1068">
        <v>9.31595218555154E-3</v>
      </c>
      <c r="T1068">
        <v>2.8131580146694799</v>
      </c>
      <c r="U1068">
        <v>2.8131580146694799</v>
      </c>
      <c r="V1068">
        <v>2.4470456470245199</v>
      </c>
      <c r="W1068">
        <v>7.59</v>
      </c>
      <c r="X1068">
        <v>5.69</v>
      </c>
      <c r="Y1068">
        <v>-126971</v>
      </c>
      <c r="Z1068">
        <v>-10581</v>
      </c>
      <c r="AA1068">
        <v>-0.69</v>
      </c>
      <c r="AB1068">
        <v>12</v>
      </c>
      <c r="AC1068">
        <v>6</v>
      </c>
      <c r="AD1068">
        <v>6</v>
      </c>
      <c r="AE1068">
        <v>50</v>
      </c>
      <c r="AF1068">
        <v>13</v>
      </c>
      <c r="AG1068">
        <v>2</v>
      </c>
      <c r="AH1068">
        <v>4</v>
      </c>
      <c r="AI1068">
        <v>6</v>
      </c>
    </row>
    <row r="1069" spans="1:35" x14ac:dyDescent="0.2">
      <c r="A1069" s="102">
        <v>612</v>
      </c>
      <c r="B1069">
        <v>1803</v>
      </c>
      <c r="C1069" t="s">
        <v>1269</v>
      </c>
      <c r="D1069" t="s">
        <v>1268</v>
      </c>
      <c r="E1069">
        <v>1086</v>
      </c>
      <c r="F1069">
        <v>1082</v>
      </c>
      <c r="G1069">
        <v>900</v>
      </c>
      <c r="H1069" t="s">
        <v>1261</v>
      </c>
      <c r="I1069">
        <v>8806</v>
      </c>
      <c r="J1069" t="s">
        <v>1456</v>
      </c>
      <c r="K1069" t="s">
        <v>1279</v>
      </c>
      <c r="L1069">
        <v>1397</v>
      </c>
      <c r="M1069">
        <v>1382</v>
      </c>
      <c r="N1069">
        <v>700</v>
      </c>
      <c r="O1069" t="s">
        <v>1258</v>
      </c>
      <c r="P1069">
        <v>0.57540865420375997</v>
      </c>
      <c r="Q1069">
        <v>0.87826876683197996</v>
      </c>
      <c r="R1069">
        <v>0.14930777067126999</v>
      </c>
      <c r="S1069" s="106">
        <v>9.8047812376609297E-2</v>
      </c>
      <c r="T1069">
        <v>-1.92604762006457</v>
      </c>
      <c r="U1069">
        <v>1.92604762006457</v>
      </c>
      <c r="V1069">
        <v>1.90175901042689</v>
      </c>
      <c r="W1069">
        <v>-12.38</v>
      </c>
      <c r="X1069">
        <v>0.66</v>
      </c>
      <c r="Y1069">
        <v>-127827</v>
      </c>
      <c r="Z1069">
        <v>-7519</v>
      </c>
      <c r="AA1069">
        <v>-0.37</v>
      </c>
      <c r="AB1069">
        <v>17</v>
      </c>
      <c r="AC1069">
        <v>9</v>
      </c>
      <c r="AD1069">
        <v>8</v>
      </c>
      <c r="AE1069">
        <v>52.94</v>
      </c>
      <c r="AF1069">
        <v>13</v>
      </c>
      <c r="AG1069">
        <v>1</v>
      </c>
      <c r="AH1069">
        <v>6</v>
      </c>
      <c r="AI1069">
        <v>10</v>
      </c>
    </row>
    <row r="1070" spans="1:35" x14ac:dyDescent="0.2">
      <c r="A1070" s="102">
        <v>646</v>
      </c>
      <c r="B1070">
        <v>4917</v>
      </c>
      <c r="C1070" t="s">
        <v>1598</v>
      </c>
      <c r="D1070" t="s">
        <v>1282</v>
      </c>
      <c r="E1070">
        <v>2543</v>
      </c>
      <c r="F1070">
        <v>2551</v>
      </c>
      <c r="G1070">
        <v>400</v>
      </c>
      <c r="H1070" t="s">
        <v>1261</v>
      </c>
      <c r="I1070">
        <v>5802</v>
      </c>
      <c r="J1070" t="s">
        <v>1482</v>
      </c>
      <c r="K1070" t="s">
        <v>1273</v>
      </c>
      <c r="L1070">
        <v>1466.5</v>
      </c>
      <c r="M1070">
        <v>1458.5</v>
      </c>
      <c r="N1070">
        <v>700</v>
      </c>
      <c r="O1070" t="s">
        <v>1258</v>
      </c>
      <c r="P1070">
        <v>0.89413013925893803</v>
      </c>
      <c r="Q1070">
        <v>0.87441451603929699</v>
      </c>
      <c r="R1070" s="106">
        <v>0.148341172899039</v>
      </c>
      <c r="S1070" s="106">
        <v>3.1915250024851401E-4</v>
      </c>
      <c r="T1070">
        <v>-1.31963207538495</v>
      </c>
      <c r="U1070">
        <v>1.31963207538495</v>
      </c>
      <c r="V1070">
        <v>1.1274285592881299</v>
      </c>
      <c r="W1070">
        <v>-4.87</v>
      </c>
      <c r="X1070">
        <v>0.05</v>
      </c>
      <c r="Y1070">
        <v>-128059</v>
      </c>
      <c r="Z1070">
        <v>-7533</v>
      </c>
      <c r="AA1070">
        <v>-0.53</v>
      </c>
      <c r="AB1070">
        <v>17</v>
      </c>
      <c r="AC1070">
        <v>8</v>
      </c>
      <c r="AD1070">
        <v>9</v>
      </c>
      <c r="AE1070">
        <v>47.06</v>
      </c>
      <c r="AF1070">
        <v>12</v>
      </c>
      <c r="AG1070">
        <v>4</v>
      </c>
      <c r="AH1070">
        <v>6</v>
      </c>
      <c r="AI1070">
        <v>7</v>
      </c>
    </row>
    <row r="1071" spans="1:35" x14ac:dyDescent="0.2">
      <c r="A1071" s="102">
        <v>611</v>
      </c>
      <c r="B1071">
        <v>1414</v>
      </c>
      <c r="C1071" t="s">
        <v>1439</v>
      </c>
      <c r="D1071" t="s">
        <v>1268</v>
      </c>
      <c r="E1071">
        <v>4310</v>
      </c>
      <c r="F1071">
        <v>4235</v>
      </c>
      <c r="G1071">
        <v>200</v>
      </c>
      <c r="H1071" t="s">
        <v>1261</v>
      </c>
      <c r="I1071">
        <v>8604</v>
      </c>
      <c r="J1071" t="s">
        <v>442</v>
      </c>
      <c r="K1071" t="s">
        <v>1450</v>
      </c>
      <c r="L1071">
        <v>566.6</v>
      </c>
      <c r="M1071">
        <v>564.4</v>
      </c>
      <c r="N1071">
        <v>1500</v>
      </c>
      <c r="O1071" t="s">
        <v>1258</v>
      </c>
      <c r="P1071">
        <v>0.52522022996336803</v>
      </c>
      <c r="Q1071">
        <v>0.87834260656747798</v>
      </c>
      <c r="R1071" s="106">
        <v>6.6345641326308005E-2</v>
      </c>
      <c r="S1071">
        <v>8.3257203328512094E-2</v>
      </c>
      <c r="T1071">
        <v>-2.5863593085347598</v>
      </c>
      <c r="U1071">
        <v>2.5863593085347598</v>
      </c>
      <c r="V1071">
        <v>1.7468115497040799</v>
      </c>
      <c r="W1071">
        <v>-7.77</v>
      </c>
      <c r="X1071">
        <v>0.05</v>
      </c>
      <c r="Y1071">
        <v>-129257</v>
      </c>
      <c r="Z1071">
        <v>-5620</v>
      </c>
      <c r="AA1071">
        <v>-0.35</v>
      </c>
      <c r="AB1071">
        <v>23</v>
      </c>
      <c r="AC1071">
        <v>12</v>
      </c>
      <c r="AD1071">
        <v>11</v>
      </c>
      <c r="AE1071">
        <v>52.17</v>
      </c>
      <c r="AF1071">
        <v>12</v>
      </c>
      <c r="AG1071">
        <v>6</v>
      </c>
      <c r="AH1071">
        <v>8</v>
      </c>
      <c r="AI1071">
        <v>9</v>
      </c>
    </row>
    <row r="1072" spans="1:35" x14ac:dyDescent="0.2">
      <c r="A1072" s="102">
        <v>546</v>
      </c>
      <c r="B1072">
        <v>2001</v>
      </c>
      <c r="C1072" t="s">
        <v>1176</v>
      </c>
      <c r="D1072" t="s">
        <v>1285</v>
      </c>
      <c r="E1072">
        <v>1651</v>
      </c>
      <c r="F1072">
        <v>1649</v>
      </c>
      <c r="G1072">
        <v>600</v>
      </c>
      <c r="H1072" t="s">
        <v>1258</v>
      </c>
      <c r="I1072">
        <v>9501</v>
      </c>
      <c r="J1072" t="s">
        <v>1318</v>
      </c>
      <c r="K1072" t="s">
        <v>1316</v>
      </c>
      <c r="L1072">
        <v>436</v>
      </c>
      <c r="M1072">
        <v>436</v>
      </c>
      <c r="N1072">
        <v>2300</v>
      </c>
      <c r="O1072" t="s">
        <v>1261</v>
      </c>
      <c r="P1072">
        <v>0.76728971017122904</v>
      </c>
      <c r="Q1072">
        <v>0.88547412322241703</v>
      </c>
      <c r="R1072" s="15">
        <v>9.9159494797117498E-2</v>
      </c>
      <c r="S1072">
        <v>8.2647579081328595E-2</v>
      </c>
      <c r="T1072">
        <v>0.84011605916910304</v>
      </c>
      <c r="U1072">
        <v>0.84011605916910304</v>
      </c>
      <c r="V1072">
        <v>0.84625971974306202</v>
      </c>
      <c r="W1072">
        <v>3.19</v>
      </c>
      <c r="X1072">
        <v>1.35</v>
      </c>
      <c r="Y1072">
        <v>-130257</v>
      </c>
      <c r="Z1072">
        <v>-6513</v>
      </c>
      <c r="AA1072">
        <v>-0.32</v>
      </c>
      <c r="AB1072">
        <v>20</v>
      </c>
      <c r="AC1072">
        <v>11</v>
      </c>
      <c r="AD1072">
        <v>9</v>
      </c>
      <c r="AE1072">
        <v>55</v>
      </c>
      <c r="AF1072">
        <v>14</v>
      </c>
      <c r="AG1072">
        <v>3</v>
      </c>
      <c r="AH1072">
        <v>4</v>
      </c>
      <c r="AI1072">
        <v>13</v>
      </c>
    </row>
    <row r="1073" spans="1:35" x14ac:dyDescent="0.2">
      <c r="A1073" s="102">
        <v>333</v>
      </c>
      <c r="B1073">
        <v>2267</v>
      </c>
      <c r="C1073" t="s">
        <v>1503</v>
      </c>
      <c r="D1073" t="s">
        <v>1285</v>
      </c>
      <c r="E1073">
        <v>5450</v>
      </c>
      <c r="F1073">
        <v>5390</v>
      </c>
      <c r="G1073">
        <v>200</v>
      </c>
      <c r="H1073" t="s">
        <v>1261</v>
      </c>
      <c r="I1073">
        <v>4534</v>
      </c>
      <c r="J1073" t="s">
        <v>1513</v>
      </c>
      <c r="K1073" t="s">
        <v>1280</v>
      </c>
      <c r="L1073">
        <v>4260</v>
      </c>
      <c r="M1073">
        <v>4260</v>
      </c>
      <c r="N1073">
        <v>300</v>
      </c>
      <c r="O1073" t="s">
        <v>1258</v>
      </c>
      <c r="P1073">
        <v>0.71705368433415795</v>
      </c>
      <c r="Q1073">
        <v>0.90573962385198603</v>
      </c>
      <c r="R1073" s="106">
        <v>0.47201130071054398</v>
      </c>
      <c r="S1073">
        <v>7.1801659029841897E-2</v>
      </c>
      <c r="T1073">
        <v>-2.0152941036811298</v>
      </c>
      <c r="U1073">
        <v>2.0152941036811298</v>
      </c>
      <c r="V1073">
        <v>1.8757848810042801</v>
      </c>
      <c r="W1073">
        <v>-8.7899999999999991</v>
      </c>
      <c r="X1073">
        <v>18.55</v>
      </c>
      <c r="Y1073">
        <v>-130771</v>
      </c>
      <c r="Z1073">
        <v>-18682</v>
      </c>
      <c r="AA1073">
        <v>-1.2</v>
      </c>
      <c r="AB1073">
        <v>7</v>
      </c>
      <c r="AC1073">
        <v>2</v>
      </c>
      <c r="AD1073">
        <v>5</v>
      </c>
      <c r="AE1073">
        <v>28.57</v>
      </c>
      <c r="AF1073">
        <v>12</v>
      </c>
      <c r="AG1073">
        <v>2</v>
      </c>
      <c r="AH1073">
        <v>3</v>
      </c>
      <c r="AI1073">
        <v>2</v>
      </c>
    </row>
    <row r="1074" spans="1:35" x14ac:dyDescent="0.2">
      <c r="A1074" s="102">
        <v>790</v>
      </c>
      <c r="B1074">
        <v>3865</v>
      </c>
      <c r="C1074" t="s">
        <v>1207</v>
      </c>
      <c r="D1074" t="s">
        <v>1475</v>
      </c>
      <c r="E1074">
        <v>490</v>
      </c>
      <c r="F1074">
        <v>491</v>
      </c>
      <c r="G1074">
        <v>2200</v>
      </c>
      <c r="H1074" t="s">
        <v>1261</v>
      </c>
      <c r="I1074">
        <v>9956</v>
      </c>
      <c r="J1074" t="s">
        <v>1212</v>
      </c>
      <c r="K1074" t="s">
        <v>1283</v>
      </c>
      <c r="L1074">
        <v>1828</v>
      </c>
      <c r="M1074">
        <v>1801</v>
      </c>
      <c r="N1074">
        <v>600</v>
      </c>
      <c r="O1074" t="s">
        <v>1258</v>
      </c>
      <c r="P1074">
        <v>0.89642511754466003</v>
      </c>
      <c r="Q1074">
        <v>0.85776464462413904</v>
      </c>
      <c r="R1074">
        <v>0.16831691474382501</v>
      </c>
      <c r="S1074">
        <v>1.2313255019132999E-2</v>
      </c>
      <c r="T1074">
        <v>-0.23024084965167099</v>
      </c>
      <c r="U1074">
        <v>0.23024084965167099</v>
      </c>
      <c r="V1074">
        <v>0.85114527596956902</v>
      </c>
      <c r="W1074">
        <v>-0.82</v>
      </c>
      <c r="X1074">
        <v>0.04</v>
      </c>
      <c r="Y1074">
        <v>-131319</v>
      </c>
      <c r="Z1074">
        <v>-6912</v>
      </c>
      <c r="AA1074">
        <v>-0.24</v>
      </c>
      <c r="AB1074">
        <v>19</v>
      </c>
      <c r="AC1074">
        <v>7</v>
      </c>
      <c r="AD1074">
        <v>12</v>
      </c>
      <c r="AE1074">
        <v>36.840000000000003</v>
      </c>
      <c r="AF1074">
        <v>11</v>
      </c>
      <c r="AG1074">
        <v>5</v>
      </c>
      <c r="AH1074">
        <v>5</v>
      </c>
      <c r="AI1074">
        <v>9</v>
      </c>
    </row>
    <row r="1075" spans="1:35" x14ac:dyDescent="0.2">
      <c r="A1075" s="102">
        <v>643</v>
      </c>
      <c r="B1075">
        <v>4118</v>
      </c>
      <c r="C1075" t="s">
        <v>1506</v>
      </c>
      <c r="D1075" t="s">
        <v>1282</v>
      </c>
      <c r="E1075">
        <v>3280</v>
      </c>
      <c r="F1075">
        <v>3310</v>
      </c>
      <c r="G1075">
        <v>300</v>
      </c>
      <c r="H1075" t="s">
        <v>1261</v>
      </c>
      <c r="I1075">
        <v>4534</v>
      </c>
      <c r="J1075" t="s">
        <v>1513</v>
      </c>
      <c r="K1075" t="s">
        <v>1280</v>
      </c>
      <c r="L1075">
        <v>4260</v>
      </c>
      <c r="M1075">
        <v>4260</v>
      </c>
      <c r="N1075">
        <v>200</v>
      </c>
      <c r="O1075" t="s">
        <v>1258</v>
      </c>
      <c r="P1075">
        <v>0.817938219568213</v>
      </c>
      <c r="Q1075">
        <v>0.87477415595437602</v>
      </c>
      <c r="R1075" s="106">
        <v>5.5901682596837803E-2</v>
      </c>
      <c r="S1075">
        <v>2.6250623239156699E-2</v>
      </c>
      <c r="T1075">
        <v>-1.1017650287007299</v>
      </c>
      <c r="U1075">
        <v>1.1017650287007299</v>
      </c>
      <c r="V1075">
        <v>1.6589846424529699</v>
      </c>
      <c r="W1075">
        <v>-4.1500000000000004</v>
      </c>
      <c r="X1075">
        <v>16.55</v>
      </c>
      <c r="Y1075">
        <v>-133849</v>
      </c>
      <c r="Z1075">
        <v>-22308</v>
      </c>
      <c r="AA1075">
        <v>-1.22</v>
      </c>
      <c r="AB1075">
        <v>6</v>
      </c>
      <c r="AC1075">
        <v>2</v>
      </c>
      <c r="AD1075">
        <v>4</v>
      </c>
      <c r="AE1075">
        <v>33.33</v>
      </c>
      <c r="AF1075">
        <v>11</v>
      </c>
      <c r="AG1075">
        <v>2</v>
      </c>
      <c r="AH1075">
        <v>3</v>
      </c>
      <c r="AI1075">
        <v>1</v>
      </c>
    </row>
    <row r="1076" spans="1:35" x14ac:dyDescent="0.2">
      <c r="A1076" s="102">
        <v>651</v>
      </c>
      <c r="B1076">
        <v>4061</v>
      </c>
      <c r="C1076" t="s">
        <v>1495</v>
      </c>
      <c r="D1076" t="s">
        <v>1282</v>
      </c>
      <c r="E1076">
        <v>2960</v>
      </c>
      <c r="F1076">
        <v>2943</v>
      </c>
      <c r="G1076">
        <v>300</v>
      </c>
      <c r="H1076" t="s">
        <v>1261</v>
      </c>
      <c r="I1076">
        <v>5703</v>
      </c>
      <c r="J1076" t="s">
        <v>221</v>
      </c>
      <c r="K1076" t="s">
        <v>1273</v>
      </c>
      <c r="L1076">
        <v>216</v>
      </c>
      <c r="M1076">
        <v>215</v>
      </c>
      <c r="N1076">
        <v>4100</v>
      </c>
      <c r="O1076" t="s">
        <v>1258</v>
      </c>
      <c r="P1076">
        <v>0.92740622708365905</v>
      </c>
      <c r="Q1076">
        <v>0.87389798394009</v>
      </c>
      <c r="R1076">
        <v>5.3575148775689497E-3</v>
      </c>
      <c r="S1076" s="15">
        <v>2.0094457827216899E-3</v>
      </c>
      <c r="T1076">
        <v>-2.22316970607078</v>
      </c>
      <c r="U1076">
        <v>2.22316970607078</v>
      </c>
      <c r="V1076">
        <v>1.94436872104723</v>
      </c>
      <c r="W1076">
        <v>-4.4000000000000004</v>
      </c>
      <c r="X1076">
        <v>0.16</v>
      </c>
      <c r="Y1076">
        <v>-134829</v>
      </c>
      <c r="Z1076">
        <v>-8989</v>
      </c>
      <c r="AA1076">
        <v>-0.53</v>
      </c>
      <c r="AB1076">
        <v>15</v>
      </c>
      <c r="AC1076">
        <v>7</v>
      </c>
      <c r="AD1076">
        <v>8</v>
      </c>
      <c r="AE1076">
        <v>46.67</v>
      </c>
      <c r="AF1076">
        <v>11</v>
      </c>
      <c r="AG1076">
        <v>3</v>
      </c>
      <c r="AH1076">
        <v>6</v>
      </c>
      <c r="AI1076">
        <v>6</v>
      </c>
    </row>
    <row r="1077" spans="1:35" x14ac:dyDescent="0.2">
      <c r="A1077" s="102">
        <v>808</v>
      </c>
      <c r="B1077">
        <v>5019</v>
      </c>
      <c r="C1077" t="s">
        <v>1522</v>
      </c>
      <c r="D1077" t="s">
        <v>1523</v>
      </c>
      <c r="E1077">
        <v>2921</v>
      </c>
      <c r="F1077">
        <v>2903</v>
      </c>
      <c r="G1077">
        <v>300</v>
      </c>
      <c r="H1077" t="s">
        <v>1258</v>
      </c>
      <c r="I1077">
        <v>8078</v>
      </c>
      <c r="J1077" t="s">
        <v>1706</v>
      </c>
      <c r="K1077" t="s">
        <v>1265</v>
      </c>
      <c r="L1077">
        <v>2508</v>
      </c>
      <c r="M1077">
        <v>2496</v>
      </c>
      <c r="N1077">
        <v>300</v>
      </c>
      <c r="O1077" t="s">
        <v>1261</v>
      </c>
      <c r="P1077">
        <v>0.74258689658960397</v>
      </c>
      <c r="Q1077">
        <v>0.85573540177625695</v>
      </c>
      <c r="R1077" s="106">
        <v>0.16069729025729501</v>
      </c>
      <c r="S1077" s="106">
        <v>8.7215201139805507E-3</v>
      </c>
      <c r="T1077">
        <v>2.5779678662293701</v>
      </c>
      <c r="U1077">
        <v>2.5779678662293701</v>
      </c>
      <c r="V1077">
        <v>2.3708230712259799</v>
      </c>
      <c r="W1077">
        <v>8.8000000000000007</v>
      </c>
      <c r="X1077">
        <v>14.02</v>
      </c>
      <c r="Y1077">
        <v>-136435</v>
      </c>
      <c r="Z1077">
        <v>-12403</v>
      </c>
      <c r="AA1077">
        <v>-0.71</v>
      </c>
      <c r="AB1077">
        <v>11</v>
      </c>
      <c r="AC1077">
        <v>5</v>
      </c>
      <c r="AD1077">
        <v>6</v>
      </c>
      <c r="AE1077">
        <v>45.45</v>
      </c>
      <c r="AF1077">
        <v>10</v>
      </c>
      <c r="AG1077">
        <v>4</v>
      </c>
      <c r="AH1077">
        <v>5</v>
      </c>
      <c r="AI1077">
        <v>2</v>
      </c>
    </row>
    <row r="1078" spans="1:35" x14ac:dyDescent="0.2">
      <c r="A1078" s="102">
        <v>770</v>
      </c>
      <c r="B1078">
        <v>4507</v>
      </c>
      <c r="C1078" t="s">
        <v>1722</v>
      </c>
      <c r="D1078" t="s">
        <v>1280</v>
      </c>
      <c r="E1078">
        <v>6518</v>
      </c>
      <c r="F1078">
        <v>6459</v>
      </c>
      <c r="G1078">
        <v>100</v>
      </c>
      <c r="H1078" t="s">
        <v>1258</v>
      </c>
      <c r="I1078">
        <v>8601</v>
      </c>
      <c r="J1078" t="s">
        <v>25</v>
      </c>
      <c r="K1078" t="s">
        <v>1450</v>
      </c>
      <c r="L1078">
        <v>542.4</v>
      </c>
      <c r="M1078">
        <v>537.20000000000005</v>
      </c>
      <c r="N1078">
        <v>1200</v>
      </c>
      <c r="O1078" t="s">
        <v>1261</v>
      </c>
      <c r="P1078">
        <v>0.66482089822361501</v>
      </c>
      <c r="Q1078">
        <v>0.859292008363438</v>
      </c>
      <c r="R1078">
        <v>0.108411682115577</v>
      </c>
      <c r="S1078">
        <v>1.47528221847087E-2</v>
      </c>
      <c r="T1078">
        <v>2.7331991249656101E-2</v>
      </c>
      <c r="U1078">
        <v>2.7331991249656101E-2</v>
      </c>
      <c r="V1078">
        <v>0.61126028039035496</v>
      </c>
      <c r="W1078">
        <v>7.0000000000000007E-2</v>
      </c>
      <c r="X1078">
        <v>0.2</v>
      </c>
      <c r="Y1078">
        <v>-136618</v>
      </c>
      <c r="Z1078">
        <v>-7190</v>
      </c>
      <c r="AA1078">
        <v>-0.56000000000000005</v>
      </c>
      <c r="AB1078">
        <v>19</v>
      </c>
      <c r="AC1078">
        <v>6</v>
      </c>
      <c r="AD1078">
        <v>13</v>
      </c>
      <c r="AE1078">
        <v>31.58</v>
      </c>
      <c r="AF1078">
        <v>14</v>
      </c>
      <c r="AG1078">
        <v>4</v>
      </c>
      <c r="AH1078">
        <v>5</v>
      </c>
      <c r="AI1078">
        <v>10</v>
      </c>
    </row>
    <row r="1079" spans="1:35" x14ac:dyDescent="0.2">
      <c r="A1079" s="102">
        <v>290</v>
      </c>
      <c r="B1079">
        <v>4004</v>
      </c>
      <c r="C1079" t="s">
        <v>1453</v>
      </c>
      <c r="D1079" t="s">
        <v>1282</v>
      </c>
      <c r="E1079">
        <v>2682</v>
      </c>
      <c r="F1079">
        <v>2655</v>
      </c>
      <c r="G1079">
        <v>400</v>
      </c>
      <c r="H1079" t="s">
        <v>1258</v>
      </c>
      <c r="I1079">
        <v>4324</v>
      </c>
      <c r="J1079" t="s">
        <v>1493</v>
      </c>
      <c r="K1079" t="s">
        <v>1272</v>
      </c>
      <c r="L1079">
        <v>3420</v>
      </c>
      <c r="M1079">
        <v>3380</v>
      </c>
      <c r="N1079">
        <v>300</v>
      </c>
      <c r="O1079" t="s">
        <v>1261</v>
      </c>
      <c r="P1079">
        <v>0.79851674696030905</v>
      </c>
      <c r="Q1079">
        <v>0.91038804428547504</v>
      </c>
      <c r="R1079" s="106">
        <v>0.40105975714099901</v>
      </c>
      <c r="S1079">
        <v>2.2657095081609999E-2</v>
      </c>
      <c r="T1079">
        <v>1.1220532302100801</v>
      </c>
      <c r="U1079">
        <v>1.1220532302100801</v>
      </c>
      <c r="V1079">
        <v>1.0194066371300701</v>
      </c>
      <c r="W1079">
        <v>4.0199999999999996</v>
      </c>
      <c r="X1079">
        <v>4.7300000000000004</v>
      </c>
      <c r="Y1079">
        <v>-138220</v>
      </c>
      <c r="Z1079">
        <v>-8639</v>
      </c>
      <c r="AA1079">
        <v>-0.39</v>
      </c>
      <c r="AB1079">
        <v>16</v>
      </c>
      <c r="AC1079">
        <v>7</v>
      </c>
      <c r="AD1079">
        <v>9</v>
      </c>
      <c r="AE1079">
        <v>43.75</v>
      </c>
      <c r="AF1079">
        <v>10</v>
      </c>
      <c r="AG1079">
        <v>6</v>
      </c>
      <c r="AH1079">
        <v>8</v>
      </c>
      <c r="AI1079">
        <v>2</v>
      </c>
    </row>
    <row r="1080" spans="1:35" x14ac:dyDescent="0.2">
      <c r="A1080" s="102">
        <v>548</v>
      </c>
      <c r="B1080">
        <v>4005</v>
      </c>
      <c r="C1080" t="s">
        <v>1501</v>
      </c>
      <c r="D1080" t="s">
        <v>1282</v>
      </c>
      <c r="E1080">
        <v>448</v>
      </c>
      <c r="F1080">
        <v>442</v>
      </c>
      <c r="G1080">
        <v>2300</v>
      </c>
      <c r="H1080" t="s">
        <v>1258</v>
      </c>
      <c r="I1080">
        <v>4324</v>
      </c>
      <c r="J1080" t="s">
        <v>1493</v>
      </c>
      <c r="K1080" t="s">
        <v>1272</v>
      </c>
      <c r="L1080">
        <v>3420</v>
      </c>
      <c r="M1080">
        <v>3380</v>
      </c>
      <c r="N1080">
        <v>300</v>
      </c>
      <c r="O1080" t="s">
        <v>1261</v>
      </c>
      <c r="P1080">
        <v>0.83416169141528795</v>
      </c>
      <c r="Q1080">
        <v>0.88517792373123605</v>
      </c>
      <c r="R1080">
        <v>0.30247068502885899</v>
      </c>
      <c r="S1080" s="106">
        <v>1.4471798693988899E-3</v>
      </c>
      <c r="T1080">
        <v>1.08896411682215</v>
      </c>
      <c r="U1080">
        <v>1.08896411682215</v>
      </c>
      <c r="V1080">
        <v>1.0159180705006801</v>
      </c>
      <c r="W1080">
        <v>2.69</v>
      </c>
      <c r="X1080">
        <v>0.26</v>
      </c>
      <c r="Y1080">
        <v>-138689</v>
      </c>
      <c r="Z1080">
        <v>-7705</v>
      </c>
      <c r="AA1080">
        <v>-0.31</v>
      </c>
      <c r="AB1080">
        <v>18</v>
      </c>
      <c r="AC1080">
        <v>9</v>
      </c>
      <c r="AD1080">
        <v>9</v>
      </c>
      <c r="AE1080">
        <v>50</v>
      </c>
      <c r="AF1080">
        <v>13</v>
      </c>
      <c r="AG1080">
        <v>5</v>
      </c>
      <c r="AH1080">
        <v>6</v>
      </c>
      <c r="AI1080">
        <v>7</v>
      </c>
    </row>
    <row r="1081" spans="1:35" x14ac:dyDescent="0.2">
      <c r="A1081" s="102">
        <v>648</v>
      </c>
      <c r="B1081">
        <v>5991</v>
      </c>
      <c r="C1081" t="s">
        <v>1084</v>
      </c>
      <c r="D1081" t="s">
        <v>1458</v>
      </c>
      <c r="E1081">
        <v>908</v>
      </c>
      <c r="F1081">
        <v>910</v>
      </c>
      <c r="G1081">
        <v>1200</v>
      </c>
      <c r="H1081" t="s">
        <v>1261</v>
      </c>
      <c r="I1081">
        <v>9069</v>
      </c>
      <c r="J1081" t="s">
        <v>1370</v>
      </c>
      <c r="K1081" t="s">
        <v>1380</v>
      </c>
      <c r="L1081">
        <v>875</v>
      </c>
      <c r="M1081">
        <v>867</v>
      </c>
      <c r="N1081">
        <v>1300</v>
      </c>
      <c r="O1081" t="s">
        <v>1258</v>
      </c>
      <c r="P1081">
        <v>0.88521949379124498</v>
      </c>
      <c r="Q1081">
        <v>0.87401498859798499</v>
      </c>
      <c r="R1081" s="106">
        <v>0.10612297020014699</v>
      </c>
      <c r="S1081" s="106">
        <v>4.0301762973836497E-3</v>
      </c>
      <c r="T1081">
        <v>-0.35641581759306801</v>
      </c>
      <c r="U1081">
        <v>0.35641581759306801</v>
      </c>
      <c r="V1081">
        <v>0.66989900168500105</v>
      </c>
      <c r="W1081">
        <v>-0.94</v>
      </c>
      <c r="X1081">
        <v>3.21</v>
      </c>
      <c r="Y1081">
        <v>-141157</v>
      </c>
      <c r="Z1081">
        <v>-7058</v>
      </c>
      <c r="AA1081">
        <v>-0.3</v>
      </c>
      <c r="AB1081">
        <v>20</v>
      </c>
      <c r="AC1081">
        <v>10</v>
      </c>
      <c r="AD1081">
        <v>10</v>
      </c>
      <c r="AE1081">
        <v>50</v>
      </c>
      <c r="AF1081">
        <v>12</v>
      </c>
      <c r="AG1081">
        <v>6</v>
      </c>
      <c r="AH1081">
        <v>7</v>
      </c>
      <c r="AI1081">
        <v>7</v>
      </c>
    </row>
    <row r="1082" spans="1:35" x14ac:dyDescent="0.2">
      <c r="A1082" s="102">
        <v>1002</v>
      </c>
      <c r="B1082">
        <v>3865</v>
      </c>
      <c r="C1082" t="s">
        <v>1207</v>
      </c>
      <c r="D1082" t="s">
        <v>1475</v>
      </c>
      <c r="E1082">
        <v>490</v>
      </c>
      <c r="F1082">
        <v>491</v>
      </c>
      <c r="G1082">
        <v>2000</v>
      </c>
      <c r="H1082" t="s">
        <v>1261</v>
      </c>
      <c r="I1082">
        <v>4118</v>
      </c>
      <c r="J1082" t="s">
        <v>1506</v>
      </c>
      <c r="K1082" t="s">
        <v>1282</v>
      </c>
      <c r="L1082">
        <v>3280</v>
      </c>
      <c r="M1082">
        <v>3310</v>
      </c>
      <c r="N1082">
        <v>300</v>
      </c>
      <c r="O1082" t="s">
        <v>1258</v>
      </c>
      <c r="P1082">
        <v>0.861335466340583</v>
      </c>
      <c r="Q1082">
        <v>0.833626691164429</v>
      </c>
      <c r="R1082">
        <v>0.14408674409796399</v>
      </c>
      <c r="S1082" s="106">
        <v>3.4069973782301699E-2</v>
      </c>
      <c r="T1082">
        <v>-1.6532669278396701</v>
      </c>
      <c r="U1082">
        <v>1.6532669278396701</v>
      </c>
      <c r="V1082">
        <v>1.2684769061656</v>
      </c>
      <c r="W1082">
        <v>-4.83</v>
      </c>
      <c r="X1082">
        <v>1.1100000000000001</v>
      </c>
      <c r="Y1082">
        <v>-141205</v>
      </c>
      <c r="Z1082">
        <v>-8306</v>
      </c>
      <c r="AA1082">
        <v>-0.34</v>
      </c>
      <c r="AB1082">
        <v>17</v>
      </c>
      <c r="AC1082">
        <v>8</v>
      </c>
      <c r="AD1082">
        <v>9</v>
      </c>
      <c r="AE1082">
        <v>47.06</v>
      </c>
      <c r="AF1082">
        <v>11</v>
      </c>
      <c r="AG1082">
        <v>6</v>
      </c>
      <c r="AH1082">
        <v>5</v>
      </c>
      <c r="AI1082">
        <v>6</v>
      </c>
    </row>
    <row r="1083" spans="1:35" x14ac:dyDescent="0.2">
      <c r="A1083" s="102">
        <v>292</v>
      </c>
      <c r="B1083">
        <v>5233</v>
      </c>
      <c r="C1083" t="s">
        <v>1459</v>
      </c>
      <c r="D1083" t="s">
        <v>1257</v>
      </c>
      <c r="E1083">
        <v>2969</v>
      </c>
      <c r="F1083">
        <v>2946</v>
      </c>
      <c r="G1083">
        <v>300</v>
      </c>
      <c r="H1083" t="s">
        <v>1258</v>
      </c>
      <c r="I1083">
        <v>8377</v>
      </c>
      <c r="J1083" t="s">
        <v>1381</v>
      </c>
      <c r="K1083" t="s">
        <v>1314</v>
      </c>
      <c r="L1083">
        <v>1013</v>
      </c>
      <c r="M1083">
        <v>1008</v>
      </c>
      <c r="N1083">
        <v>900</v>
      </c>
      <c r="O1083" t="s">
        <v>1261</v>
      </c>
      <c r="P1083">
        <v>0.84457928057949105</v>
      </c>
      <c r="Q1083">
        <v>0.910219897470668</v>
      </c>
      <c r="R1083">
        <v>0.17627548450421099</v>
      </c>
      <c r="S1083" s="106">
        <v>1.6542361241670401E-2</v>
      </c>
      <c r="T1083">
        <v>0.88615724157000797</v>
      </c>
      <c r="U1083">
        <v>0.88615724157000797</v>
      </c>
      <c r="V1083">
        <v>0.81036949776077605</v>
      </c>
      <c r="W1083">
        <v>2.13</v>
      </c>
      <c r="X1083">
        <v>2.65</v>
      </c>
      <c r="Y1083">
        <v>-141715</v>
      </c>
      <c r="Z1083">
        <v>-7086</v>
      </c>
      <c r="AA1083">
        <v>-0.38</v>
      </c>
      <c r="AB1083">
        <v>20</v>
      </c>
      <c r="AC1083">
        <v>9</v>
      </c>
      <c r="AD1083">
        <v>11</v>
      </c>
      <c r="AE1083">
        <v>45</v>
      </c>
      <c r="AF1083">
        <v>11</v>
      </c>
      <c r="AG1083">
        <v>7</v>
      </c>
      <c r="AH1083">
        <v>9</v>
      </c>
      <c r="AI1083">
        <v>4</v>
      </c>
    </row>
    <row r="1084" spans="1:35" x14ac:dyDescent="0.2">
      <c r="A1084" s="102">
        <v>495</v>
      </c>
      <c r="B1084">
        <v>2281</v>
      </c>
      <c r="C1084" t="s">
        <v>1103</v>
      </c>
      <c r="D1084" t="s">
        <v>1285</v>
      </c>
      <c r="E1084">
        <v>2479</v>
      </c>
      <c r="F1084">
        <v>2487</v>
      </c>
      <c r="G1084">
        <v>400</v>
      </c>
      <c r="H1084" t="s">
        <v>1258</v>
      </c>
      <c r="I1084">
        <v>9303</v>
      </c>
      <c r="J1084" t="s">
        <v>1671</v>
      </c>
      <c r="K1084" t="s">
        <v>1694</v>
      </c>
      <c r="L1084">
        <v>1455</v>
      </c>
      <c r="M1084">
        <v>1440</v>
      </c>
      <c r="N1084">
        <v>700</v>
      </c>
      <c r="O1084" t="s">
        <v>1261</v>
      </c>
      <c r="P1084">
        <v>0.77504387302281996</v>
      </c>
      <c r="Q1084">
        <v>0.89072064029570197</v>
      </c>
      <c r="R1084">
        <v>3.1040681382526799E-2</v>
      </c>
      <c r="S1084" s="15">
        <v>2.43858653575404E-5</v>
      </c>
      <c r="T1084">
        <v>0.54807993032517599</v>
      </c>
      <c r="U1084">
        <v>0.54807993032517599</v>
      </c>
      <c r="V1084">
        <v>0.40996619737762302</v>
      </c>
      <c r="W1084">
        <v>0.99</v>
      </c>
      <c r="X1084">
        <v>1.33</v>
      </c>
      <c r="Y1084">
        <v>-141891</v>
      </c>
      <c r="Z1084">
        <v>-7468</v>
      </c>
      <c r="AA1084">
        <v>-0.4</v>
      </c>
      <c r="AB1084">
        <v>19</v>
      </c>
      <c r="AC1084">
        <v>8</v>
      </c>
      <c r="AD1084">
        <v>11</v>
      </c>
      <c r="AE1084">
        <v>42.11</v>
      </c>
      <c r="AF1084">
        <v>13</v>
      </c>
      <c r="AG1084">
        <v>6</v>
      </c>
      <c r="AH1084">
        <v>6</v>
      </c>
      <c r="AI1084">
        <v>7</v>
      </c>
    </row>
    <row r="1085" spans="1:35" x14ac:dyDescent="0.2">
      <c r="A1085" s="102">
        <v>806</v>
      </c>
      <c r="B1085">
        <v>3865</v>
      </c>
      <c r="C1085" t="s">
        <v>1207</v>
      </c>
      <c r="D1085" t="s">
        <v>1475</v>
      </c>
      <c r="E1085">
        <v>490</v>
      </c>
      <c r="F1085">
        <v>491</v>
      </c>
      <c r="G1085">
        <v>2000</v>
      </c>
      <c r="H1085" t="s">
        <v>1258</v>
      </c>
      <c r="I1085">
        <v>8273</v>
      </c>
      <c r="J1085" t="s">
        <v>1382</v>
      </c>
      <c r="K1085" t="s">
        <v>1283</v>
      </c>
      <c r="L1085">
        <v>3355</v>
      </c>
      <c r="M1085">
        <v>3325</v>
      </c>
      <c r="N1085">
        <v>300</v>
      </c>
      <c r="O1085" t="s">
        <v>1261</v>
      </c>
      <c r="P1085">
        <v>0.91052496297505203</v>
      </c>
      <c r="Q1085">
        <v>0.85575914545421095</v>
      </c>
      <c r="R1085">
        <v>0.20202426629812401</v>
      </c>
      <c r="S1085" s="106">
        <v>2.13139007992003E-2</v>
      </c>
      <c r="T1085">
        <v>1.1331791201924599</v>
      </c>
      <c r="U1085">
        <v>1.1331791201924599</v>
      </c>
      <c r="V1085">
        <v>0.70286044745984599</v>
      </c>
      <c r="W1085">
        <v>4.79</v>
      </c>
      <c r="X1085">
        <v>1.55</v>
      </c>
      <c r="Y1085">
        <v>-142139</v>
      </c>
      <c r="Z1085">
        <v>-6461</v>
      </c>
      <c r="AA1085">
        <v>-0.25</v>
      </c>
      <c r="AB1085">
        <v>22</v>
      </c>
      <c r="AC1085">
        <v>9</v>
      </c>
      <c r="AD1085">
        <v>13</v>
      </c>
      <c r="AE1085">
        <v>40.909999999999997</v>
      </c>
      <c r="AF1085">
        <v>11</v>
      </c>
      <c r="AG1085">
        <v>7</v>
      </c>
      <c r="AH1085">
        <v>8</v>
      </c>
      <c r="AI1085">
        <v>7</v>
      </c>
    </row>
    <row r="1086" spans="1:35" x14ac:dyDescent="0.2">
      <c r="A1086" s="102">
        <v>270</v>
      </c>
      <c r="B1086">
        <v>2531</v>
      </c>
      <c r="C1086" t="s">
        <v>1284</v>
      </c>
      <c r="D1086" t="s">
        <v>1285</v>
      </c>
      <c r="E1086">
        <v>948</v>
      </c>
      <c r="F1086">
        <v>952</v>
      </c>
      <c r="G1086">
        <v>1100</v>
      </c>
      <c r="H1086" t="s">
        <v>1258</v>
      </c>
      <c r="I1086">
        <v>2810</v>
      </c>
      <c r="J1086" t="s">
        <v>1527</v>
      </c>
      <c r="K1086" t="s">
        <v>1285</v>
      </c>
      <c r="L1086">
        <v>3455</v>
      </c>
      <c r="M1086">
        <v>3440</v>
      </c>
      <c r="N1086">
        <v>300</v>
      </c>
      <c r="O1086" t="s">
        <v>1261</v>
      </c>
      <c r="P1086">
        <v>0.91570804013685503</v>
      </c>
      <c r="Q1086">
        <v>0.91175662127099</v>
      </c>
      <c r="R1086">
        <v>2.28463480451826E-3</v>
      </c>
      <c r="S1086" s="106">
        <v>2.56602123164631E-2</v>
      </c>
      <c r="T1086" s="15">
        <v>1.3711487542835801</v>
      </c>
      <c r="U1086" s="15">
        <v>1.3711487542835801</v>
      </c>
      <c r="V1086">
        <v>0.141440785922198</v>
      </c>
      <c r="W1086">
        <v>2.4</v>
      </c>
      <c r="X1086">
        <v>1.47</v>
      </c>
      <c r="Y1086">
        <v>-142379</v>
      </c>
      <c r="Z1086">
        <v>-10170</v>
      </c>
      <c r="AA1086">
        <v>-0.53</v>
      </c>
      <c r="AB1086">
        <v>14</v>
      </c>
      <c r="AC1086">
        <v>7</v>
      </c>
      <c r="AD1086">
        <v>7</v>
      </c>
      <c r="AE1086">
        <v>50</v>
      </c>
      <c r="AF1086">
        <v>14</v>
      </c>
      <c r="AG1086">
        <v>2</v>
      </c>
      <c r="AH1086">
        <v>4</v>
      </c>
      <c r="AI1086">
        <v>8</v>
      </c>
    </row>
    <row r="1087" spans="1:35" x14ac:dyDescent="0.2">
      <c r="A1087" s="102">
        <v>501</v>
      </c>
      <c r="B1087">
        <v>6967</v>
      </c>
      <c r="C1087" t="s">
        <v>779</v>
      </c>
      <c r="D1087" t="s">
        <v>1263</v>
      </c>
      <c r="E1087">
        <v>1355</v>
      </c>
      <c r="F1087">
        <v>1361</v>
      </c>
      <c r="G1087">
        <v>700</v>
      </c>
      <c r="H1087" t="s">
        <v>1258</v>
      </c>
      <c r="I1087">
        <v>8425</v>
      </c>
      <c r="J1087" t="s">
        <v>1438</v>
      </c>
      <c r="K1087" t="s">
        <v>1264</v>
      </c>
      <c r="L1087">
        <v>3240</v>
      </c>
      <c r="M1087">
        <v>3220</v>
      </c>
      <c r="N1087">
        <v>300</v>
      </c>
      <c r="O1087" t="s">
        <v>1261</v>
      </c>
      <c r="P1087">
        <v>0.60440865707493596</v>
      </c>
      <c r="Q1087">
        <v>0.88991326859253295</v>
      </c>
      <c r="R1087">
        <v>0.176405952053482</v>
      </c>
      <c r="S1087">
        <v>7.3964530880268997E-2</v>
      </c>
      <c r="T1087">
        <v>1.8920165347945099</v>
      </c>
      <c r="U1087">
        <v>1.8920165347945099</v>
      </c>
      <c r="V1087">
        <v>1.5754073613042301</v>
      </c>
      <c r="W1087">
        <v>12</v>
      </c>
      <c r="X1087">
        <v>1.38</v>
      </c>
      <c r="Y1087">
        <v>-142600</v>
      </c>
      <c r="Z1087">
        <v>-6790</v>
      </c>
      <c r="AA1087">
        <v>-0.39</v>
      </c>
      <c r="AB1087">
        <v>21</v>
      </c>
      <c r="AC1087">
        <v>10</v>
      </c>
      <c r="AD1087">
        <v>11</v>
      </c>
      <c r="AE1087">
        <v>47.62</v>
      </c>
      <c r="AF1087">
        <v>9</v>
      </c>
      <c r="AG1087">
        <v>8</v>
      </c>
      <c r="AH1087">
        <v>9</v>
      </c>
      <c r="AI1087">
        <v>4</v>
      </c>
    </row>
    <row r="1088" spans="1:35" x14ac:dyDescent="0.2">
      <c r="A1088" s="102">
        <v>909</v>
      </c>
      <c r="B1088">
        <v>3407</v>
      </c>
      <c r="C1088" t="s">
        <v>1387</v>
      </c>
      <c r="D1088" t="s">
        <v>1282</v>
      </c>
      <c r="E1088">
        <v>1029</v>
      </c>
      <c r="F1088">
        <v>1024</v>
      </c>
      <c r="G1088">
        <v>700</v>
      </c>
      <c r="H1088" t="s">
        <v>1261</v>
      </c>
      <c r="I1088">
        <v>8316</v>
      </c>
      <c r="J1088" t="s">
        <v>1477</v>
      </c>
      <c r="K1088" t="s">
        <v>1314</v>
      </c>
      <c r="L1088">
        <v>3765</v>
      </c>
      <c r="M1088">
        <v>3751</v>
      </c>
      <c r="N1088">
        <v>200</v>
      </c>
      <c r="O1088" t="s">
        <v>1258</v>
      </c>
      <c r="P1088">
        <v>0.88346973636068904</v>
      </c>
      <c r="Q1088">
        <v>0.84457089186692502</v>
      </c>
      <c r="R1088" s="15">
        <v>8.8277804758926607E-3</v>
      </c>
      <c r="S1088">
        <v>3.4418169758375999E-2</v>
      </c>
      <c r="T1088">
        <v>-2.1573331736751702</v>
      </c>
      <c r="U1088">
        <v>2.1573331736751702</v>
      </c>
      <c r="V1088">
        <v>2.5021622525826799</v>
      </c>
      <c r="W1088">
        <v>-10.29</v>
      </c>
      <c r="X1088">
        <v>4.45</v>
      </c>
      <c r="Y1088">
        <v>-143323</v>
      </c>
      <c r="Z1088">
        <v>-6825</v>
      </c>
      <c r="AA1088">
        <v>-0.43</v>
      </c>
      <c r="AB1088">
        <v>21</v>
      </c>
      <c r="AC1088">
        <v>9</v>
      </c>
      <c r="AD1088">
        <v>12</v>
      </c>
      <c r="AE1088">
        <v>42.86</v>
      </c>
      <c r="AF1088">
        <v>16</v>
      </c>
      <c r="AG1088">
        <v>3</v>
      </c>
      <c r="AH1088">
        <v>4</v>
      </c>
      <c r="AI1088">
        <v>14</v>
      </c>
    </row>
    <row r="1089" spans="1:35" x14ac:dyDescent="0.2">
      <c r="A1089" s="102">
        <v>536</v>
      </c>
      <c r="B1089">
        <v>4204</v>
      </c>
      <c r="C1089" t="s">
        <v>229</v>
      </c>
      <c r="D1089" t="s">
        <v>1282</v>
      </c>
      <c r="E1089">
        <v>1818</v>
      </c>
      <c r="F1089">
        <v>1807</v>
      </c>
      <c r="G1089">
        <v>500</v>
      </c>
      <c r="H1089" t="s">
        <v>1258</v>
      </c>
      <c r="I1089">
        <v>6770</v>
      </c>
      <c r="J1089" t="s">
        <v>24</v>
      </c>
      <c r="K1089" t="s">
        <v>1263</v>
      </c>
      <c r="L1089">
        <v>1869</v>
      </c>
      <c r="M1089">
        <v>1836</v>
      </c>
      <c r="N1089">
        <v>500</v>
      </c>
      <c r="O1089" t="s">
        <v>1261</v>
      </c>
      <c r="P1089">
        <v>0.73311188213969103</v>
      </c>
      <c r="Q1089">
        <v>0.88659609435936904</v>
      </c>
      <c r="R1089">
        <v>2.8089372205843198E-4</v>
      </c>
      <c r="S1089">
        <v>1.9508212268467901E-2</v>
      </c>
      <c r="T1089">
        <v>2.2685022009488298</v>
      </c>
      <c r="U1089">
        <v>2.2685022009488298</v>
      </c>
      <c r="V1089">
        <v>2.4017798288428498</v>
      </c>
      <c r="W1089">
        <v>17.8</v>
      </c>
      <c r="X1089">
        <v>1.58</v>
      </c>
      <c r="Y1089">
        <v>-144227</v>
      </c>
      <c r="Z1089">
        <v>-6868</v>
      </c>
      <c r="AA1089">
        <v>-0.38</v>
      </c>
      <c r="AB1089">
        <v>21</v>
      </c>
      <c r="AC1089">
        <v>8</v>
      </c>
      <c r="AD1089">
        <v>13</v>
      </c>
      <c r="AE1089">
        <v>38.1</v>
      </c>
      <c r="AF1089">
        <v>13</v>
      </c>
      <c r="AG1089">
        <v>6</v>
      </c>
      <c r="AH1089">
        <v>6</v>
      </c>
      <c r="AI1089">
        <v>9</v>
      </c>
    </row>
    <row r="1090" spans="1:35" x14ac:dyDescent="0.2">
      <c r="A1090" s="102">
        <v>1045</v>
      </c>
      <c r="B1090">
        <v>2427</v>
      </c>
      <c r="C1090" t="s">
        <v>1525</v>
      </c>
      <c r="D1090" t="s">
        <v>1272</v>
      </c>
      <c r="E1090">
        <v>983</v>
      </c>
      <c r="F1090">
        <v>951</v>
      </c>
      <c r="G1090">
        <v>1100</v>
      </c>
      <c r="H1090" t="s">
        <v>1261</v>
      </c>
      <c r="I1090">
        <v>9716</v>
      </c>
      <c r="J1090" t="s">
        <v>1460</v>
      </c>
      <c r="K1090" t="s">
        <v>1272</v>
      </c>
      <c r="L1090">
        <v>1216</v>
      </c>
      <c r="M1090">
        <v>1181</v>
      </c>
      <c r="N1090">
        <v>900</v>
      </c>
      <c r="O1090" t="s">
        <v>1258</v>
      </c>
      <c r="P1090">
        <v>0.93688947156670199</v>
      </c>
      <c r="Q1090">
        <v>0.828223174525483</v>
      </c>
      <c r="R1090">
        <v>0.108510270724594</v>
      </c>
      <c r="S1090">
        <v>6.1995472428218401E-2</v>
      </c>
      <c r="T1090">
        <v>-0.63938689380276204</v>
      </c>
      <c r="U1090">
        <v>0.63938689380276204</v>
      </c>
      <c r="V1090">
        <v>1.1544396895320901</v>
      </c>
      <c r="W1090">
        <v>-2.2599999999999998</v>
      </c>
      <c r="X1090">
        <v>1.58</v>
      </c>
      <c r="Y1090">
        <v>-145065</v>
      </c>
      <c r="Z1090">
        <v>-6908</v>
      </c>
      <c r="AA1090">
        <v>-0.33</v>
      </c>
      <c r="AB1090">
        <v>21</v>
      </c>
      <c r="AC1090">
        <v>11</v>
      </c>
      <c r="AD1090">
        <v>10</v>
      </c>
      <c r="AE1090">
        <v>52.38</v>
      </c>
      <c r="AF1090">
        <v>8</v>
      </c>
      <c r="AG1090">
        <v>10</v>
      </c>
      <c r="AH1090">
        <v>9</v>
      </c>
      <c r="AI1090">
        <v>2</v>
      </c>
    </row>
    <row r="1091" spans="1:35" x14ac:dyDescent="0.2">
      <c r="A1091" s="102">
        <v>812</v>
      </c>
      <c r="B1091">
        <v>4061</v>
      </c>
      <c r="C1091" t="s">
        <v>1495</v>
      </c>
      <c r="D1091" t="s">
        <v>1282</v>
      </c>
      <c r="E1091">
        <v>2960</v>
      </c>
      <c r="F1091">
        <v>2943</v>
      </c>
      <c r="G1091">
        <v>300</v>
      </c>
      <c r="H1091" t="s">
        <v>1261</v>
      </c>
      <c r="I1091">
        <v>4183</v>
      </c>
      <c r="J1091" t="s">
        <v>1454</v>
      </c>
      <c r="K1091" t="s">
        <v>1282</v>
      </c>
      <c r="L1091">
        <v>2560</v>
      </c>
      <c r="M1091">
        <v>2541</v>
      </c>
      <c r="N1091">
        <v>300</v>
      </c>
      <c r="O1091" t="s">
        <v>1258</v>
      </c>
      <c r="P1091">
        <v>0.843788830108685</v>
      </c>
      <c r="Q1091">
        <v>0.85514064122863398</v>
      </c>
      <c r="R1091">
        <v>0.37597574315118198</v>
      </c>
      <c r="S1091">
        <v>3.4141759885204397E-2</v>
      </c>
      <c r="T1091">
        <v>-2.1074495969824998</v>
      </c>
      <c r="U1091">
        <v>2.1074495969824998</v>
      </c>
      <c r="V1091">
        <v>2.2543010824659002</v>
      </c>
      <c r="W1091">
        <v>-5.03</v>
      </c>
      <c r="X1091">
        <v>13.66</v>
      </c>
      <c r="Y1091">
        <v>-145197</v>
      </c>
      <c r="Z1091">
        <v>-18150</v>
      </c>
      <c r="AA1091">
        <v>-0.97</v>
      </c>
      <c r="AB1091">
        <v>8</v>
      </c>
      <c r="AC1091">
        <v>3</v>
      </c>
      <c r="AD1091">
        <v>5</v>
      </c>
      <c r="AE1091">
        <v>37.5</v>
      </c>
      <c r="AF1091">
        <v>16</v>
      </c>
      <c r="AG1091">
        <v>2</v>
      </c>
      <c r="AH1091">
        <v>1</v>
      </c>
      <c r="AI1091">
        <v>5</v>
      </c>
    </row>
    <row r="1092" spans="1:35" x14ac:dyDescent="0.2">
      <c r="A1092" s="102">
        <v>173</v>
      </c>
      <c r="B1092">
        <v>1719</v>
      </c>
      <c r="C1092" t="s">
        <v>549</v>
      </c>
      <c r="D1092" t="s">
        <v>1268</v>
      </c>
      <c r="E1092">
        <v>866</v>
      </c>
      <c r="F1092">
        <v>856</v>
      </c>
      <c r="G1092">
        <v>900</v>
      </c>
      <c r="H1092" t="s">
        <v>1261</v>
      </c>
      <c r="I1092">
        <v>7729</v>
      </c>
      <c r="J1092" t="s">
        <v>548</v>
      </c>
      <c r="K1092" t="s">
        <v>1267</v>
      </c>
      <c r="L1092">
        <v>3920</v>
      </c>
      <c r="M1092">
        <v>3875</v>
      </c>
      <c r="N1092">
        <v>200</v>
      </c>
      <c r="O1092" t="s">
        <v>1258</v>
      </c>
      <c r="P1092">
        <v>0.77895145876223604</v>
      </c>
      <c r="Q1092">
        <v>0.92472292411444601</v>
      </c>
      <c r="R1092">
        <v>4.7231276034946697E-3</v>
      </c>
      <c r="S1092">
        <v>4.8929154480390299E-2</v>
      </c>
      <c r="T1092">
        <v>-0.98555105945722798</v>
      </c>
      <c r="U1092">
        <v>0.98555105945722798</v>
      </c>
      <c r="V1092">
        <v>0.943545939877379</v>
      </c>
      <c r="W1092">
        <v>-4.0999999999999996</v>
      </c>
      <c r="X1092">
        <v>0.59</v>
      </c>
      <c r="Y1092">
        <v>-145412</v>
      </c>
      <c r="Z1092">
        <v>-8078</v>
      </c>
      <c r="AA1092">
        <v>-0.6</v>
      </c>
      <c r="AB1092">
        <v>18</v>
      </c>
      <c r="AC1092">
        <v>8</v>
      </c>
      <c r="AD1092">
        <v>10</v>
      </c>
      <c r="AE1092">
        <v>44.44</v>
      </c>
      <c r="AF1092">
        <v>9</v>
      </c>
      <c r="AG1092">
        <v>8</v>
      </c>
      <c r="AH1092">
        <v>8</v>
      </c>
      <c r="AI1092">
        <v>2</v>
      </c>
    </row>
    <row r="1093" spans="1:35" x14ac:dyDescent="0.2">
      <c r="A1093" s="102">
        <v>250</v>
      </c>
      <c r="B1093">
        <v>3880</v>
      </c>
      <c r="C1093" t="s">
        <v>1202</v>
      </c>
      <c r="D1093" t="s">
        <v>1475</v>
      </c>
      <c r="E1093">
        <v>1452</v>
      </c>
      <c r="F1093">
        <v>1441</v>
      </c>
      <c r="G1093">
        <v>700</v>
      </c>
      <c r="H1093" t="s">
        <v>1258</v>
      </c>
      <c r="I1093">
        <v>4613</v>
      </c>
      <c r="J1093" t="s">
        <v>226</v>
      </c>
      <c r="K1093" t="s">
        <v>1282</v>
      </c>
      <c r="L1093">
        <v>2543</v>
      </c>
      <c r="M1093">
        <v>2531</v>
      </c>
      <c r="N1093">
        <v>400</v>
      </c>
      <c r="O1093" t="s">
        <v>1261</v>
      </c>
      <c r="P1093">
        <v>0.64303300837861599</v>
      </c>
      <c r="Q1093">
        <v>0.91435236629744998</v>
      </c>
      <c r="R1093">
        <v>4.6199209789058199E-2</v>
      </c>
      <c r="S1093">
        <v>4.3650587493394802E-2</v>
      </c>
      <c r="T1093">
        <v>1.22551344182894</v>
      </c>
      <c r="U1093">
        <v>1.22551344182894</v>
      </c>
      <c r="V1093">
        <v>1.70937320708122</v>
      </c>
      <c r="W1093">
        <v>2.84</v>
      </c>
      <c r="X1093">
        <v>0.37</v>
      </c>
      <c r="Y1093">
        <v>-146443</v>
      </c>
      <c r="Z1093">
        <v>-10460</v>
      </c>
      <c r="AA1093">
        <v>-0.46</v>
      </c>
      <c r="AB1093">
        <v>14</v>
      </c>
      <c r="AC1093">
        <v>5</v>
      </c>
      <c r="AD1093">
        <v>9</v>
      </c>
      <c r="AE1093">
        <v>35.71</v>
      </c>
      <c r="AF1093">
        <v>11</v>
      </c>
      <c r="AG1093">
        <v>4</v>
      </c>
      <c r="AH1093">
        <v>4</v>
      </c>
      <c r="AI1093">
        <v>6</v>
      </c>
    </row>
    <row r="1094" spans="1:35" x14ac:dyDescent="0.2">
      <c r="A1094" s="102">
        <v>982</v>
      </c>
      <c r="B1094">
        <v>7762</v>
      </c>
      <c r="C1094" t="s">
        <v>1466</v>
      </c>
      <c r="D1094" t="s">
        <v>1267</v>
      </c>
      <c r="E1094">
        <v>497</v>
      </c>
      <c r="F1094">
        <v>487</v>
      </c>
      <c r="G1094">
        <v>2200</v>
      </c>
      <c r="H1094" t="s">
        <v>1261</v>
      </c>
      <c r="I1094">
        <v>9076</v>
      </c>
      <c r="J1094" t="s">
        <v>922</v>
      </c>
      <c r="K1094" t="s">
        <v>1380</v>
      </c>
      <c r="L1094">
        <v>1359</v>
      </c>
      <c r="M1094">
        <v>1341</v>
      </c>
      <c r="N1094">
        <v>800</v>
      </c>
      <c r="O1094" t="s">
        <v>1258</v>
      </c>
      <c r="P1094">
        <v>0.85725520674757505</v>
      </c>
      <c r="Q1094">
        <v>0.83562801478030502</v>
      </c>
      <c r="R1094">
        <v>0.36521514740189898</v>
      </c>
      <c r="S1094">
        <v>1.8119353045236899E-2</v>
      </c>
      <c r="T1094">
        <v>-1.7123590588063899</v>
      </c>
      <c r="U1094">
        <v>1.7123590588063899</v>
      </c>
      <c r="V1094">
        <v>1.84449769354635</v>
      </c>
      <c r="W1094">
        <v>-8.66</v>
      </c>
      <c r="X1094">
        <v>0.13</v>
      </c>
      <c r="Y1094">
        <v>-147714</v>
      </c>
      <c r="Z1094">
        <v>-8689</v>
      </c>
      <c r="AA1094">
        <v>-0.46</v>
      </c>
      <c r="AB1094">
        <v>17</v>
      </c>
      <c r="AC1094">
        <v>7</v>
      </c>
      <c r="AD1094">
        <v>10</v>
      </c>
      <c r="AE1094">
        <v>41.18</v>
      </c>
      <c r="AF1094">
        <v>13</v>
      </c>
      <c r="AG1094">
        <v>3</v>
      </c>
      <c r="AH1094">
        <v>6</v>
      </c>
      <c r="AI1094">
        <v>8</v>
      </c>
    </row>
    <row r="1095" spans="1:35" x14ac:dyDescent="0.2">
      <c r="A1095" s="102">
        <v>1092</v>
      </c>
      <c r="B1095">
        <v>7224</v>
      </c>
      <c r="C1095" t="s">
        <v>790</v>
      </c>
      <c r="D1095" t="s">
        <v>1275</v>
      </c>
      <c r="E1095">
        <v>1288</v>
      </c>
      <c r="F1095">
        <v>1286</v>
      </c>
      <c r="G1095">
        <v>700</v>
      </c>
      <c r="H1095" t="s">
        <v>1258</v>
      </c>
      <c r="I1095">
        <v>7701</v>
      </c>
      <c r="J1095" t="s">
        <v>1716</v>
      </c>
      <c r="K1095" t="s">
        <v>1267</v>
      </c>
      <c r="L1095">
        <v>2967</v>
      </c>
      <c r="M1095">
        <v>2877</v>
      </c>
      <c r="N1095">
        <v>300</v>
      </c>
      <c r="O1095" t="s">
        <v>1261</v>
      </c>
      <c r="P1095">
        <v>0.888627046944369</v>
      </c>
      <c r="Q1095">
        <v>0.82188408979425498</v>
      </c>
      <c r="R1095">
        <v>0.34956741461387397</v>
      </c>
      <c r="S1095">
        <v>4.0251685327278901E-2</v>
      </c>
      <c r="T1095">
        <v>0.50730134608251398</v>
      </c>
      <c r="U1095">
        <v>0.50730134608251398</v>
      </c>
      <c r="V1095">
        <v>0.29133467146122899</v>
      </c>
      <c r="W1095">
        <v>1.23</v>
      </c>
      <c r="X1095">
        <v>4.3</v>
      </c>
      <c r="Y1095">
        <v>-147794</v>
      </c>
      <c r="Z1095">
        <v>-8211</v>
      </c>
      <c r="AA1095">
        <v>-0.37</v>
      </c>
      <c r="AB1095">
        <v>18</v>
      </c>
      <c r="AC1095">
        <v>7</v>
      </c>
      <c r="AD1095">
        <v>11</v>
      </c>
      <c r="AE1095">
        <v>38.89</v>
      </c>
      <c r="AF1095">
        <v>11</v>
      </c>
      <c r="AG1095">
        <v>5</v>
      </c>
      <c r="AH1095">
        <v>9</v>
      </c>
      <c r="AI1095">
        <v>4</v>
      </c>
    </row>
    <row r="1096" spans="1:35" x14ac:dyDescent="0.2">
      <c r="A1096" s="102">
        <v>729</v>
      </c>
      <c r="B1096">
        <v>5803</v>
      </c>
      <c r="C1096" t="s">
        <v>26</v>
      </c>
      <c r="D1096" t="s">
        <v>1273</v>
      </c>
      <c r="E1096">
        <v>388</v>
      </c>
      <c r="F1096">
        <v>385</v>
      </c>
      <c r="G1096">
        <v>2800</v>
      </c>
      <c r="H1096" t="s">
        <v>1258</v>
      </c>
      <c r="I1096">
        <v>7762</v>
      </c>
      <c r="J1096" t="s">
        <v>1466</v>
      </c>
      <c r="K1096" t="s">
        <v>1267</v>
      </c>
      <c r="L1096">
        <v>497</v>
      </c>
      <c r="M1096">
        <v>487</v>
      </c>
      <c r="N1096">
        <v>2200</v>
      </c>
      <c r="O1096" t="s">
        <v>1261</v>
      </c>
      <c r="P1096">
        <v>0.94467127396817197</v>
      </c>
      <c r="Q1096">
        <v>0.86385030807774699</v>
      </c>
      <c r="R1096">
        <v>1.3264714027083501E-2</v>
      </c>
      <c r="S1096">
        <v>7.2625276365849506E-2</v>
      </c>
      <c r="T1096">
        <v>0.63474879533025397</v>
      </c>
      <c r="U1096">
        <v>0.63474879533025397</v>
      </c>
      <c r="V1096">
        <v>0.126982806436927</v>
      </c>
      <c r="W1096">
        <v>2.2000000000000002</v>
      </c>
      <c r="X1096">
        <v>0.62</v>
      </c>
      <c r="Y1096">
        <v>-150104</v>
      </c>
      <c r="Z1096">
        <v>-8830</v>
      </c>
      <c r="AA1096">
        <v>-0.4</v>
      </c>
      <c r="AB1096">
        <v>17</v>
      </c>
      <c r="AC1096">
        <v>8</v>
      </c>
      <c r="AD1096">
        <v>9</v>
      </c>
      <c r="AE1096">
        <v>47.06</v>
      </c>
      <c r="AF1096">
        <v>13</v>
      </c>
      <c r="AG1096">
        <v>4</v>
      </c>
      <c r="AH1096">
        <v>4</v>
      </c>
      <c r="AI1096">
        <v>9</v>
      </c>
    </row>
    <row r="1097" spans="1:35" x14ac:dyDescent="0.2">
      <c r="A1097" s="102">
        <v>1080</v>
      </c>
      <c r="B1097">
        <v>7180</v>
      </c>
      <c r="C1097" t="s">
        <v>1081</v>
      </c>
      <c r="D1097" t="s">
        <v>1314</v>
      </c>
      <c r="E1097">
        <v>416</v>
      </c>
      <c r="F1097">
        <v>410</v>
      </c>
      <c r="G1097">
        <v>2600</v>
      </c>
      <c r="H1097" t="s">
        <v>1261</v>
      </c>
      <c r="I1097">
        <v>9142</v>
      </c>
      <c r="J1097" t="s">
        <v>927</v>
      </c>
      <c r="K1097" t="s">
        <v>1380</v>
      </c>
      <c r="L1097">
        <v>3680</v>
      </c>
      <c r="M1097">
        <v>3620</v>
      </c>
      <c r="N1097">
        <v>300</v>
      </c>
      <c r="O1097" t="s">
        <v>1258</v>
      </c>
      <c r="P1097">
        <v>0.61684069820328302</v>
      </c>
      <c r="Q1097">
        <v>0.823512196449672</v>
      </c>
      <c r="R1097">
        <v>2.71883019578921E-2</v>
      </c>
      <c r="S1097" s="15">
        <v>2.49277088421433E-4</v>
      </c>
      <c r="T1097">
        <v>-3.1992088690219198</v>
      </c>
      <c r="U1097">
        <v>3.1992088690219198</v>
      </c>
      <c r="V1097">
        <v>3.43275728882745</v>
      </c>
      <c r="W1097">
        <v>-12.52</v>
      </c>
      <c r="X1097">
        <v>1.84</v>
      </c>
      <c r="Y1097">
        <v>-150313</v>
      </c>
      <c r="Z1097">
        <v>-7911</v>
      </c>
      <c r="AA1097">
        <v>-0.36</v>
      </c>
      <c r="AB1097">
        <v>19</v>
      </c>
      <c r="AC1097">
        <v>8</v>
      </c>
      <c r="AD1097">
        <v>11</v>
      </c>
      <c r="AE1097">
        <v>42.11</v>
      </c>
      <c r="AF1097">
        <v>12</v>
      </c>
      <c r="AG1097">
        <v>7</v>
      </c>
      <c r="AH1097">
        <v>8</v>
      </c>
      <c r="AI1097">
        <v>4</v>
      </c>
    </row>
    <row r="1098" spans="1:35" x14ac:dyDescent="0.2">
      <c r="A1098" s="102">
        <v>1142</v>
      </c>
      <c r="B1098">
        <v>5301</v>
      </c>
      <c r="C1098" t="s">
        <v>706</v>
      </c>
      <c r="D1098" t="s">
        <v>1257</v>
      </c>
      <c r="E1098">
        <v>1028</v>
      </c>
      <c r="F1098">
        <v>1016</v>
      </c>
      <c r="G1098">
        <v>1000</v>
      </c>
      <c r="H1098" t="s">
        <v>1258</v>
      </c>
      <c r="I1098">
        <v>9716</v>
      </c>
      <c r="J1098" t="s">
        <v>1460</v>
      </c>
      <c r="K1098" t="s">
        <v>1272</v>
      </c>
      <c r="L1098">
        <v>1216</v>
      </c>
      <c r="M1098">
        <v>1181</v>
      </c>
      <c r="N1098">
        <v>900</v>
      </c>
      <c r="O1098" t="s">
        <v>1261</v>
      </c>
      <c r="P1098">
        <v>0.87493509766023403</v>
      </c>
      <c r="Q1098">
        <v>0.81456343946468901</v>
      </c>
      <c r="R1098">
        <v>0.13671019193405201</v>
      </c>
      <c r="S1098">
        <v>2.7818518496886799E-2</v>
      </c>
      <c r="T1098">
        <v>3.2159149514664298</v>
      </c>
      <c r="U1098">
        <v>3.2159149514664298</v>
      </c>
      <c r="V1098">
        <v>2.2641132001077202</v>
      </c>
      <c r="W1098">
        <v>9.69</v>
      </c>
      <c r="X1098">
        <v>4.41</v>
      </c>
      <c r="Y1098">
        <v>-152444</v>
      </c>
      <c r="Z1098">
        <v>-5646</v>
      </c>
      <c r="AA1098">
        <v>-0.25</v>
      </c>
      <c r="AB1098">
        <v>27</v>
      </c>
      <c r="AC1098">
        <v>14</v>
      </c>
      <c r="AD1098">
        <v>13</v>
      </c>
      <c r="AE1098">
        <v>51.85</v>
      </c>
      <c r="AF1098">
        <v>6</v>
      </c>
      <c r="AG1098">
        <v>14</v>
      </c>
      <c r="AH1098">
        <v>13</v>
      </c>
      <c r="AI1098">
        <v>0</v>
      </c>
    </row>
    <row r="1099" spans="1:35" x14ac:dyDescent="0.2">
      <c r="A1099" s="102">
        <v>706</v>
      </c>
      <c r="B1099">
        <v>3407</v>
      </c>
      <c r="C1099" t="s">
        <v>1387</v>
      </c>
      <c r="D1099" t="s">
        <v>1282</v>
      </c>
      <c r="E1099">
        <v>1029</v>
      </c>
      <c r="F1099">
        <v>1024</v>
      </c>
      <c r="G1099">
        <v>1000</v>
      </c>
      <c r="H1099" t="s">
        <v>1261</v>
      </c>
      <c r="I1099">
        <v>7186</v>
      </c>
      <c r="J1099" t="s">
        <v>547</v>
      </c>
      <c r="K1099" t="s">
        <v>1314</v>
      </c>
      <c r="L1099">
        <v>422</v>
      </c>
      <c r="M1099">
        <v>420</v>
      </c>
      <c r="N1099">
        <v>2400</v>
      </c>
      <c r="O1099" t="s">
        <v>1258</v>
      </c>
      <c r="P1099">
        <v>0.79789679085568499</v>
      </c>
      <c r="Q1099">
        <v>0.86688782450205504</v>
      </c>
      <c r="R1099">
        <v>0.35435553891363802</v>
      </c>
      <c r="S1099">
        <v>1.3517935775793501E-2</v>
      </c>
      <c r="T1099">
        <v>-2.52867726108492</v>
      </c>
      <c r="U1099">
        <v>2.52867726108492</v>
      </c>
      <c r="V1099">
        <v>2.9008188465226601</v>
      </c>
      <c r="W1099">
        <v>-10.71</v>
      </c>
      <c r="X1099">
        <v>1.56</v>
      </c>
      <c r="Y1099">
        <v>-153543</v>
      </c>
      <c r="Z1099">
        <v>-7677</v>
      </c>
      <c r="AA1099">
        <v>-0.38</v>
      </c>
      <c r="AB1099">
        <v>20</v>
      </c>
      <c r="AC1099">
        <v>11</v>
      </c>
      <c r="AD1099">
        <v>9</v>
      </c>
      <c r="AE1099">
        <v>55</v>
      </c>
      <c r="AF1099">
        <v>12</v>
      </c>
      <c r="AG1099">
        <v>5</v>
      </c>
      <c r="AH1099">
        <v>6</v>
      </c>
      <c r="AI1099">
        <v>9</v>
      </c>
    </row>
    <row r="1100" spans="1:35" x14ac:dyDescent="0.2">
      <c r="A1100" s="102">
        <v>772</v>
      </c>
      <c r="B1100">
        <v>4502</v>
      </c>
      <c r="C1100" t="s">
        <v>1534</v>
      </c>
      <c r="D1100" t="s">
        <v>1280</v>
      </c>
      <c r="E1100">
        <v>4205</v>
      </c>
      <c r="F1100">
        <v>4163</v>
      </c>
      <c r="G1100">
        <v>200</v>
      </c>
      <c r="H1100" t="s">
        <v>1261</v>
      </c>
      <c r="I1100">
        <v>9142</v>
      </c>
      <c r="J1100" t="s">
        <v>927</v>
      </c>
      <c r="K1100" t="s">
        <v>1380</v>
      </c>
      <c r="L1100">
        <v>3680</v>
      </c>
      <c r="M1100">
        <v>3620</v>
      </c>
      <c r="N1100">
        <v>200</v>
      </c>
      <c r="O1100" t="s">
        <v>1258</v>
      </c>
      <c r="P1100">
        <v>0.63278219605201702</v>
      </c>
      <c r="Q1100">
        <v>0.85915875850433299</v>
      </c>
      <c r="R1100">
        <v>2.9594130558292402E-2</v>
      </c>
      <c r="S1100">
        <v>5.9023929048646499E-2</v>
      </c>
      <c r="T1100">
        <v>-1.1419209960598899</v>
      </c>
      <c r="U1100">
        <v>1.1419209960598899</v>
      </c>
      <c r="V1100">
        <v>1.1273785949648201</v>
      </c>
      <c r="W1100">
        <v>-2.95</v>
      </c>
      <c r="X1100">
        <v>13.04</v>
      </c>
      <c r="Y1100">
        <v>-153702</v>
      </c>
      <c r="Z1100">
        <v>-12808</v>
      </c>
      <c r="AA1100">
        <v>-0.45</v>
      </c>
      <c r="AB1100">
        <v>12</v>
      </c>
      <c r="AC1100">
        <v>6</v>
      </c>
      <c r="AD1100">
        <v>6</v>
      </c>
      <c r="AE1100">
        <v>50</v>
      </c>
      <c r="AF1100">
        <v>9</v>
      </c>
      <c r="AG1100">
        <v>5</v>
      </c>
      <c r="AH1100">
        <v>5</v>
      </c>
      <c r="AI1100">
        <v>2</v>
      </c>
    </row>
    <row r="1101" spans="1:35" x14ac:dyDescent="0.2">
      <c r="A1101" s="102">
        <v>490</v>
      </c>
      <c r="B1101">
        <v>5233</v>
      </c>
      <c r="C1101" t="s">
        <v>1459</v>
      </c>
      <c r="D1101" t="s">
        <v>1257</v>
      </c>
      <c r="E1101">
        <v>2969</v>
      </c>
      <c r="F1101">
        <v>2946</v>
      </c>
      <c r="G1101">
        <v>300</v>
      </c>
      <c r="H1101" t="s">
        <v>1258</v>
      </c>
      <c r="I1101">
        <v>7012</v>
      </c>
      <c r="J1101" t="s">
        <v>1480</v>
      </c>
      <c r="K1101" t="s">
        <v>1275</v>
      </c>
      <c r="L1101">
        <v>2209</v>
      </c>
      <c r="M1101">
        <v>2219</v>
      </c>
      <c r="N1101">
        <v>400</v>
      </c>
      <c r="O1101" t="s">
        <v>1261</v>
      </c>
      <c r="P1101">
        <v>0.88110161016647304</v>
      </c>
      <c r="Q1101">
        <v>0.89115737109078397</v>
      </c>
      <c r="R1101">
        <v>6.4548363982311202E-2</v>
      </c>
      <c r="S1101">
        <v>8.2032138924516995E-2</v>
      </c>
      <c r="T1101">
        <v>0.225351286638524</v>
      </c>
      <c r="U1101">
        <v>0.225351286638524</v>
      </c>
      <c r="V1101">
        <v>0.73092371522962996</v>
      </c>
      <c r="W1101">
        <v>0.82</v>
      </c>
      <c r="X1101">
        <v>0.43</v>
      </c>
      <c r="Y1101">
        <v>-154885</v>
      </c>
      <c r="Z1101">
        <v>-15488</v>
      </c>
      <c r="AA1101">
        <v>-0.74</v>
      </c>
      <c r="AB1101">
        <v>10</v>
      </c>
      <c r="AC1101">
        <v>4</v>
      </c>
      <c r="AD1101">
        <v>6</v>
      </c>
      <c r="AE1101">
        <v>40</v>
      </c>
      <c r="AF1101">
        <v>14</v>
      </c>
      <c r="AG1101">
        <v>3</v>
      </c>
      <c r="AH1101">
        <v>2</v>
      </c>
      <c r="AI1101">
        <v>5</v>
      </c>
    </row>
    <row r="1102" spans="1:35" x14ac:dyDescent="0.2">
      <c r="A1102" s="102">
        <v>936</v>
      </c>
      <c r="B1102">
        <v>4540</v>
      </c>
      <c r="C1102" t="s">
        <v>1696</v>
      </c>
      <c r="D1102" t="s">
        <v>1280</v>
      </c>
      <c r="E1102">
        <v>2798</v>
      </c>
      <c r="F1102">
        <v>2803</v>
      </c>
      <c r="G1102">
        <v>300</v>
      </c>
      <c r="H1102" t="s">
        <v>1261</v>
      </c>
      <c r="I1102">
        <v>8058</v>
      </c>
      <c r="J1102" t="s">
        <v>1601</v>
      </c>
      <c r="K1102" t="s">
        <v>1265</v>
      </c>
      <c r="L1102">
        <v>2859</v>
      </c>
      <c r="M1102">
        <v>2852</v>
      </c>
      <c r="N1102">
        <v>300</v>
      </c>
      <c r="O1102" t="s">
        <v>1258</v>
      </c>
      <c r="P1102">
        <v>0.59629389278742195</v>
      </c>
      <c r="Q1102">
        <v>0.84120728481537199</v>
      </c>
      <c r="R1102">
        <v>0.28152844189423898</v>
      </c>
      <c r="S1102">
        <v>1.15792442339018E-3</v>
      </c>
      <c r="T1102">
        <v>-3.0834044292471701</v>
      </c>
      <c r="U1102">
        <v>3.0834044292471701</v>
      </c>
      <c r="V1102">
        <v>3.0574068477699998</v>
      </c>
      <c r="W1102">
        <v>-10.94</v>
      </c>
      <c r="X1102">
        <v>1.72</v>
      </c>
      <c r="Y1102">
        <v>-155318</v>
      </c>
      <c r="Z1102">
        <v>-15532</v>
      </c>
      <c r="AA1102">
        <v>-0.92</v>
      </c>
      <c r="AB1102">
        <v>10</v>
      </c>
      <c r="AC1102">
        <v>4</v>
      </c>
      <c r="AD1102">
        <v>6</v>
      </c>
      <c r="AE1102">
        <v>40</v>
      </c>
      <c r="AF1102">
        <v>14</v>
      </c>
      <c r="AG1102">
        <v>1</v>
      </c>
      <c r="AH1102">
        <v>3</v>
      </c>
      <c r="AI1102">
        <v>6</v>
      </c>
    </row>
    <row r="1103" spans="1:35" x14ac:dyDescent="0.2">
      <c r="A1103" s="102">
        <v>301</v>
      </c>
      <c r="B1103">
        <v>2531</v>
      </c>
      <c r="C1103" t="s">
        <v>1284</v>
      </c>
      <c r="D1103" t="s">
        <v>1285</v>
      </c>
      <c r="E1103">
        <v>948</v>
      </c>
      <c r="F1103">
        <v>952</v>
      </c>
      <c r="G1103">
        <v>1100</v>
      </c>
      <c r="H1103" t="s">
        <v>1261</v>
      </c>
      <c r="I1103">
        <v>7182</v>
      </c>
      <c r="J1103" t="s">
        <v>1375</v>
      </c>
      <c r="K1103" t="s">
        <v>1314</v>
      </c>
      <c r="L1103">
        <v>1011</v>
      </c>
      <c r="M1103">
        <v>1008</v>
      </c>
      <c r="N1103">
        <v>1000</v>
      </c>
      <c r="O1103" t="s">
        <v>1258</v>
      </c>
      <c r="P1103">
        <v>0.84491895810261997</v>
      </c>
      <c r="Q1103">
        <v>0.90969684202221901</v>
      </c>
      <c r="R1103">
        <v>0.25736246559508202</v>
      </c>
      <c r="S1103">
        <v>2.35025375685729E-3</v>
      </c>
      <c r="T1103">
        <v>-1.1633692987659501</v>
      </c>
      <c r="U1103">
        <v>1.1633692987659501</v>
      </c>
      <c r="V1103">
        <v>1.72742861631983</v>
      </c>
      <c r="W1103">
        <v>-3.07</v>
      </c>
      <c r="X1103">
        <v>3.89</v>
      </c>
      <c r="Y1103">
        <v>-155792</v>
      </c>
      <c r="Z1103">
        <v>-9164</v>
      </c>
      <c r="AA1103">
        <v>-0.46</v>
      </c>
      <c r="AB1103">
        <v>17</v>
      </c>
      <c r="AC1103">
        <v>9</v>
      </c>
      <c r="AD1103">
        <v>8</v>
      </c>
      <c r="AE1103">
        <v>52.94</v>
      </c>
      <c r="AF1103">
        <v>12</v>
      </c>
      <c r="AG1103">
        <v>4</v>
      </c>
      <c r="AH1103">
        <v>5</v>
      </c>
      <c r="AI1103">
        <v>8</v>
      </c>
    </row>
    <row r="1104" spans="1:35" x14ac:dyDescent="0.2">
      <c r="A1104" s="102">
        <v>1221</v>
      </c>
      <c r="B1104">
        <v>7240</v>
      </c>
      <c r="C1104" t="s">
        <v>792</v>
      </c>
      <c r="D1104" t="s">
        <v>1275</v>
      </c>
      <c r="E1104">
        <v>1561</v>
      </c>
      <c r="F1104">
        <v>1564</v>
      </c>
      <c r="G1104">
        <v>700</v>
      </c>
      <c r="H1104" t="s">
        <v>1258</v>
      </c>
      <c r="I1104">
        <v>8358</v>
      </c>
      <c r="J1104" t="s">
        <v>1535</v>
      </c>
      <c r="K1104" t="s">
        <v>1314</v>
      </c>
      <c r="L1104">
        <v>452</v>
      </c>
      <c r="M1104">
        <v>436</v>
      </c>
      <c r="N1104">
        <v>2500</v>
      </c>
      <c r="O1104" t="s">
        <v>1261</v>
      </c>
      <c r="P1104">
        <v>0.90049443097697002</v>
      </c>
      <c r="Q1104">
        <v>0.801289766779818</v>
      </c>
      <c r="R1104">
        <v>0.40614906648830001</v>
      </c>
      <c r="S1104">
        <v>9.0730574926127003E-2</v>
      </c>
      <c r="T1104">
        <v>0.95489437711993896</v>
      </c>
      <c r="U1104">
        <v>0.95489437711993896</v>
      </c>
      <c r="V1104">
        <v>6.2342596543106402E-3</v>
      </c>
      <c r="W1104">
        <v>5.77</v>
      </c>
      <c r="X1104">
        <v>0.44</v>
      </c>
      <c r="Y1104">
        <v>-156364</v>
      </c>
      <c r="Z1104">
        <v>-7446</v>
      </c>
      <c r="AA1104">
        <v>-0.3</v>
      </c>
      <c r="AB1104">
        <v>21</v>
      </c>
      <c r="AC1104">
        <v>11</v>
      </c>
      <c r="AD1104">
        <v>10</v>
      </c>
      <c r="AE1104">
        <v>52.38</v>
      </c>
      <c r="AF1104">
        <v>10</v>
      </c>
      <c r="AG1104">
        <v>6</v>
      </c>
      <c r="AH1104">
        <v>7</v>
      </c>
      <c r="AI1104">
        <v>8</v>
      </c>
    </row>
    <row r="1105" spans="1:35" x14ac:dyDescent="0.2">
      <c r="A1105" s="102">
        <v>252</v>
      </c>
      <c r="B1105">
        <v>9003</v>
      </c>
      <c r="C1105" t="s">
        <v>1492</v>
      </c>
      <c r="D1105" t="s">
        <v>1380</v>
      </c>
      <c r="E1105">
        <v>2750</v>
      </c>
      <c r="F1105">
        <v>2707</v>
      </c>
      <c r="G1105">
        <v>400</v>
      </c>
      <c r="H1105" t="s">
        <v>1258</v>
      </c>
      <c r="I1105">
        <v>9603</v>
      </c>
      <c r="J1105" t="s">
        <v>1434</v>
      </c>
      <c r="K1105" t="s">
        <v>1272</v>
      </c>
      <c r="L1105">
        <v>2547</v>
      </c>
      <c r="M1105">
        <v>2485</v>
      </c>
      <c r="N1105">
        <v>400</v>
      </c>
      <c r="O1105" t="s">
        <v>1261</v>
      </c>
      <c r="P1105">
        <v>0.72602415664028597</v>
      </c>
      <c r="Q1105">
        <v>0.914316861874091</v>
      </c>
      <c r="R1105">
        <v>0.33064428520150602</v>
      </c>
      <c r="S1105">
        <v>1.3452655212477999E-3</v>
      </c>
      <c r="T1105">
        <v>0.97292565059154301</v>
      </c>
      <c r="U1105">
        <v>0.97292565059154301</v>
      </c>
      <c r="V1105">
        <v>0.85420779847474904</v>
      </c>
      <c r="W1105">
        <v>5.39</v>
      </c>
      <c r="X1105">
        <v>8.1999999999999993</v>
      </c>
      <c r="Y1105">
        <v>-157598</v>
      </c>
      <c r="Z1105">
        <v>-12123</v>
      </c>
      <c r="AA1105">
        <v>-0.64</v>
      </c>
      <c r="AB1105">
        <v>13</v>
      </c>
      <c r="AC1105">
        <v>6</v>
      </c>
      <c r="AD1105">
        <v>7</v>
      </c>
      <c r="AE1105">
        <v>46.15</v>
      </c>
      <c r="AF1105">
        <v>15</v>
      </c>
      <c r="AG1105">
        <v>2</v>
      </c>
      <c r="AH1105">
        <v>2</v>
      </c>
      <c r="AI1105">
        <v>9</v>
      </c>
    </row>
    <row r="1106" spans="1:35" x14ac:dyDescent="0.2">
      <c r="A1106" s="102">
        <v>564</v>
      </c>
      <c r="B1106">
        <v>4114</v>
      </c>
      <c r="C1106" t="s">
        <v>1413</v>
      </c>
      <c r="D1106" t="s">
        <v>1282</v>
      </c>
      <c r="E1106">
        <v>6080</v>
      </c>
      <c r="F1106">
        <v>6050</v>
      </c>
      <c r="G1106">
        <v>100</v>
      </c>
      <c r="H1106" t="s">
        <v>1261</v>
      </c>
      <c r="I1106">
        <v>5233</v>
      </c>
      <c r="J1106" t="s">
        <v>1459</v>
      </c>
      <c r="K1106" t="s">
        <v>1257</v>
      </c>
      <c r="L1106">
        <v>2969</v>
      </c>
      <c r="M1106">
        <v>2946</v>
      </c>
      <c r="N1106">
        <v>200</v>
      </c>
      <c r="O1106" t="s">
        <v>1258</v>
      </c>
      <c r="P1106">
        <v>0.73695089433925498</v>
      </c>
      <c r="Q1106">
        <v>0.88324690058590904</v>
      </c>
      <c r="R1106">
        <v>4.3956263333668102E-2</v>
      </c>
      <c r="S1106">
        <v>4.1440930843565302E-3</v>
      </c>
      <c r="T1106">
        <v>-0.59121777995550695</v>
      </c>
      <c r="U1106">
        <v>0.59121777995550695</v>
      </c>
      <c r="V1106">
        <v>0.69373543319583997</v>
      </c>
      <c r="W1106">
        <v>-1.92</v>
      </c>
      <c r="X1106">
        <v>2.61</v>
      </c>
      <c r="Y1106">
        <v>-162464</v>
      </c>
      <c r="Z1106">
        <v>-12497</v>
      </c>
      <c r="AA1106">
        <v>-0.88</v>
      </c>
      <c r="AB1106">
        <v>13</v>
      </c>
      <c r="AC1106">
        <v>5</v>
      </c>
      <c r="AD1106">
        <v>8</v>
      </c>
      <c r="AE1106">
        <v>38.46</v>
      </c>
      <c r="AF1106">
        <v>11</v>
      </c>
      <c r="AG1106">
        <v>3</v>
      </c>
      <c r="AH1106">
        <v>7</v>
      </c>
      <c r="AI1106">
        <v>3</v>
      </c>
    </row>
    <row r="1107" spans="1:35" x14ac:dyDescent="0.2">
      <c r="A1107" s="102">
        <v>416</v>
      </c>
      <c r="B1107">
        <v>3289</v>
      </c>
      <c r="C1107" t="s">
        <v>637</v>
      </c>
      <c r="D1107" t="s">
        <v>1279</v>
      </c>
      <c r="E1107">
        <v>790</v>
      </c>
      <c r="F1107">
        <v>782</v>
      </c>
      <c r="G1107">
        <v>1200</v>
      </c>
      <c r="H1107" t="s">
        <v>1261</v>
      </c>
      <c r="I1107">
        <v>8591</v>
      </c>
      <c r="J1107" t="s">
        <v>1429</v>
      </c>
      <c r="K1107" t="s">
        <v>1264</v>
      </c>
      <c r="L1107">
        <v>1916</v>
      </c>
      <c r="M1107">
        <v>1925</v>
      </c>
      <c r="N1107">
        <v>500</v>
      </c>
      <c r="O1107" t="s">
        <v>1258</v>
      </c>
      <c r="P1107">
        <v>0.77202189254496401</v>
      </c>
      <c r="Q1107">
        <v>0.89904651302510397</v>
      </c>
      <c r="R1107">
        <v>0.18424333837887</v>
      </c>
      <c r="S1107">
        <v>6.5219966168517093E-2</v>
      </c>
      <c r="T1107">
        <v>-0.52425242372755598</v>
      </c>
      <c r="U1107">
        <v>0.52425242372755598</v>
      </c>
      <c r="V1107">
        <v>0.19035768894798</v>
      </c>
      <c r="W1107">
        <v>-1.1299999999999999</v>
      </c>
      <c r="X1107">
        <v>2.5</v>
      </c>
      <c r="Y1107">
        <v>-169926</v>
      </c>
      <c r="Z1107">
        <v>-10620</v>
      </c>
      <c r="AA1107">
        <v>-0.49</v>
      </c>
      <c r="AB1107">
        <v>16</v>
      </c>
      <c r="AC1107">
        <v>7</v>
      </c>
      <c r="AD1107">
        <v>9</v>
      </c>
      <c r="AE1107">
        <v>43.75</v>
      </c>
      <c r="AF1107">
        <v>14</v>
      </c>
      <c r="AG1107">
        <v>4</v>
      </c>
      <c r="AH1107">
        <v>5</v>
      </c>
      <c r="AI1107">
        <v>7</v>
      </c>
    </row>
    <row r="1108" spans="1:35" x14ac:dyDescent="0.2">
      <c r="A1108" s="102">
        <v>388</v>
      </c>
      <c r="B1108">
        <v>4686</v>
      </c>
      <c r="C1108" t="s">
        <v>1278</v>
      </c>
      <c r="D1108" t="s">
        <v>1260</v>
      </c>
      <c r="E1108">
        <v>5390</v>
      </c>
      <c r="F1108">
        <v>5130</v>
      </c>
      <c r="G1108">
        <v>200</v>
      </c>
      <c r="H1108" t="s">
        <v>1261</v>
      </c>
      <c r="I1108">
        <v>4819</v>
      </c>
      <c r="J1108" t="s">
        <v>1276</v>
      </c>
      <c r="K1108" t="s">
        <v>1260</v>
      </c>
      <c r="L1108">
        <v>4075</v>
      </c>
      <c r="M1108">
        <v>4075</v>
      </c>
      <c r="N1108">
        <v>300</v>
      </c>
      <c r="O1108" t="s">
        <v>1258</v>
      </c>
      <c r="P1108">
        <v>0.66449623265907798</v>
      </c>
      <c r="Q1108">
        <v>0.90116115210175096</v>
      </c>
      <c r="R1108">
        <v>4.3176400666053702E-2</v>
      </c>
      <c r="S1108">
        <v>5.6446010958520101E-2</v>
      </c>
      <c r="T1108">
        <v>-1.9370285361169199</v>
      </c>
      <c r="U1108">
        <v>1.9370285361169199</v>
      </c>
      <c r="V1108">
        <v>0.96844449719029002</v>
      </c>
      <c r="W1108">
        <v>-10.48</v>
      </c>
      <c r="X1108">
        <v>19.149999999999999</v>
      </c>
      <c r="Y1108">
        <v>-170646</v>
      </c>
      <c r="Z1108">
        <v>-8981</v>
      </c>
      <c r="AA1108">
        <v>-0.41</v>
      </c>
      <c r="AB1108">
        <v>19</v>
      </c>
      <c r="AC1108">
        <v>9</v>
      </c>
      <c r="AD1108">
        <v>10</v>
      </c>
      <c r="AE1108">
        <v>47.37</v>
      </c>
      <c r="AF1108">
        <v>9</v>
      </c>
      <c r="AG1108">
        <v>7</v>
      </c>
      <c r="AH1108">
        <v>7</v>
      </c>
      <c r="AI1108">
        <v>5</v>
      </c>
    </row>
    <row r="1109" spans="1:35" x14ac:dyDescent="0.2">
      <c r="A1109" s="102">
        <v>264</v>
      </c>
      <c r="B1109">
        <v>7267</v>
      </c>
      <c r="C1109" t="s">
        <v>60</v>
      </c>
      <c r="D1109" t="s">
        <v>1275</v>
      </c>
      <c r="E1109">
        <v>3019</v>
      </c>
      <c r="F1109">
        <v>3041</v>
      </c>
      <c r="G1109">
        <v>300</v>
      </c>
      <c r="H1109" t="s">
        <v>1258</v>
      </c>
      <c r="I1109">
        <v>7278</v>
      </c>
      <c r="J1109" t="s">
        <v>45</v>
      </c>
      <c r="K1109" t="s">
        <v>1275</v>
      </c>
      <c r="L1109">
        <v>2256</v>
      </c>
      <c r="M1109">
        <v>2227</v>
      </c>
      <c r="N1109">
        <v>400</v>
      </c>
      <c r="O1109" t="s">
        <v>1261</v>
      </c>
      <c r="P1109">
        <v>0.85088428018252504</v>
      </c>
      <c r="Q1109">
        <v>0.91259018200202202</v>
      </c>
      <c r="R1109">
        <v>6.2658360758640105E-2</v>
      </c>
      <c r="S1109">
        <v>3.3083114172020298E-3</v>
      </c>
      <c r="T1109">
        <v>2.6517395728375499</v>
      </c>
      <c r="U1109">
        <v>2.6517395728375499</v>
      </c>
      <c r="V1109">
        <v>1.8786877232691299</v>
      </c>
      <c r="W1109">
        <v>7.32</v>
      </c>
      <c r="X1109">
        <v>2.36</v>
      </c>
      <c r="Y1109">
        <v>-170805</v>
      </c>
      <c r="Z1109">
        <v>-15528</v>
      </c>
      <c r="AA1109">
        <v>-0.76</v>
      </c>
      <c r="AB1109">
        <v>11</v>
      </c>
      <c r="AC1109">
        <v>4</v>
      </c>
      <c r="AD1109">
        <v>7</v>
      </c>
      <c r="AE1109">
        <v>36.36</v>
      </c>
      <c r="AF1109">
        <v>14</v>
      </c>
      <c r="AG1109">
        <v>2</v>
      </c>
      <c r="AH1109">
        <v>3</v>
      </c>
      <c r="AI1109">
        <v>6</v>
      </c>
    </row>
    <row r="1110" spans="1:35" x14ac:dyDescent="0.2">
      <c r="A1110" s="102">
        <v>1136</v>
      </c>
      <c r="B1110">
        <v>4812</v>
      </c>
      <c r="C1110" t="s">
        <v>690</v>
      </c>
      <c r="D1110" t="s">
        <v>1260</v>
      </c>
      <c r="E1110">
        <v>4975</v>
      </c>
      <c r="F1110">
        <v>4955</v>
      </c>
      <c r="G1110">
        <v>200</v>
      </c>
      <c r="H1110" t="s">
        <v>1258</v>
      </c>
      <c r="I1110">
        <v>6370</v>
      </c>
      <c r="J1110" t="s">
        <v>1502</v>
      </c>
      <c r="K1110" t="s">
        <v>1270</v>
      </c>
      <c r="L1110">
        <v>3240</v>
      </c>
      <c r="M1110">
        <v>3235</v>
      </c>
      <c r="N1110">
        <v>300</v>
      </c>
      <c r="O1110" t="s">
        <v>1261</v>
      </c>
      <c r="P1110">
        <v>0.53443605905680702</v>
      </c>
      <c r="Q1110">
        <v>0.815657191480471</v>
      </c>
      <c r="R1110" s="15">
        <v>0.41392875595782502</v>
      </c>
      <c r="S1110">
        <v>5.6732013792648799E-2</v>
      </c>
      <c r="T1110">
        <v>1.71128786034493</v>
      </c>
      <c r="U1110">
        <v>1.71128786034493</v>
      </c>
      <c r="V1110">
        <v>1.8330077381068399</v>
      </c>
      <c r="W1110">
        <v>11.74</v>
      </c>
      <c r="X1110">
        <v>2.0699999999999998</v>
      </c>
      <c r="Y1110">
        <v>-171239</v>
      </c>
      <c r="Z1110">
        <v>-10702</v>
      </c>
      <c r="AA1110">
        <v>-0.57999999999999996</v>
      </c>
      <c r="AB1110">
        <v>16</v>
      </c>
      <c r="AC1110">
        <v>7</v>
      </c>
      <c r="AD1110">
        <v>9</v>
      </c>
      <c r="AE1110">
        <v>43.75</v>
      </c>
      <c r="AF1110">
        <v>11</v>
      </c>
      <c r="AG1110">
        <v>4</v>
      </c>
      <c r="AH1110">
        <v>7</v>
      </c>
      <c r="AI1110">
        <v>5</v>
      </c>
    </row>
    <row r="1111" spans="1:35" x14ac:dyDescent="0.2">
      <c r="A1111" s="102">
        <v>81</v>
      </c>
      <c r="B1111">
        <v>1332</v>
      </c>
      <c r="C1111" t="s">
        <v>1684</v>
      </c>
      <c r="D1111" t="s">
        <v>1378</v>
      </c>
      <c r="E1111">
        <v>617</v>
      </c>
      <c r="F1111">
        <v>610</v>
      </c>
      <c r="G1111">
        <v>1700</v>
      </c>
      <c r="H1111" t="s">
        <v>1258</v>
      </c>
      <c r="I1111">
        <v>1333</v>
      </c>
      <c r="J1111" t="s">
        <v>1377</v>
      </c>
      <c r="K1111" t="s">
        <v>1378</v>
      </c>
      <c r="L1111">
        <v>2585</v>
      </c>
      <c r="M1111">
        <v>2565</v>
      </c>
      <c r="N1111">
        <v>400</v>
      </c>
      <c r="O1111" t="s">
        <v>1261</v>
      </c>
      <c r="P1111">
        <v>0.70799373153436795</v>
      </c>
      <c r="Q1111">
        <v>0.939316201439367</v>
      </c>
      <c r="R1111">
        <v>0.49982800694190999</v>
      </c>
      <c r="S1111">
        <v>2.2407770611416598E-2</v>
      </c>
      <c r="T1111">
        <v>1.45149499132358</v>
      </c>
      <c r="U1111">
        <v>1.45149499132358</v>
      </c>
      <c r="V1111">
        <v>1.6181023640791301</v>
      </c>
      <c r="W1111">
        <v>4.3899999999999997</v>
      </c>
      <c r="X1111">
        <v>1.07</v>
      </c>
      <c r="Y1111">
        <v>-171718</v>
      </c>
      <c r="Z1111">
        <v>-9038</v>
      </c>
      <c r="AA1111">
        <v>-0.56000000000000005</v>
      </c>
      <c r="AB1111">
        <v>19</v>
      </c>
      <c r="AC1111">
        <v>9</v>
      </c>
      <c r="AD1111">
        <v>10</v>
      </c>
      <c r="AE1111">
        <v>47.37</v>
      </c>
      <c r="AF1111">
        <v>12</v>
      </c>
      <c r="AG1111">
        <v>5</v>
      </c>
      <c r="AH1111">
        <v>6</v>
      </c>
      <c r="AI1111">
        <v>8</v>
      </c>
    </row>
    <row r="1112" spans="1:35" x14ac:dyDescent="0.2">
      <c r="A1112" s="102">
        <v>10</v>
      </c>
      <c r="B1112">
        <v>3038</v>
      </c>
      <c r="C1112" t="s">
        <v>1085</v>
      </c>
      <c r="D1112" t="s">
        <v>1265</v>
      </c>
      <c r="E1112">
        <v>4580</v>
      </c>
      <c r="F1112">
        <v>4460</v>
      </c>
      <c r="G1112">
        <v>200</v>
      </c>
      <c r="H1112" t="s">
        <v>1258</v>
      </c>
      <c r="I1112">
        <v>6098</v>
      </c>
      <c r="J1112" t="s">
        <v>238</v>
      </c>
      <c r="K1112" t="s">
        <v>1272</v>
      </c>
      <c r="L1112">
        <v>4568</v>
      </c>
      <c r="M1112">
        <v>4552</v>
      </c>
      <c r="N1112">
        <v>200</v>
      </c>
      <c r="O1112" t="s">
        <v>1261</v>
      </c>
      <c r="P1112">
        <v>0.94576003339731496</v>
      </c>
      <c r="Q1112">
        <v>0.96255363106454706</v>
      </c>
      <c r="R1112">
        <v>5.6839845172926298E-2</v>
      </c>
      <c r="S1112">
        <v>2.1218637705681401E-2</v>
      </c>
      <c r="T1112">
        <v>1.08391707147718</v>
      </c>
      <c r="U1112">
        <v>1.08391707147718</v>
      </c>
      <c r="V1112">
        <v>1.4422386707194499</v>
      </c>
      <c r="W1112">
        <v>6.94</v>
      </c>
      <c r="X1112">
        <v>2.02</v>
      </c>
      <c r="Y1112">
        <v>-172552</v>
      </c>
      <c r="Z1112">
        <v>-6902</v>
      </c>
      <c r="AA1112">
        <v>-0.3</v>
      </c>
      <c r="AB1112">
        <v>25</v>
      </c>
      <c r="AC1112">
        <v>13</v>
      </c>
      <c r="AD1112">
        <v>12</v>
      </c>
      <c r="AE1112">
        <v>52</v>
      </c>
      <c r="AF1112">
        <v>11</v>
      </c>
      <c r="AG1112">
        <v>10</v>
      </c>
      <c r="AH1112">
        <v>12</v>
      </c>
      <c r="AI1112">
        <v>3</v>
      </c>
    </row>
    <row r="1113" spans="1:35" x14ac:dyDescent="0.2">
      <c r="A1113" s="102">
        <v>246</v>
      </c>
      <c r="B1113">
        <v>5019</v>
      </c>
      <c r="C1113" t="s">
        <v>1522</v>
      </c>
      <c r="D1113" t="s">
        <v>1523</v>
      </c>
      <c r="E1113">
        <v>2921</v>
      </c>
      <c r="F1113">
        <v>2903</v>
      </c>
      <c r="G1113">
        <v>300</v>
      </c>
      <c r="H1113" t="s">
        <v>1258</v>
      </c>
      <c r="I1113">
        <v>9201</v>
      </c>
      <c r="J1113" t="s">
        <v>1519</v>
      </c>
      <c r="K1113" t="s">
        <v>1520</v>
      </c>
      <c r="L1113">
        <v>3020</v>
      </c>
      <c r="M1113">
        <v>2998.5</v>
      </c>
      <c r="N1113">
        <v>300</v>
      </c>
      <c r="O1113" t="s">
        <v>1261</v>
      </c>
      <c r="P1113">
        <v>0.84107917260269405</v>
      </c>
      <c r="Q1113">
        <v>0.91486817015648303</v>
      </c>
      <c r="R1113">
        <v>3.9673484912368703E-2</v>
      </c>
      <c r="S1113">
        <v>4.5262595711691801E-4</v>
      </c>
      <c r="T1113">
        <v>2.36881186591572</v>
      </c>
      <c r="U1113">
        <v>2.36881186591572</v>
      </c>
      <c r="V1113">
        <v>1.82098872319915</v>
      </c>
      <c r="W1113">
        <v>6.77</v>
      </c>
      <c r="X1113">
        <v>3.18</v>
      </c>
      <c r="Y1113">
        <v>-172632</v>
      </c>
      <c r="Z1113">
        <v>-13279</v>
      </c>
      <c r="AA1113">
        <v>-0.64</v>
      </c>
      <c r="AB1113">
        <v>13</v>
      </c>
      <c r="AC1113">
        <v>6</v>
      </c>
      <c r="AD1113">
        <v>7</v>
      </c>
      <c r="AE1113">
        <v>46.15</v>
      </c>
      <c r="AF1113">
        <v>13</v>
      </c>
      <c r="AG1113">
        <v>4</v>
      </c>
      <c r="AH1113">
        <v>6</v>
      </c>
      <c r="AI1113">
        <v>3</v>
      </c>
    </row>
    <row r="1114" spans="1:35" x14ac:dyDescent="0.2">
      <c r="A1114" s="102">
        <v>28</v>
      </c>
      <c r="B1114">
        <v>5401</v>
      </c>
      <c r="C1114" t="s">
        <v>1600</v>
      </c>
      <c r="D1114" t="s">
        <v>1312</v>
      </c>
      <c r="E1114">
        <v>1412</v>
      </c>
      <c r="F1114">
        <v>1358</v>
      </c>
      <c r="G1114">
        <v>800</v>
      </c>
      <c r="H1114" t="s">
        <v>1261</v>
      </c>
      <c r="I1114">
        <v>9956</v>
      </c>
      <c r="J1114" t="s">
        <v>1212</v>
      </c>
      <c r="K1114" t="s">
        <v>1283</v>
      </c>
      <c r="L1114">
        <v>1828</v>
      </c>
      <c r="M1114">
        <v>1801</v>
      </c>
      <c r="N1114">
        <v>600</v>
      </c>
      <c r="O1114" t="s">
        <v>1258</v>
      </c>
      <c r="P1114">
        <v>0.81132024744606102</v>
      </c>
      <c r="Q1114">
        <v>0.95528214208430995</v>
      </c>
      <c r="R1114">
        <v>0.29655597889704199</v>
      </c>
      <c r="S1114">
        <v>2.0934924586296699E-2</v>
      </c>
      <c r="T1114">
        <v>-1.9556059659073199</v>
      </c>
      <c r="U1114">
        <v>1.9556059659073199</v>
      </c>
      <c r="V1114">
        <v>1.56211340857409</v>
      </c>
      <c r="W1114">
        <v>-6.8</v>
      </c>
      <c r="X1114">
        <v>0.54</v>
      </c>
      <c r="Y1114">
        <v>-181815</v>
      </c>
      <c r="Z1114">
        <v>-12121</v>
      </c>
      <c r="AA1114">
        <v>-0.61</v>
      </c>
      <c r="AB1114">
        <v>15</v>
      </c>
      <c r="AC1114">
        <v>5</v>
      </c>
      <c r="AD1114">
        <v>10</v>
      </c>
      <c r="AE1114">
        <v>33.33</v>
      </c>
      <c r="AF1114">
        <v>12</v>
      </c>
      <c r="AG1114">
        <v>3</v>
      </c>
      <c r="AH1114">
        <v>5</v>
      </c>
      <c r="AI1114">
        <v>7</v>
      </c>
    </row>
    <row r="1115" spans="1:35" x14ac:dyDescent="0.2">
      <c r="A1115" s="102">
        <v>627</v>
      </c>
      <c r="B1115">
        <v>3064</v>
      </c>
      <c r="C1115" t="s">
        <v>1524</v>
      </c>
      <c r="D1115" t="s">
        <v>1283</v>
      </c>
      <c r="E1115">
        <v>2657</v>
      </c>
      <c r="F1115">
        <v>2635</v>
      </c>
      <c r="G1115">
        <v>400</v>
      </c>
      <c r="H1115" t="s">
        <v>1261</v>
      </c>
      <c r="I1115">
        <v>4613</v>
      </c>
      <c r="J1115" t="s">
        <v>226</v>
      </c>
      <c r="K1115" t="s">
        <v>1282</v>
      </c>
      <c r="L1115">
        <v>2543</v>
      </c>
      <c r="M1115">
        <v>2531</v>
      </c>
      <c r="N1115">
        <v>400</v>
      </c>
      <c r="O1115" t="s">
        <v>1258</v>
      </c>
      <c r="P1115">
        <v>0.66919748435316995</v>
      </c>
      <c r="Q1115">
        <v>0.87679578368144895</v>
      </c>
      <c r="R1115">
        <v>0.23653122717380701</v>
      </c>
      <c r="S1115">
        <v>1.28249366101284E-2</v>
      </c>
      <c r="T1115">
        <v>-0.74101673045663596</v>
      </c>
      <c r="U1115">
        <v>0.74101673045663596</v>
      </c>
      <c r="V1115">
        <v>0.70192125956111595</v>
      </c>
      <c r="W1115">
        <v>-4.12</v>
      </c>
      <c r="X1115">
        <v>3.95</v>
      </c>
      <c r="Y1115">
        <v>-183904</v>
      </c>
      <c r="Z1115">
        <v>-7663</v>
      </c>
      <c r="AA1115">
        <v>-0.45</v>
      </c>
      <c r="AB1115">
        <v>24</v>
      </c>
      <c r="AC1115">
        <v>10</v>
      </c>
      <c r="AD1115">
        <v>14</v>
      </c>
      <c r="AE1115">
        <v>41.67</v>
      </c>
      <c r="AF1115">
        <v>10</v>
      </c>
      <c r="AG1115">
        <v>7</v>
      </c>
      <c r="AH1115">
        <v>13</v>
      </c>
      <c r="AI1115">
        <v>4</v>
      </c>
    </row>
    <row r="1116" spans="1:35" x14ac:dyDescent="0.2">
      <c r="A1116" s="102">
        <v>108</v>
      </c>
      <c r="B1116">
        <v>5411</v>
      </c>
      <c r="C1116" t="s">
        <v>1690</v>
      </c>
      <c r="D1116" t="s">
        <v>1312</v>
      </c>
      <c r="E1116">
        <v>1158</v>
      </c>
      <c r="F1116">
        <v>1108</v>
      </c>
      <c r="G1116">
        <v>1000</v>
      </c>
      <c r="H1116" t="s">
        <v>1261</v>
      </c>
      <c r="I1116">
        <v>7181</v>
      </c>
      <c r="J1116" t="s">
        <v>63</v>
      </c>
      <c r="K1116" t="s">
        <v>1440</v>
      </c>
      <c r="L1116">
        <v>1827</v>
      </c>
      <c r="M1116">
        <v>1821</v>
      </c>
      <c r="N1116">
        <v>600</v>
      </c>
      <c r="O1116" t="s">
        <v>1258</v>
      </c>
      <c r="P1116">
        <v>0.79478978974689896</v>
      </c>
      <c r="Q1116">
        <v>0.93475473766391903</v>
      </c>
      <c r="R1116">
        <v>2.3962330078255802E-2</v>
      </c>
      <c r="S1116">
        <v>5.4832991868263596E-3</v>
      </c>
      <c r="T1116">
        <v>-3.3185058115935</v>
      </c>
      <c r="U1116">
        <v>3.3185058115935</v>
      </c>
      <c r="V1116">
        <v>3.1137123772872499</v>
      </c>
      <c r="W1116">
        <v>-21.13</v>
      </c>
      <c r="X1116">
        <v>1.41</v>
      </c>
      <c r="Y1116">
        <v>-184160</v>
      </c>
      <c r="Z1116">
        <v>-11510</v>
      </c>
      <c r="AA1116">
        <v>-0.56000000000000005</v>
      </c>
      <c r="AB1116">
        <v>16</v>
      </c>
      <c r="AC1116">
        <v>6</v>
      </c>
      <c r="AD1116">
        <v>10</v>
      </c>
      <c r="AE1116">
        <v>37.5</v>
      </c>
      <c r="AF1116">
        <v>12</v>
      </c>
      <c r="AG1116">
        <v>4</v>
      </c>
      <c r="AH1116">
        <v>7</v>
      </c>
      <c r="AI1116">
        <v>5</v>
      </c>
    </row>
    <row r="1117" spans="1:35" x14ac:dyDescent="0.2">
      <c r="A1117" s="102">
        <v>960</v>
      </c>
      <c r="B1117">
        <v>1812</v>
      </c>
      <c r="C1117" t="s">
        <v>1356</v>
      </c>
      <c r="D1117" t="s">
        <v>1268</v>
      </c>
      <c r="E1117">
        <v>1297</v>
      </c>
      <c r="F1117">
        <v>1278</v>
      </c>
      <c r="G1117">
        <v>600</v>
      </c>
      <c r="H1117" t="s">
        <v>1258</v>
      </c>
      <c r="I1117">
        <v>9616</v>
      </c>
      <c r="J1117" t="s">
        <v>1641</v>
      </c>
      <c r="K1117" t="s">
        <v>1272</v>
      </c>
      <c r="L1117">
        <v>4150</v>
      </c>
      <c r="M1117">
        <v>4040</v>
      </c>
      <c r="N1117">
        <v>200</v>
      </c>
      <c r="O1117" t="s">
        <v>1261</v>
      </c>
      <c r="P1117">
        <v>0.71729446402197305</v>
      </c>
      <c r="Q1117">
        <v>0.83897199480897899</v>
      </c>
      <c r="R1117">
        <v>0.34673384233828303</v>
      </c>
      <c r="S1117">
        <v>3.2493140358387002E-3</v>
      </c>
      <c r="T1117">
        <v>1.2933692280358799</v>
      </c>
      <c r="U1117">
        <v>1.2933692280358799</v>
      </c>
      <c r="V1117">
        <v>1.04439126777417</v>
      </c>
      <c r="W1117">
        <v>6.43</v>
      </c>
      <c r="X1117">
        <v>5.0999999999999996</v>
      </c>
      <c r="Y1117">
        <v>-185561</v>
      </c>
      <c r="Z1117">
        <v>-8836</v>
      </c>
      <c r="AA1117">
        <v>-0.53</v>
      </c>
      <c r="AB1117">
        <v>21</v>
      </c>
      <c r="AC1117">
        <v>10</v>
      </c>
      <c r="AD1117">
        <v>11</v>
      </c>
      <c r="AE1117">
        <v>47.62</v>
      </c>
      <c r="AF1117">
        <v>13</v>
      </c>
      <c r="AG1117">
        <v>7</v>
      </c>
      <c r="AH1117">
        <v>9</v>
      </c>
      <c r="AI1117">
        <v>5</v>
      </c>
    </row>
    <row r="1118" spans="1:35" x14ac:dyDescent="0.2">
      <c r="A1118" s="102">
        <v>742</v>
      </c>
      <c r="B1118">
        <v>8377</v>
      </c>
      <c r="C1118" t="s">
        <v>1381</v>
      </c>
      <c r="D1118" t="s">
        <v>1314</v>
      </c>
      <c r="E1118">
        <v>1013</v>
      </c>
      <c r="F1118">
        <v>1008</v>
      </c>
      <c r="G1118">
        <v>800</v>
      </c>
      <c r="H1118" t="s">
        <v>1258</v>
      </c>
      <c r="I1118">
        <v>9616</v>
      </c>
      <c r="J1118" t="s">
        <v>1641</v>
      </c>
      <c r="K1118" t="s">
        <v>1272</v>
      </c>
      <c r="L1118">
        <v>4150</v>
      </c>
      <c r="M1118">
        <v>4040</v>
      </c>
      <c r="N1118">
        <v>200</v>
      </c>
      <c r="O1118" t="s">
        <v>1261</v>
      </c>
      <c r="P1118">
        <v>0.86719198538039999</v>
      </c>
      <c r="Q1118">
        <v>0.86255065756284799</v>
      </c>
      <c r="R1118">
        <v>0.27359172884709398</v>
      </c>
      <c r="S1118">
        <v>4.1527412686896699E-2</v>
      </c>
      <c r="T1118">
        <v>2.3482779310092501</v>
      </c>
      <c r="U1118">
        <v>2.3482779310092501</v>
      </c>
      <c r="V1118">
        <v>1.9191276821748999</v>
      </c>
      <c r="W1118">
        <v>9.1199999999999992</v>
      </c>
      <c r="X1118">
        <v>0.2</v>
      </c>
      <c r="Y1118">
        <v>-185927</v>
      </c>
      <c r="Z1118">
        <v>-9786</v>
      </c>
      <c r="AA1118">
        <v>-0.54</v>
      </c>
      <c r="AB1118">
        <v>19</v>
      </c>
      <c r="AC1118">
        <v>8</v>
      </c>
      <c r="AD1118">
        <v>11</v>
      </c>
      <c r="AE1118">
        <v>42.11</v>
      </c>
      <c r="AF1118">
        <v>12</v>
      </c>
      <c r="AG1118">
        <v>6</v>
      </c>
      <c r="AH1118">
        <v>8</v>
      </c>
      <c r="AI1118">
        <v>5</v>
      </c>
    </row>
    <row r="1119" spans="1:35" x14ac:dyDescent="0.2">
      <c r="A1119" s="102">
        <v>47</v>
      </c>
      <c r="B1119">
        <v>4686</v>
      </c>
      <c r="C1119" t="s">
        <v>1278</v>
      </c>
      <c r="D1119" t="s">
        <v>1260</v>
      </c>
      <c r="E1119">
        <v>5390</v>
      </c>
      <c r="F1119">
        <v>5130</v>
      </c>
      <c r="G1119">
        <v>100</v>
      </c>
      <c r="H1119" t="s">
        <v>1261</v>
      </c>
      <c r="I1119">
        <v>6758</v>
      </c>
      <c r="J1119" t="s">
        <v>1274</v>
      </c>
      <c r="K1119" t="s">
        <v>1263</v>
      </c>
      <c r="L1119">
        <v>7500</v>
      </c>
      <c r="M1119">
        <v>7522</v>
      </c>
      <c r="N1119">
        <v>100</v>
      </c>
      <c r="O1119" t="s">
        <v>1258</v>
      </c>
      <c r="P1119">
        <v>0.59576318500748005</v>
      </c>
      <c r="Q1119">
        <v>0.94887059614524605</v>
      </c>
      <c r="R1119">
        <v>2.38600834547038E-2</v>
      </c>
      <c r="S1119">
        <v>5.3508842541896098E-2</v>
      </c>
      <c r="T1119">
        <v>-2.37520281974211</v>
      </c>
      <c r="U1119">
        <v>2.37520281974211</v>
      </c>
      <c r="V1119">
        <v>1.3964680855156899</v>
      </c>
      <c r="W1119">
        <v>-15.85</v>
      </c>
      <c r="X1119">
        <v>31.8</v>
      </c>
      <c r="Y1119">
        <v>-185930</v>
      </c>
      <c r="Z1119">
        <v>-10329</v>
      </c>
      <c r="AA1119">
        <v>-0.7</v>
      </c>
      <c r="AB1119">
        <v>18</v>
      </c>
      <c r="AC1119">
        <v>6</v>
      </c>
      <c r="AD1119">
        <v>12</v>
      </c>
      <c r="AE1119">
        <v>33.33</v>
      </c>
      <c r="AF1119">
        <v>8</v>
      </c>
      <c r="AG1119">
        <v>6</v>
      </c>
      <c r="AH1119">
        <v>10</v>
      </c>
      <c r="AI1119">
        <v>2</v>
      </c>
    </row>
    <row r="1120" spans="1:35" x14ac:dyDescent="0.2">
      <c r="A1120" s="102">
        <v>244</v>
      </c>
      <c r="B1120">
        <v>4005</v>
      </c>
      <c r="C1120" t="s">
        <v>1501</v>
      </c>
      <c r="D1120" t="s">
        <v>1282</v>
      </c>
      <c r="E1120">
        <v>448</v>
      </c>
      <c r="F1120">
        <v>442</v>
      </c>
      <c r="G1120">
        <v>2300</v>
      </c>
      <c r="H1120" t="s">
        <v>1258</v>
      </c>
      <c r="I1120">
        <v>8242</v>
      </c>
      <c r="J1120" t="s">
        <v>862</v>
      </c>
      <c r="K1120" t="s">
        <v>1283</v>
      </c>
      <c r="L1120">
        <v>958</v>
      </c>
      <c r="M1120">
        <v>936</v>
      </c>
      <c r="N1120">
        <v>1100</v>
      </c>
      <c r="O1120" t="s">
        <v>1261</v>
      </c>
      <c r="P1120">
        <v>0.95084438857396303</v>
      </c>
      <c r="Q1120">
        <v>0.91495502097597803</v>
      </c>
      <c r="R1120">
        <v>1.34938455765255E-2</v>
      </c>
      <c r="S1120">
        <v>3.28410821007657E-4</v>
      </c>
      <c r="T1120">
        <v>2.3226664888250399</v>
      </c>
      <c r="U1120">
        <v>2.3226664888250399</v>
      </c>
      <c r="V1120">
        <v>2.1197163175906799</v>
      </c>
      <c r="W1120">
        <v>11.48</v>
      </c>
      <c r="X1120">
        <v>1.26</v>
      </c>
      <c r="Y1120">
        <v>-188150</v>
      </c>
      <c r="Z1120">
        <v>-8960</v>
      </c>
      <c r="AA1120">
        <v>-0.44</v>
      </c>
      <c r="AB1120">
        <v>21</v>
      </c>
      <c r="AC1120">
        <v>10</v>
      </c>
      <c r="AD1120">
        <v>11</v>
      </c>
      <c r="AE1120">
        <v>47.62</v>
      </c>
      <c r="AF1120">
        <v>12</v>
      </c>
      <c r="AG1120">
        <v>7</v>
      </c>
      <c r="AH1120">
        <v>8</v>
      </c>
      <c r="AI1120">
        <v>6</v>
      </c>
    </row>
    <row r="1121" spans="1:35" x14ac:dyDescent="0.2">
      <c r="A1121" s="102">
        <v>389</v>
      </c>
      <c r="B1121">
        <v>4118</v>
      </c>
      <c r="C1121" t="s">
        <v>1506</v>
      </c>
      <c r="D1121" t="s">
        <v>1282</v>
      </c>
      <c r="E1121">
        <v>3280</v>
      </c>
      <c r="F1121">
        <v>3310</v>
      </c>
      <c r="G1121">
        <v>300</v>
      </c>
      <c r="H1121" t="s">
        <v>1261</v>
      </c>
      <c r="I1121">
        <v>6178</v>
      </c>
      <c r="J1121" t="s">
        <v>1717</v>
      </c>
      <c r="K1121" t="s">
        <v>1272</v>
      </c>
      <c r="L1121">
        <v>1008.5</v>
      </c>
      <c r="M1121">
        <v>1005</v>
      </c>
      <c r="N1121">
        <v>1000</v>
      </c>
      <c r="O1121" t="s">
        <v>1258</v>
      </c>
      <c r="P1121">
        <v>0.75983176986249901</v>
      </c>
      <c r="Q1121">
        <v>0.90113780638389496</v>
      </c>
      <c r="R1121">
        <v>0.18270085923800899</v>
      </c>
      <c r="S1121">
        <v>1.3887449441466099E-2</v>
      </c>
      <c r="T1121">
        <v>-1.3118500332207499</v>
      </c>
      <c r="U1121">
        <v>1.3118500332207499</v>
      </c>
      <c r="V1121">
        <v>1.80575539430082</v>
      </c>
      <c r="W1121">
        <v>-5.32</v>
      </c>
      <c r="X1121">
        <v>1.21</v>
      </c>
      <c r="Y1121">
        <v>-189843</v>
      </c>
      <c r="Z1121">
        <v>-11167</v>
      </c>
      <c r="AA1121">
        <v>-0.69</v>
      </c>
      <c r="AB1121">
        <v>17</v>
      </c>
      <c r="AC1121">
        <v>6</v>
      </c>
      <c r="AD1121">
        <v>11</v>
      </c>
      <c r="AE1121">
        <v>35.29</v>
      </c>
      <c r="AF1121">
        <v>12</v>
      </c>
      <c r="AG1121">
        <v>6</v>
      </c>
      <c r="AH1121">
        <v>7</v>
      </c>
      <c r="AI1121">
        <v>4</v>
      </c>
    </row>
    <row r="1122" spans="1:35" x14ac:dyDescent="0.2">
      <c r="A1122" s="102">
        <v>570</v>
      </c>
      <c r="B1122">
        <v>6201</v>
      </c>
      <c r="C1122" t="s">
        <v>1633</v>
      </c>
      <c r="D1122" t="s">
        <v>1275</v>
      </c>
      <c r="E1122">
        <v>6300</v>
      </c>
      <c r="F1122">
        <v>6340</v>
      </c>
      <c r="G1122">
        <v>100</v>
      </c>
      <c r="H1122" t="s">
        <v>1258</v>
      </c>
      <c r="I1122">
        <v>6856</v>
      </c>
      <c r="J1122" t="s">
        <v>233</v>
      </c>
      <c r="K1122" t="s">
        <v>1263</v>
      </c>
      <c r="L1122">
        <v>6880</v>
      </c>
      <c r="M1122">
        <v>6840</v>
      </c>
      <c r="N1122">
        <v>100</v>
      </c>
      <c r="O1122" t="s">
        <v>1261</v>
      </c>
      <c r="P1122">
        <v>0.64306619900566797</v>
      </c>
      <c r="Q1122">
        <v>0.88235954184217702</v>
      </c>
      <c r="R1122">
        <v>0.353856025957975</v>
      </c>
      <c r="S1122">
        <v>2.62166021126936E-2</v>
      </c>
      <c r="T1122">
        <v>2.3505086506373298</v>
      </c>
      <c r="U1122">
        <v>2.3505086506373298</v>
      </c>
      <c r="V1122">
        <v>2.0284177084867299</v>
      </c>
      <c r="W1122">
        <v>5.53</v>
      </c>
      <c r="X1122">
        <v>7.31</v>
      </c>
      <c r="Y1122">
        <v>-190768</v>
      </c>
      <c r="Z1122">
        <v>-13626</v>
      </c>
      <c r="AA1122">
        <v>-0.74</v>
      </c>
      <c r="AB1122">
        <v>14</v>
      </c>
      <c r="AC1122">
        <v>7</v>
      </c>
      <c r="AD1122">
        <v>7</v>
      </c>
      <c r="AE1122">
        <v>50</v>
      </c>
      <c r="AF1122">
        <v>12</v>
      </c>
      <c r="AG1122">
        <v>6</v>
      </c>
      <c r="AH1122">
        <v>6</v>
      </c>
      <c r="AI1122">
        <v>2</v>
      </c>
    </row>
    <row r="1123" spans="1:35" x14ac:dyDescent="0.2">
      <c r="A1123" s="102">
        <v>218</v>
      </c>
      <c r="B1123">
        <v>4534</v>
      </c>
      <c r="C1123" t="s">
        <v>1513</v>
      </c>
      <c r="D1123" t="s">
        <v>1280</v>
      </c>
      <c r="E1123">
        <v>4260</v>
      </c>
      <c r="F1123">
        <v>4260</v>
      </c>
      <c r="G1123">
        <v>200</v>
      </c>
      <c r="H1123" t="s">
        <v>1258</v>
      </c>
      <c r="I1123">
        <v>7182</v>
      </c>
      <c r="J1123" t="s">
        <v>1375</v>
      </c>
      <c r="K1123" t="s">
        <v>1314</v>
      </c>
      <c r="L1123">
        <v>1011</v>
      </c>
      <c r="M1123">
        <v>1008</v>
      </c>
      <c r="N1123">
        <v>800</v>
      </c>
      <c r="O1123" t="s">
        <v>1261</v>
      </c>
      <c r="P1123">
        <v>0.82676242984786297</v>
      </c>
      <c r="Q1123">
        <v>0.91855478702232096</v>
      </c>
      <c r="R1123">
        <v>0.247946119632799</v>
      </c>
      <c r="S1123">
        <v>3.6471488848943398E-2</v>
      </c>
      <c r="T1123">
        <v>0.47062438769647102</v>
      </c>
      <c r="U1123">
        <v>0.47062438769647102</v>
      </c>
      <c r="V1123">
        <v>0.74768104891606402</v>
      </c>
      <c r="W1123">
        <v>1.0900000000000001</v>
      </c>
      <c r="X1123">
        <v>5.35</v>
      </c>
      <c r="Y1123">
        <v>-191085</v>
      </c>
      <c r="Z1123">
        <v>-9554</v>
      </c>
      <c r="AA1123">
        <v>-0.62</v>
      </c>
      <c r="AB1123">
        <v>20</v>
      </c>
      <c r="AC1123">
        <v>7</v>
      </c>
      <c r="AD1123">
        <v>13</v>
      </c>
      <c r="AE1123">
        <v>35</v>
      </c>
      <c r="AF1123">
        <v>12</v>
      </c>
      <c r="AG1123">
        <v>3</v>
      </c>
      <c r="AH1123">
        <v>8</v>
      </c>
      <c r="AI1123">
        <v>9</v>
      </c>
    </row>
    <row r="1124" spans="1:35" x14ac:dyDescent="0.2">
      <c r="A1124" s="102">
        <v>988</v>
      </c>
      <c r="B1124">
        <v>4188</v>
      </c>
      <c r="C1124" t="s">
        <v>1474</v>
      </c>
      <c r="D1124" t="s">
        <v>1282</v>
      </c>
      <c r="E1124">
        <v>790.8</v>
      </c>
      <c r="F1124">
        <v>787.3</v>
      </c>
      <c r="G1124">
        <v>1300</v>
      </c>
      <c r="H1124" t="s">
        <v>1258</v>
      </c>
      <c r="I1124">
        <v>5803</v>
      </c>
      <c r="J1124" t="s">
        <v>26</v>
      </c>
      <c r="K1124" t="s">
        <v>1273</v>
      </c>
      <c r="L1124">
        <v>388</v>
      </c>
      <c r="M1124">
        <v>385</v>
      </c>
      <c r="N1124">
        <v>2700</v>
      </c>
      <c r="O1124" t="s">
        <v>1261</v>
      </c>
      <c r="P1124">
        <v>0.89386002106955298</v>
      </c>
      <c r="Q1124">
        <v>0.83496834536043696</v>
      </c>
      <c r="R1124">
        <v>4.7272813911687403E-2</v>
      </c>
      <c r="S1124">
        <v>4.4326509375671903E-2</v>
      </c>
      <c r="T1124">
        <v>1.8387488080477801</v>
      </c>
      <c r="U1124">
        <v>1.8387488080477801</v>
      </c>
      <c r="V1124">
        <v>2.0084827982326301</v>
      </c>
      <c r="W1124">
        <v>9.89</v>
      </c>
      <c r="X1124">
        <v>1.56</v>
      </c>
      <c r="Y1124">
        <v>-191089</v>
      </c>
      <c r="Z1124">
        <v>-10616</v>
      </c>
      <c r="AA1124">
        <v>-0.5</v>
      </c>
      <c r="AB1124">
        <v>18</v>
      </c>
      <c r="AC1124">
        <v>5</v>
      </c>
      <c r="AD1124">
        <v>13</v>
      </c>
      <c r="AE1124">
        <v>27.78</v>
      </c>
      <c r="AF1124">
        <v>13</v>
      </c>
      <c r="AG1124">
        <v>5</v>
      </c>
      <c r="AH1124">
        <v>5</v>
      </c>
      <c r="AI1124">
        <v>8</v>
      </c>
    </row>
    <row r="1125" spans="1:35" x14ac:dyDescent="0.2">
      <c r="A1125" s="102">
        <v>580</v>
      </c>
      <c r="B1125">
        <v>2531</v>
      </c>
      <c r="C1125" t="s">
        <v>1284</v>
      </c>
      <c r="D1125" t="s">
        <v>1285</v>
      </c>
      <c r="E1125">
        <v>948</v>
      </c>
      <c r="F1125">
        <v>952</v>
      </c>
      <c r="G1125">
        <v>1100</v>
      </c>
      <c r="H1125" t="s">
        <v>1261</v>
      </c>
      <c r="I1125">
        <v>6178</v>
      </c>
      <c r="J1125" t="s">
        <v>1717</v>
      </c>
      <c r="K1125" t="s">
        <v>1272</v>
      </c>
      <c r="L1125">
        <v>1008.5</v>
      </c>
      <c r="M1125">
        <v>1005</v>
      </c>
      <c r="N1125">
        <v>1000</v>
      </c>
      <c r="O1125" t="s">
        <v>1258</v>
      </c>
      <c r="P1125">
        <v>0.66752361646525005</v>
      </c>
      <c r="Q1125">
        <v>0.88174699489268904</v>
      </c>
      <c r="R1125">
        <v>0.49243547668555099</v>
      </c>
      <c r="S1125">
        <v>1.6179799668086001E-2</v>
      </c>
      <c r="T1125">
        <v>-1.23467500126647</v>
      </c>
      <c r="U1125">
        <v>1.23467500126647</v>
      </c>
      <c r="V1125">
        <v>1.67391029753217</v>
      </c>
      <c r="W1125">
        <v>-5.44</v>
      </c>
      <c r="X1125">
        <v>4.2</v>
      </c>
      <c r="Y1125">
        <v>-192014</v>
      </c>
      <c r="Z1125">
        <v>-12001</v>
      </c>
      <c r="AA1125">
        <v>-0.64</v>
      </c>
      <c r="AB1125">
        <v>16</v>
      </c>
      <c r="AC1125">
        <v>7</v>
      </c>
      <c r="AD1125">
        <v>9</v>
      </c>
      <c r="AE1125">
        <v>43.75</v>
      </c>
      <c r="AF1125">
        <v>11</v>
      </c>
      <c r="AG1125">
        <v>4</v>
      </c>
      <c r="AH1125">
        <v>5</v>
      </c>
      <c r="AI1125">
        <v>7</v>
      </c>
    </row>
    <row r="1126" spans="1:35" x14ac:dyDescent="0.2">
      <c r="A1126" s="102">
        <v>174</v>
      </c>
      <c r="B1126">
        <v>9201</v>
      </c>
      <c r="C1126" t="s">
        <v>1519</v>
      </c>
      <c r="D1126" t="s">
        <v>1520</v>
      </c>
      <c r="E1126">
        <v>3020</v>
      </c>
      <c r="F1126">
        <v>2998.5</v>
      </c>
      <c r="G1126">
        <v>300</v>
      </c>
      <c r="H1126" t="s">
        <v>1261</v>
      </c>
      <c r="I1126">
        <v>9506</v>
      </c>
      <c r="J1126" t="s">
        <v>1315</v>
      </c>
      <c r="K1126" t="s">
        <v>1316</v>
      </c>
      <c r="L1126">
        <v>1024</v>
      </c>
      <c r="M1126">
        <v>1021</v>
      </c>
      <c r="N1126">
        <v>900</v>
      </c>
      <c r="O1126" t="s">
        <v>1258</v>
      </c>
      <c r="P1126">
        <v>0.59489833776533896</v>
      </c>
      <c r="Q1126">
        <v>0.92465040357295303</v>
      </c>
      <c r="R1126">
        <v>0.47421670020316697</v>
      </c>
      <c r="S1126">
        <v>1.5725577868185299E-2</v>
      </c>
      <c r="T1126">
        <v>-1.4123727009557501</v>
      </c>
      <c r="U1126">
        <v>1.4123727009557501</v>
      </c>
      <c r="V1126">
        <v>1.4632872463814099</v>
      </c>
      <c r="W1126">
        <v>-5.2</v>
      </c>
      <c r="X1126">
        <v>2.15</v>
      </c>
      <c r="Y1126">
        <v>-193701</v>
      </c>
      <c r="Z1126">
        <v>-12106</v>
      </c>
      <c r="AA1126">
        <v>-0.74</v>
      </c>
      <c r="AB1126">
        <v>16</v>
      </c>
      <c r="AC1126">
        <v>8</v>
      </c>
      <c r="AD1126">
        <v>8</v>
      </c>
      <c r="AE1126">
        <v>50</v>
      </c>
      <c r="AF1126">
        <v>15</v>
      </c>
      <c r="AG1126">
        <v>2</v>
      </c>
      <c r="AH1126">
        <v>4</v>
      </c>
      <c r="AI1126">
        <v>10</v>
      </c>
    </row>
    <row r="1127" spans="1:35" x14ac:dyDescent="0.2">
      <c r="A1127" s="102">
        <v>635</v>
      </c>
      <c r="B1127">
        <v>4118</v>
      </c>
      <c r="C1127" t="s">
        <v>1506</v>
      </c>
      <c r="D1127" t="s">
        <v>1282</v>
      </c>
      <c r="E1127">
        <v>3280</v>
      </c>
      <c r="F1127">
        <v>3310</v>
      </c>
      <c r="G1127">
        <v>300</v>
      </c>
      <c r="H1127" t="s">
        <v>1261</v>
      </c>
      <c r="I1127">
        <v>5020</v>
      </c>
      <c r="J1127" t="s">
        <v>1599</v>
      </c>
      <c r="K1127" t="s">
        <v>1523</v>
      </c>
      <c r="L1127">
        <v>465.9</v>
      </c>
      <c r="M1127">
        <v>468.3</v>
      </c>
      <c r="N1127">
        <v>2100</v>
      </c>
      <c r="O1127" t="s">
        <v>1258</v>
      </c>
      <c r="P1127">
        <v>0.64019068673685597</v>
      </c>
      <c r="Q1127">
        <v>0.87522745199612895</v>
      </c>
      <c r="R1127">
        <v>0.45178218025095401</v>
      </c>
      <c r="S1127">
        <v>3.6209086075800999E-2</v>
      </c>
      <c r="T1127">
        <v>-0.70766314304001199</v>
      </c>
      <c r="U1127">
        <v>0.70766314304001199</v>
      </c>
      <c r="V1127">
        <v>1.18086426396807</v>
      </c>
      <c r="W1127">
        <v>-1.8</v>
      </c>
      <c r="X1127">
        <v>0.96</v>
      </c>
      <c r="Y1127">
        <v>-194312</v>
      </c>
      <c r="Z1127">
        <v>-10795</v>
      </c>
      <c r="AA1127">
        <v>-0.59</v>
      </c>
      <c r="AB1127">
        <v>18</v>
      </c>
      <c r="AC1127">
        <v>6</v>
      </c>
      <c r="AD1127">
        <v>12</v>
      </c>
      <c r="AE1127">
        <v>33.33</v>
      </c>
      <c r="AF1127">
        <v>14</v>
      </c>
      <c r="AG1127">
        <v>3</v>
      </c>
      <c r="AH1127">
        <v>5</v>
      </c>
      <c r="AI1127">
        <v>10</v>
      </c>
    </row>
    <row r="1128" spans="1:35" x14ac:dyDescent="0.2">
      <c r="A1128" s="102">
        <v>946</v>
      </c>
      <c r="B1128">
        <v>8078</v>
      </c>
      <c r="C1128" t="s">
        <v>1706</v>
      </c>
      <c r="D1128" t="s">
        <v>1265</v>
      </c>
      <c r="E1128">
        <v>2508</v>
      </c>
      <c r="F1128">
        <v>2496</v>
      </c>
      <c r="G1128">
        <v>400</v>
      </c>
      <c r="H1128" t="s">
        <v>1258</v>
      </c>
      <c r="I1128">
        <v>9507</v>
      </c>
      <c r="J1128" t="s">
        <v>1386</v>
      </c>
      <c r="K1128" t="s">
        <v>1316</v>
      </c>
      <c r="L1128">
        <v>880</v>
      </c>
      <c r="M1128">
        <v>876</v>
      </c>
      <c r="N1128">
        <v>1100</v>
      </c>
      <c r="O1128" t="s">
        <v>1261</v>
      </c>
      <c r="P1128">
        <v>0.91635552833318801</v>
      </c>
      <c r="Q1128">
        <v>0.84018315888055695</v>
      </c>
      <c r="R1128">
        <v>4.1484331249166999E-2</v>
      </c>
      <c r="S1128">
        <v>4.2451445341104401E-3</v>
      </c>
      <c r="T1128">
        <v>0.81313043306500898</v>
      </c>
      <c r="U1128">
        <v>0.81313043306500898</v>
      </c>
      <c r="V1128">
        <v>0.81979136785632301</v>
      </c>
      <c r="W1128">
        <v>3.5</v>
      </c>
      <c r="X1128">
        <v>3.49</v>
      </c>
      <c r="Y1128">
        <v>-195092</v>
      </c>
      <c r="Z1128">
        <v>-12193</v>
      </c>
      <c r="AA1128">
        <v>-0.61</v>
      </c>
      <c r="AB1128">
        <v>16</v>
      </c>
      <c r="AC1128">
        <v>6</v>
      </c>
      <c r="AD1128">
        <v>10</v>
      </c>
      <c r="AE1128">
        <v>37.5</v>
      </c>
      <c r="AF1128">
        <v>9</v>
      </c>
      <c r="AG1128">
        <v>5</v>
      </c>
      <c r="AH1128">
        <v>8</v>
      </c>
      <c r="AI1128">
        <v>3</v>
      </c>
    </row>
    <row r="1129" spans="1:35" x14ac:dyDescent="0.2">
      <c r="A1129" s="102">
        <v>64</v>
      </c>
      <c r="B1129">
        <v>2001</v>
      </c>
      <c r="C1129" t="s">
        <v>1176</v>
      </c>
      <c r="D1129" t="s">
        <v>1285</v>
      </c>
      <c r="E1129">
        <v>1651</v>
      </c>
      <c r="F1129">
        <v>1649</v>
      </c>
      <c r="G1129">
        <v>600</v>
      </c>
      <c r="H1129" t="s">
        <v>1258</v>
      </c>
      <c r="I1129">
        <v>2531</v>
      </c>
      <c r="J1129" t="s">
        <v>1284</v>
      </c>
      <c r="K1129" t="s">
        <v>1285</v>
      </c>
      <c r="L1129">
        <v>948</v>
      </c>
      <c r="M1129">
        <v>952</v>
      </c>
      <c r="N1129">
        <v>1000</v>
      </c>
      <c r="O1129" t="s">
        <v>1261</v>
      </c>
      <c r="P1129">
        <v>0.895035859014636</v>
      </c>
      <c r="Q1129">
        <v>0.94428645215368101</v>
      </c>
      <c r="R1129">
        <v>9.1678240542474498E-4</v>
      </c>
      <c r="S1129">
        <v>5.1997021089022696E-3</v>
      </c>
      <c r="T1129">
        <v>1.4095056102327099</v>
      </c>
      <c r="U1129">
        <v>1.4095056102327099</v>
      </c>
      <c r="V1129">
        <v>2.2269747134528499</v>
      </c>
      <c r="W1129">
        <v>3.61</v>
      </c>
      <c r="X1129">
        <v>3.78</v>
      </c>
      <c r="Y1129">
        <v>-197239</v>
      </c>
      <c r="Z1129">
        <v>-13149</v>
      </c>
      <c r="AA1129">
        <v>-0.63</v>
      </c>
      <c r="AB1129">
        <v>15</v>
      </c>
      <c r="AC1129">
        <v>6</v>
      </c>
      <c r="AD1129">
        <v>9</v>
      </c>
      <c r="AE1129">
        <v>40</v>
      </c>
      <c r="AF1129">
        <v>13</v>
      </c>
      <c r="AG1129">
        <v>3</v>
      </c>
      <c r="AH1129">
        <v>4</v>
      </c>
      <c r="AI1129">
        <v>8</v>
      </c>
    </row>
    <row r="1130" spans="1:35" x14ac:dyDescent="0.2">
      <c r="A1130" s="102">
        <v>198</v>
      </c>
      <c r="B1130">
        <v>2413</v>
      </c>
      <c r="C1130" t="s">
        <v>1277</v>
      </c>
      <c r="D1130" t="s">
        <v>1272</v>
      </c>
      <c r="E1130">
        <v>3120</v>
      </c>
      <c r="F1130">
        <v>3065</v>
      </c>
      <c r="G1130">
        <v>300</v>
      </c>
      <c r="H1130" t="s">
        <v>1258</v>
      </c>
      <c r="I1130">
        <v>9468</v>
      </c>
      <c r="J1130" t="s">
        <v>1259</v>
      </c>
      <c r="K1130" t="s">
        <v>1260</v>
      </c>
      <c r="L1130">
        <v>1692</v>
      </c>
      <c r="M1130">
        <v>1645</v>
      </c>
      <c r="N1130">
        <v>600</v>
      </c>
      <c r="O1130" t="s">
        <v>1261</v>
      </c>
      <c r="P1130">
        <v>0.77412424034208605</v>
      </c>
      <c r="Q1130">
        <v>0.92200383404327402</v>
      </c>
      <c r="R1130">
        <v>0.175513205775678</v>
      </c>
      <c r="S1130">
        <v>3.9157312270705201E-2</v>
      </c>
      <c r="T1130">
        <v>1.8342322988127999</v>
      </c>
      <c r="U1130">
        <v>1.8342322988127999</v>
      </c>
      <c r="V1130">
        <v>1.6420361842362201</v>
      </c>
      <c r="W1130">
        <v>8.89</v>
      </c>
      <c r="X1130">
        <v>7.34</v>
      </c>
      <c r="Y1130">
        <v>-197361</v>
      </c>
      <c r="Z1130">
        <v>-8223</v>
      </c>
      <c r="AA1130">
        <v>-0.39</v>
      </c>
      <c r="AB1130">
        <v>24</v>
      </c>
      <c r="AC1130">
        <v>8</v>
      </c>
      <c r="AD1130">
        <v>16</v>
      </c>
      <c r="AE1130">
        <v>33.33</v>
      </c>
      <c r="AF1130">
        <v>10</v>
      </c>
      <c r="AG1130">
        <v>8</v>
      </c>
      <c r="AH1130">
        <v>11</v>
      </c>
      <c r="AI1130">
        <v>5</v>
      </c>
    </row>
    <row r="1131" spans="1:35" x14ac:dyDescent="0.2">
      <c r="A1131" s="102">
        <v>500</v>
      </c>
      <c r="B1131">
        <v>6448</v>
      </c>
      <c r="C1131" t="s">
        <v>443</v>
      </c>
      <c r="D1131" t="s">
        <v>1263</v>
      </c>
      <c r="E1131">
        <v>2159</v>
      </c>
      <c r="F1131">
        <v>2142</v>
      </c>
      <c r="G1131">
        <v>300</v>
      </c>
      <c r="H1131" t="s">
        <v>1261</v>
      </c>
      <c r="I1131">
        <v>6981</v>
      </c>
      <c r="J1131" t="s">
        <v>1446</v>
      </c>
      <c r="K1131" t="s">
        <v>1263</v>
      </c>
      <c r="L1131">
        <v>6382</v>
      </c>
      <c r="M1131">
        <v>6289</v>
      </c>
      <c r="N1131">
        <v>100</v>
      </c>
      <c r="O1131" t="s">
        <v>1258</v>
      </c>
      <c r="P1131">
        <v>0.79338369638665396</v>
      </c>
      <c r="Q1131">
        <v>0.88995775101749297</v>
      </c>
      <c r="R1131">
        <v>4.87375736087865E-2</v>
      </c>
      <c r="S1131">
        <v>5.70145422539408E-2</v>
      </c>
      <c r="T1131">
        <v>-0.53666634121009404</v>
      </c>
      <c r="U1131">
        <v>0.53666634121009404</v>
      </c>
      <c r="V1131">
        <v>0.58959592875980604</v>
      </c>
      <c r="W1131">
        <v>-1.42</v>
      </c>
      <c r="X1131">
        <v>2.1800000000000002</v>
      </c>
      <c r="Y1131">
        <v>-198393</v>
      </c>
      <c r="Z1131">
        <v>-13226</v>
      </c>
      <c r="AA1131">
        <v>-0.64</v>
      </c>
      <c r="AB1131">
        <v>15</v>
      </c>
      <c r="AC1131">
        <v>8</v>
      </c>
      <c r="AD1131">
        <v>7</v>
      </c>
      <c r="AE1131">
        <v>53.33</v>
      </c>
      <c r="AF1131">
        <v>10</v>
      </c>
      <c r="AG1131">
        <v>5</v>
      </c>
      <c r="AH1131">
        <v>6</v>
      </c>
      <c r="AI1131">
        <v>4</v>
      </c>
    </row>
    <row r="1132" spans="1:35" x14ac:dyDescent="0.2">
      <c r="A1132" s="102">
        <v>581</v>
      </c>
      <c r="B1132">
        <v>6723</v>
      </c>
      <c r="C1132" t="s">
        <v>1515</v>
      </c>
      <c r="D1132" t="s">
        <v>1263</v>
      </c>
      <c r="E1132">
        <v>788</v>
      </c>
      <c r="F1132">
        <v>779</v>
      </c>
      <c r="G1132">
        <v>1400</v>
      </c>
      <c r="H1132" t="s">
        <v>1258</v>
      </c>
      <c r="I1132">
        <v>8604</v>
      </c>
      <c r="J1132" t="s">
        <v>442</v>
      </c>
      <c r="K1132" t="s">
        <v>1450</v>
      </c>
      <c r="L1132">
        <v>566.6</v>
      </c>
      <c r="M1132">
        <v>564.4</v>
      </c>
      <c r="N1132">
        <v>1900</v>
      </c>
      <c r="O1132" t="s">
        <v>1261</v>
      </c>
      <c r="P1132">
        <v>0.67120687137512502</v>
      </c>
      <c r="Q1132">
        <v>0.88171276398956699</v>
      </c>
      <c r="R1132">
        <v>0.39452639564285302</v>
      </c>
      <c r="S1132">
        <v>3.9258526932164299E-2</v>
      </c>
      <c r="T1132">
        <v>0.44757590527626501</v>
      </c>
      <c r="U1132">
        <v>0.44757590527626501</v>
      </c>
      <c r="V1132">
        <v>0.29226632725406299</v>
      </c>
      <c r="W1132">
        <v>1.94</v>
      </c>
      <c r="X1132">
        <v>1.67</v>
      </c>
      <c r="Y1132">
        <v>-200420</v>
      </c>
      <c r="Z1132">
        <v>-10021</v>
      </c>
      <c r="AA1132">
        <v>-0.46</v>
      </c>
      <c r="AB1132">
        <v>20</v>
      </c>
      <c r="AC1132">
        <v>8</v>
      </c>
      <c r="AD1132">
        <v>12</v>
      </c>
      <c r="AE1132">
        <v>40</v>
      </c>
      <c r="AF1132">
        <v>10</v>
      </c>
      <c r="AG1132">
        <v>7</v>
      </c>
      <c r="AH1132">
        <v>10</v>
      </c>
      <c r="AI1132">
        <v>3</v>
      </c>
    </row>
    <row r="1133" spans="1:35" x14ac:dyDescent="0.2">
      <c r="A1133" s="102">
        <v>911</v>
      </c>
      <c r="B1133">
        <v>4626</v>
      </c>
      <c r="C1133" t="s">
        <v>1517</v>
      </c>
      <c r="D1133" t="s">
        <v>1282</v>
      </c>
      <c r="E1133">
        <v>4860</v>
      </c>
      <c r="F1133">
        <v>4750</v>
      </c>
      <c r="G1133">
        <v>200</v>
      </c>
      <c r="H1133" t="s">
        <v>1261</v>
      </c>
      <c r="I1133">
        <v>8113</v>
      </c>
      <c r="J1133" t="s">
        <v>1615</v>
      </c>
      <c r="K1133" t="s">
        <v>1282</v>
      </c>
      <c r="L1133">
        <v>3921</v>
      </c>
      <c r="M1133">
        <v>3945</v>
      </c>
      <c r="N1133">
        <v>200</v>
      </c>
      <c r="O1133" t="s">
        <v>1258</v>
      </c>
      <c r="P1133">
        <v>0.70917546930210196</v>
      </c>
      <c r="Q1133">
        <v>0.84444938715381901</v>
      </c>
      <c r="R1133">
        <v>0.16009726148532499</v>
      </c>
      <c r="S1133">
        <v>4.9272662053336302E-2</v>
      </c>
      <c r="T1133">
        <v>-0.25947333199644002</v>
      </c>
      <c r="U1133">
        <v>0.25947333199644002</v>
      </c>
      <c r="V1133">
        <v>0.28294804780467703</v>
      </c>
      <c r="W1133">
        <v>-1.24</v>
      </c>
      <c r="X1133">
        <v>16.95</v>
      </c>
      <c r="Y1133">
        <v>-200989</v>
      </c>
      <c r="Z1133">
        <v>-14356</v>
      </c>
      <c r="AA1133">
        <v>-0.73</v>
      </c>
      <c r="AB1133">
        <v>14</v>
      </c>
      <c r="AC1133">
        <v>5</v>
      </c>
      <c r="AD1133">
        <v>9</v>
      </c>
      <c r="AE1133">
        <v>35.71</v>
      </c>
      <c r="AF1133">
        <v>12</v>
      </c>
      <c r="AG1133">
        <v>4</v>
      </c>
      <c r="AH1133">
        <v>6</v>
      </c>
      <c r="AI1133">
        <v>4</v>
      </c>
    </row>
    <row r="1134" spans="1:35" x14ac:dyDescent="0.2">
      <c r="A1134" s="102">
        <v>353</v>
      </c>
      <c r="B1134">
        <v>1963</v>
      </c>
      <c r="C1134" t="s">
        <v>1508</v>
      </c>
      <c r="D1134" t="s">
        <v>1268</v>
      </c>
      <c r="E1134">
        <v>1577</v>
      </c>
      <c r="F1134">
        <v>1551</v>
      </c>
      <c r="G1134">
        <v>600</v>
      </c>
      <c r="H1134" t="s">
        <v>1261</v>
      </c>
      <c r="I1134">
        <v>7282</v>
      </c>
      <c r="J1134" t="s">
        <v>1510</v>
      </c>
      <c r="K1134" t="s">
        <v>1275</v>
      </c>
      <c r="L1134">
        <v>2502</v>
      </c>
      <c r="M1134">
        <v>2501</v>
      </c>
      <c r="N1134">
        <v>400</v>
      </c>
      <c r="O1134" t="s">
        <v>1258</v>
      </c>
      <c r="P1134">
        <v>0.89163755026087799</v>
      </c>
      <c r="Q1134">
        <v>0.90474537741625605</v>
      </c>
      <c r="R1134">
        <v>1.5273254576472E-2</v>
      </c>
      <c r="S1134">
        <v>5.67663760170999E-3</v>
      </c>
      <c r="T1134">
        <v>-0.79633881221315905</v>
      </c>
      <c r="U1134">
        <v>0.79633881221315905</v>
      </c>
      <c r="V1134">
        <v>2.9895735530602201E-2</v>
      </c>
      <c r="W1134">
        <v>-2.12</v>
      </c>
      <c r="X1134">
        <v>6.98</v>
      </c>
      <c r="Y1134">
        <v>-201485</v>
      </c>
      <c r="Z1134">
        <v>-12593</v>
      </c>
      <c r="AA1134">
        <v>-0.67</v>
      </c>
      <c r="AB1134">
        <v>16</v>
      </c>
      <c r="AC1134">
        <v>7</v>
      </c>
      <c r="AD1134">
        <v>9</v>
      </c>
      <c r="AE1134">
        <v>43.75</v>
      </c>
      <c r="AF1134">
        <v>13</v>
      </c>
      <c r="AG1134">
        <v>5</v>
      </c>
      <c r="AH1134">
        <v>7</v>
      </c>
      <c r="AI1134">
        <v>4</v>
      </c>
    </row>
    <row r="1135" spans="1:35" x14ac:dyDescent="0.2">
      <c r="A1135" s="102">
        <v>733</v>
      </c>
      <c r="B1135">
        <v>6770</v>
      </c>
      <c r="C1135" t="s">
        <v>24</v>
      </c>
      <c r="D1135" t="s">
        <v>1263</v>
      </c>
      <c r="E1135">
        <v>1869</v>
      </c>
      <c r="F1135">
        <v>1836</v>
      </c>
      <c r="G1135">
        <v>500</v>
      </c>
      <c r="H1135" t="s">
        <v>1261</v>
      </c>
      <c r="I1135">
        <v>8306</v>
      </c>
      <c r="J1135" t="s">
        <v>1455</v>
      </c>
      <c r="K1135" t="s">
        <v>1314</v>
      </c>
      <c r="L1135">
        <v>561.29999999999995</v>
      </c>
      <c r="M1135">
        <v>562.79999999999995</v>
      </c>
      <c r="N1135">
        <v>1600</v>
      </c>
      <c r="O1135" t="s">
        <v>1258</v>
      </c>
      <c r="P1135">
        <v>0.67164396043109997</v>
      </c>
      <c r="Q1135">
        <v>0.86310339682496096</v>
      </c>
      <c r="R1135">
        <v>0.40342633880121798</v>
      </c>
      <c r="S1135">
        <v>4.5001453620665897E-2</v>
      </c>
      <c r="T1135">
        <v>-2.2721461404102099</v>
      </c>
      <c r="U1135">
        <v>2.2721461404102099</v>
      </c>
      <c r="V1135">
        <v>2.3335545199160599</v>
      </c>
      <c r="W1135">
        <v>-24.78</v>
      </c>
      <c r="X1135">
        <v>1.91</v>
      </c>
      <c r="Y1135">
        <v>-201807</v>
      </c>
      <c r="Z1135">
        <v>-11212</v>
      </c>
      <c r="AA1135">
        <v>-0.59</v>
      </c>
      <c r="AB1135">
        <v>18</v>
      </c>
      <c r="AC1135">
        <v>7</v>
      </c>
      <c r="AD1135">
        <v>11</v>
      </c>
      <c r="AE1135">
        <v>38.89</v>
      </c>
      <c r="AF1135">
        <v>14</v>
      </c>
      <c r="AG1135">
        <v>5</v>
      </c>
      <c r="AH1135">
        <v>5</v>
      </c>
      <c r="AI1135">
        <v>8</v>
      </c>
    </row>
    <row r="1136" spans="1:35" x14ac:dyDescent="0.2">
      <c r="A1136" s="102">
        <v>616</v>
      </c>
      <c r="B1136">
        <v>1812</v>
      </c>
      <c r="C1136" t="s">
        <v>1356</v>
      </c>
      <c r="D1136" t="s">
        <v>1268</v>
      </c>
      <c r="E1136">
        <v>1297</v>
      </c>
      <c r="F1136">
        <v>1278</v>
      </c>
      <c r="G1136">
        <v>800</v>
      </c>
      <c r="H1136" t="s">
        <v>1261</v>
      </c>
      <c r="I1136">
        <v>9003</v>
      </c>
      <c r="J1136" t="s">
        <v>1492</v>
      </c>
      <c r="K1136" t="s">
        <v>1380</v>
      </c>
      <c r="L1136">
        <v>2750</v>
      </c>
      <c r="M1136">
        <v>2707</v>
      </c>
      <c r="N1136">
        <v>400</v>
      </c>
      <c r="O1136" t="s">
        <v>1258</v>
      </c>
      <c r="P1136">
        <v>0.87957977119387198</v>
      </c>
      <c r="Q1136">
        <v>0.87780984160407205</v>
      </c>
      <c r="R1136">
        <v>0.249990529622557</v>
      </c>
      <c r="S1136" s="15">
        <v>3.7195134869157001E-2</v>
      </c>
      <c r="T1136">
        <v>-1.24743360013208</v>
      </c>
      <c r="U1136">
        <v>1.24743360013208</v>
      </c>
      <c r="V1136">
        <v>1.18641725038379</v>
      </c>
      <c r="W1136">
        <v>-3.37</v>
      </c>
      <c r="X1136">
        <v>5.58</v>
      </c>
      <c r="Y1136">
        <v>-203186</v>
      </c>
      <c r="Z1136">
        <v>-11952</v>
      </c>
      <c r="AA1136">
        <v>-0.53</v>
      </c>
      <c r="AB1136">
        <v>17</v>
      </c>
      <c r="AC1136">
        <v>8</v>
      </c>
      <c r="AD1136">
        <v>9</v>
      </c>
      <c r="AE1136">
        <v>47.06</v>
      </c>
      <c r="AF1136">
        <v>15</v>
      </c>
      <c r="AG1136">
        <v>2</v>
      </c>
      <c r="AH1136">
        <v>4</v>
      </c>
      <c r="AI1136">
        <v>11</v>
      </c>
    </row>
    <row r="1137" spans="1:35" x14ac:dyDescent="0.2">
      <c r="A1137" s="102">
        <v>21</v>
      </c>
      <c r="B1137">
        <v>4581</v>
      </c>
      <c r="C1137" t="s">
        <v>1712</v>
      </c>
      <c r="D1137" t="s">
        <v>1280</v>
      </c>
      <c r="E1137">
        <v>7270</v>
      </c>
      <c r="F1137">
        <v>7240</v>
      </c>
      <c r="G1137">
        <v>100</v>
      </c>
      <c r="H1137" t="s">
        <v>1258</v>
      </c>
      <c r="I1137">
        <v>5411</v>
      </c>
      <c r="J1137" t="s">
        <v>1690</v>
      </c>
      <c r="K1137" t="s">
        <v>1312</v>
      </c>
      <c r="L1137">
        <v>1158</v>
      </c>
      <c r="M1137">
        <v>1108</v>
      </c>
      <c r="N1137">
        <v>700</v>
      </c>
      <c r="O1137" t="s">
        <v>1261</v>
      </c>
      <c r="P1137">
        <v>0.77066897393687095</v>
      </c>
      <c r="Q1137">
        <v>0.95736360444484203</v>
      </c>
      <c r="R1137">
        <v>2.9133852203213399E-2</v>
      </c>
      <c r="S1137">
        <v>6.4935138645430199E-2</v>
      </c>
      <c r="T1137">
        <v>2.7689879283073102</v>
      </c>
      <c r="U1137">
        <v>2.7689879283073102</v>
      </c>
      <c r="V1137">
        <v>2.28353475786205</v>
      </c>
      <c r="W1137">
        <v>11.44</v>
      </c>
      <c r="X1137">
        <v>7.13</v>
      </c>
      <c r="Y1137">
        <v>-205578</v>
      </c>
      <c r="Z1137">
        <v>-17132</v>
      </c>
      <c r="AA1137">
        <v>-0.85</v>
      </c>
      <c r="AB1137">
        <v>12</v>
      </c>
      <c r="AC1137">
        <v>5</v>
      </c>
      <c r="AD1137">
        <v>7</v>
      </c>
      <c r="AE1137">
        <v>41.67</v>
      </c>
      <c r="AF1137">
        <v>12</v>
      </c>
      <c r="AG1137">
        <v>3</v>
      </c>
      <c r="AH1137">
        <v>7</v>
      </c>
      <c r="AI1137">
        <v>2</v>
      </c>
    </row>
    <row r="1138" spans="1:35" x14ac:dyDescent="0.2">
      <c r="A1138" s="102">
        <v>165</v>
      </c>
      <c r="B1138">
        <v>2531</v>
      </c>
      <c r="C1138" t="s">
        <v>1284</v>
      </c>
      <c r="D1138" t="s">
        <v>1285</v>
      </c>
      <c r="E1138">
        <v>948</v>
      </c>
      <c r="F1138">
        <v>952</v>
      </c>
      <c r="G1138">
        <v>1000</v>
      </c>
      <c r="H1138" t="s">
        <v>1258</v>
      </c>
      <c r="I1138">
        <v>3765</v>
      </c>
      <c r="J1138" t="s">
        <v>1548</v>
      </c>
      <c r="K1138" t="s">
        <v>1260</v>
      </c>
      <c r="L1138">
        <v>1889</v>
      </c>
      <c r="M1138">
        <v>1839</v>
      </c>
      <c r="N1138">
        <v>500</v>
      </c>
      <c r="O1138" t="s">
        <v>1261</v>
      </c>
      <c r="P1138">
        <v>0.86176289922013605</v>
      </c>
      <c r="Q1138">
        <v>0.92529872771089605</v>
      </c>
      <c r="R1138">
        <v>2.8435376957909202E-2</v>
      </c>
      <c r="S1138">
        <v>6.3689821501010197E-3</v>
      </c>
      <c r="T1138">
        <v>3.2180737388176999</v>
      </c>
      <c r="U1138">
        <v>3.2180737388176999</v>
      </c>
      <c r="V1138">
        <v>2.3667276943798399</v>
      </c>
      <c r="W1138">
        <v>12.45</v>
      </c>
      <c r="X1138">
        <v>3.53</v>
      </c>
      <c r="Y1138">
        <v>-206529</v>
      </c>
      <c r="Z1138">
        <v>-8980</v>
      </c>
      <c r="AA1138">
        <v>-0.46</v>
      </c>
      <c r="AB1138">
        <v>23</v>
      </c>
      <c r="AC1138">
        <v>10</v>
      </c>
      <c r="AD1138">
        <v>13</v>
      </c>
      <c r="AE1138">
        <v>43.48</v>
      </c>
      <c r="AF1138">
        <v>12</v>
      </c>
      <c r="AG1138">
        <v>7</v>
      </c>
      <c r="AH1138">
        <v>9</v>
      </c>
      <c r="AI1138">
        <v>7</v>
      </c>
    </row>
    <row r="1139" spans="1:35" x14ac:dyDescent="0.2">
      <c r="A1139" s="102">
        <v>295</v>
      </c>
      <c r="B1139">
        <v>3407</v>
      </c>
      <c r="C1139" t="s">
        <v>1387</v>
      </c>
      <c r="D1139" t="s">
        <v>1282</v>
      </c>
      <c r="E1139">
        <v>1029</v>
      </c>
      <c r="F1139">
        <v>1024</v>
      </c>
      <c r="G1139">
        <v>1000</v>
      </c>
      <c r="H1139" t="s">
        <v>1261</v>
      </c>
      <c r="I1139">
        <v>8359</v>
      </c>
      <c r="J1139" t="s">
        <v>557</v>
      </c>
      <c r="K1139" t="s">
        <v>1314</v>
      </c>
      <c r="L1139">
        <v>411</v>
      </c>
      <c r="M1139">
        <v>403</v>
      </c>
      <c r="N1139">
        <v>2500</v>
      </c>
      <c r="O1139" t="s">
        <v>1258</v>
      </c>
      <c r="P1139">
        <v>0.91234413036467499</v>
      </c>
      <c r="Q1139">
        <v>0.90998912406881005</v>
      </c>
      <c r="R1139">
        <v>0.264292955511852</v>
      </c>
      <c r="S1139">
        <v>5.3594334997624704E-3</v>
      </c>
      <c r="T1139">
        <v>-0.93482129526715496</v>
      </c>
      <c r="U1139">
        <v>0.93482129526715496</v>
      </c>
      <c r="V1139">
        <v>2.03445419350582</v>
      </c>
      <c r="W1139">
        <v>-2.41</v>
      </c>
      <c r="X1139">
        <v>1.61</v>
      </c>
      <c r="Y1139">
        <v>-210572</v>
      </c>
      <c r="Z1139">
        <v>-10529</v>
      </c>
      <c r="AA1139">
        <v>-0.55000000000000004</v>
      </c>
      <c r="AB1139">
        <v>20</v>
      </c>
      <c r="AC1139">
        <v>8</v>
      </c>
      <c r="AD1139">
        <v>12</v>
      </c>
      <c r="AE1139">
        <v>40</v>
      </c>
      <c r="AF1139">
        <v>13</v>
      </c>
      <c r="AG1139">
        <v>6</v>
      </c>
      <c r="AH1139">
        <v>7</v>
      </c>
      <c r="AI1139">
        <v>7</v>
      </c>
    </row>
    <row r="1140" spans="1:35" x14ac:dyDescent="0.2">
      <c r="A1140" s="102">
        <v>151</v>
      </c>
      <c r="B1140">
        <v>6988</v>
      </c>
      <c r="C1140" t="s">
        <v>64</v>
      </c>
      <c r="D1140" t="s">
        <v>1282</v>
      </c>
      <c r="E1140">
        <v>6070</v>
      </c>
      <c r="F1140">
        <v>6000</v>
      </c>
      <c r="G1140">
        <v>100</v>
      </c>
      <c r="H1140" t="s">
        <v>1258</v>
      </c>
      <c r="I1140">
        <v>8306</v>
      </c>
      <c r="J1140" t="s">
        <v>1455</v>
      </c>
      <c r="K1140" t="s">
        <v>1314</v>
      </c>
      <c r="L1140">
        <v>561.29999999999995</v>
      </c>
      <c r="M1140">
        <v>562.79999999999995</v>
      </c>
      <c r="N1140">
        <v>1100</v>
      </c>
      <c r="O1140" t="s">
        <v>1261</v>
      </c>
      <c r="P1140">
        <v>0.61485831248306999</v>
      </c>
      <c r="Q1140">
        <v>0.927370714678591</v>
      </c>
      <c r="R1140">
        <v>5.81892307610092E-3</v>
      </c>
      <c r="S1140">
        <v>4.9040715844824598E-2</v>
      </c>
      <c r="T1140">
        <v>5.6353008261889999E-2</v>
      </c>
      <c r="U1140">
        <v>5.6353008261889999E-2</v>
      </c>
      <c r="V1140">
        <v>0.21913009374015999</v>
      </c>
      <c r="W1140">
        <v>0.08</v>
      </c>
      <c r="X1140">
        <v>3.18</v>
      </c>
      <c r="Y1140">
        <v>-211647</v>
      </c>
      <c r="Z1140">
        <v>-17637</v>
      </c>
      <c r="AA1140">
        <v>-1.1599999999999999</v>
      </c>
      <c r="AB1140">
        <v>12</v>
      </c>
      <c r="AC1140">
        <v>4</v>
      </c>
      <c r="AD1140">
        <v>8</v>
      </c>
      <c r="AE1140">
        <v>33.33</v>
      </c>
      <c r="AF1140">
        <v>14</v>
      </c>
      <c r="AG1140">
        <v>2</v>
      </c>
      <c r="AH1140">
        <v>3</v>
      </c>
      <c r="AI1140">
        <v>7</v>
      </c>
    </row>
    <row r="1141" spans="1:35" x14ac:dyDescent="0.2">
      <c r="A1141" s="102">
        <v>66</v>
      </c>
      <c r="B1141">
        <v>4686</v>
      </c>
      <c r="C1141" t="s">
        <v>1278</v>
      </c>
      <c r="D1141" t="s">
        <v>1260</v>
      </c>
      <c r="E1141">
        <v>5390</v>
      </c>
      <c r="F1141">
        <v>5130</v>
      </c>
      <c r="G1141">
        <v>200</v>
      </c>
      <c r="H1141" t="s">
        <v>1261</v>
      </c>
      <c r="I1141">
        <v>6755</v>
      </c>
      <c r="J1141" t="s">
        <v>532</v>
      </c>
      <c r="K1141" t="s">
        <v>1263</v>
      </c>
      <c r="L1141">
        <v>2478</v>
      </c>
      <c r="M1141">
        <v>2434</v>
      </c>
      <c r="N1141">
        <v>400</v>
      </c>
      <c r="O1141" t="s">
        <v>1258</v>
      </c>
      <c r="P1141">
        <v>0.58071443623978403</v>
      </c>
      <c r="Q1141">
        <v>0.94374822235938904</v>
      </c>
      <c r="R1141">
        <v>2.3390511017507099E-2</v>
      </c>
      <c r="S1141">
        <v>6.1363444830181399E-2</v>
      </c>
      <c r="T1141">
        <v>-2.35017799422095</v>
      </c>
      <c r="U1141">
        <v>2.35017799422095</v>
      </c>
      <c r="V1141">
        <v>1.99006131225942</v>
      </c>
      <c r="W1141">
        <v>-18.68</v>
      </c>
      <c r="X1141">
        <v>5.1100000000000003</v>
      </c>
      <c r="Y1141">
        <v>-211757</v>
      </c>
      <c r="Z1141">
        <v>-7563</v>
      </c>
      <c r="AA1141">
        <v>-0.32</v>
      </c>
      <c r="AB1141">
        <v>28</v>
      </c>
      <c r="AC1141">
        <v>13</v>
      </c>
      <c r="AD1141">
        <v>15</v>
      </c>
      <c r="AE1141">
        <v>46.43</v>
      </c>
      <c r="AF1141">
        <v>8</v>
      </c>
      <c r="AG1141">
        <v>11</v>
      </c>
      <c r="AH1141">
        <v>14</v>
      </c>
      <c r="AI1141">
        <v>3</v>
      </c>
    </row>
    <row r="1142" spans="1:35" x14ac:dyDescent="0.2">
      <c r="A1142" s="102">
        <v>1093</v>
      </c>
      <c r="B1142">
        <v>4118</v>
      </c>
      <c r="C1142" t="s">
        <v>1506</v>
      </c>
      <c r="D1142" t="s">
        <v>1282</v>
      </c>
      <c r="E1142">
        <v>3280</v>
      </c>
      <c r="F1142">
        <v>3310</v>
      </c>
      <c r="G1142">
        <v>300</v>
      </c>
      <c r="H1142" t="s">
        <v>1261</v>
      </c>
      <c r="I1142">
        <v>7976</v>
      </c>
      <c r="J1142" t="s">
        <v>1309</v>
      </c>
      <c r="K1142" t="s">
        <v>1281</v>
      </c>
      <c r="L1142">
        <v>1604</v>
      </c>
      <c r="M1142">
        <v>1590</v>
      </c>
      <c r="N1142">
        <v>600</v>
      </c>
      <c r="O1142" t="s">
        <v>1258</v>
      </c>
      <c r="P1142">
        <v>0.80366278086161602</v>
      </c>
      <c r="Q1142">
        <v>0.82181001819275901</v>
      </c>
      <c r="R1142">
        <v>0.221785468980808</v>
      </c>
      <c r="S1142">
        <v>5.5997891766799202E-2</v>
      </c>
      <c r="T1142">
        <v>-0.51536248670389195</v>
      </c>
      <c r="U1142">
        <v>0.51536248670389195</v>
      </c>
      <c r="V1142">
        <v>1.5530087694436601</v>
      </c>
      <c r="W1142">
        <v>-1.1000000000000001</v>
      </c>
      <c r="X1142">
        <v>3.93</v>
      </c>
      <c r="Y1142">
        <v>-215816</v>
      </c>
      <c r="Z1142">
        <v>-14388</v>
      </c>
      <c r="AA1142">
        <v>-0.88</v>
      </c>
      <c r="AB1142">
        <v>15</v>
      </c>
      <c r="AC1142">
        <v>5</v>
      </c>
      <c r="AD1142">
        <v>10</v>
      </c>
      <c r="AE1142">
        <v>33.33</v>
      </c>
      <c r="AF1142">
        <v>11</v>
      </c>
      <c r="AG1142">
        <v>3</v>
      </c>
      <c r="AH1142">
        <v>7</v>
      </c>
      <c r="AI1142">
        <v>5</v>
      </c>
    </row>
    <row r="1143" spans="1:35" x14ac:dyDescent="0.2">
      <c r="A1143" s="102">
        <v>1229</v>
      </c>
      <c r="B1143">
        <v>5706</v>
      </c>
      <c r="C1143" t="s">
        <v>1597</v>
      </c>
      <c r="D1143" t="s">
        <v>1273</v>
      </c>
      <c r="E1143">
        <v>2932</v>
      </c>
      <c r="F1143">
        <v>2921</v>
      </c>
      <c r="G1143">
        <v>300</v>
      </c>
      <c r="H1143" t="s">
        <v>1258</v>
      </c>
      <c r="I1143">
        <v>5802</v>
      </c>
      <c r="J1143" t="s">
        <v>1482</v>
      </c>
      <c r="K1143" t="s">
        <v>1273</v>
      </c>
      <c r="L1143">
        <v>1466.5</v>
      </c>
      <c r="M1143">
        <v>1458.5</v>
      </c>
      <c r="N1143">
        <v>600</v>
      </c>
      <c r="O1143" t="s">
        <v>1261</v>
      </c>
      <c r="P1143">
        <v>0.50268383030779096</v>
      </c>
      <c r="Q1143">
        <v>0.80014827379793896</v>
      </c>
      <c r="R1143">
        <v>0.110971080108049</v>
      </c>
      <c r="S1143" s="15">
        <v>5.9921244459448499E-2</v>
      </c>
      <c r="T1143">
        <v>1.8797303348765699</v>
      </c>
      <c r="U1143">
        <v>1.8797303348765699</v>
      </c>
      <c r="V1143">
        <v>1.5175176366136001</v>
      </c>
      <c r="W1143">
        <v>10.64</v>
      </c>
      <c r="X1143">
        <v>0.14000000000000001</v>
      </c>
      <c r="Y1143">
        <v>-217827</v>
      </c>
      <c r="Z1143">
        <v>-12813</v>
      </c>
      <c r="AA1143">
        <v>-0.74</v>
      </c>
      <c r="AB1143">
        <v>17</v>
      </c>
      <c r="AC1143">
        <v>8</v>
      </c>
      <c r="AD1143">
        <v>9</v>
      </c>
      <c r="AE1143">
        <v>47.06</v>
      </c>
      <c r="AF1143">
        <v>10</v>
      </c>
      <c r="AG1143">
        <v>6</v>
      </c>
      <c r="AH1143">
        <v>8</v>
      </c>
      <c r="AI1143">
        <v>3</v>
      </c>
    </row>
    <row r="1144" spans="1:35" x14ac:dyDescent="0.2">
      <c r="A1144" s="102">
        <v>1211</v>
      </c>
      <c r="B1144">
        <v>4114</v>
      </c>
      <c r="C1144" t="s">
        <v>1413</v>
      </c>
      <c r="D1144" t="s">
        <v>1282</v>
      </c>
      <c r="E1144">
        <v>6080</v>
      </c>
      <c r="F1144">
        <v>6050</v>
      </c>
      <c r="G1144">
        <v>100</v>
      </c>
      <c r="H1144" t="s">
        <v>1261</v>
      </c>
      <c r="I1144">
        <v>5019</v>
      </c>
      <c r="J1144" t="s">
        <v>1522</v>
      </c>
      <c r="K1144" t="s">
        <v>1523</v>
      </c>
      <c r="L1144">
        <v>2921</v>
      </c>
      <c r="M1144">
        <v>2903</v>
      </c>
      <c r="N1144">
        <v>200</v>
      </c>
      <c r="O1144" t="s">
        <v>1258</v>
      </c>
      <c r="P1144">
        <v>0.72230794432894296</v>
      </c>
      <c r="Q1144">
        <v>0.80396476220628199</v>
      </c>
      <c r="R1144" s="15">
        <v>4.00965540914393E-2</v>
      </c>
      <c r="S1144">
        <v>6.3940949339386294E-2</v>
      </c>
      <c r="T1144">
        <v>-2.0958832479081599</v>
      </c>
      <c r="U1144">
        <v>2.0958832479081599</v>
      </c>
      <c r="V1144">
        <v>1.7823883089897099</v>
      </c>
      <c r="W1144">
        <v>-6.82</v>
      </c>
      <c r="X1144">
        <v>4.03</v>
      </c>
      <c r="Y1144">
        <v>-219015</v>
      </c>
      <c r="Z1144">
        <v>-16847</v>
      </c>
      <c r="AA1144">
        <v>-1.06</v>
      </c>
      <c r="AB1144">
        <v>13</v>
      </c>
      <c r="AC1144">
        <v>4</v>
      </c>
      <c r="AD1144">
        <v>9</v>
      </c>
      <c r="AE1144">
        <v>30.77</v>
      </c>
      <c r="AF1144">
        <v>10</v>
      </c>
      <c r="AG1144">
        <v>4</v>
      </c>
      <c r="AH1144">
        <v>8</v>
      </c>
      <c r="AI1144">
        <v>1</v>
      </c>
    </row>
    <row r="1145" spans="1:35" x14ac:dyDescent="0.2">
      <c r="A1145" s="102">
        <v>990</v>
      </c>
      <c r="B1145">
        <v>2001</v>
      </c>
      <c r="C1145" t="s">
        <v>1176</v>
      </c>
      <c r="D1145" t="s">
        <v>1285</v>
      </c>
      <c r="E1145">
        <v>1651</v>
      </c>
      <c r="F1145">
        <v>1649</v>
      </c>
      <c r="G1145">
        <v>600</v>
      </c>
      <c r="H1145" t="s">
        <v>1258</v>
      </c>
      <c r="I1145">
        <v>7731</v>
      </c>
      <c r="J1145" t="s">
        <v>1507</v>
      </c>
      <c r="K1145" t="s">
        <v>1267</v>
      </c>
      <c r="L1145">
        <v>1202</v>
      </c>
      <c r="M1145">
        <v>1195</v>
      </c>
      <c r="N1145">
        <v>800</v>
      </c>
      <c r="O1145" t="s">
        <v>1261</v>
      </c>
      <c r="P1145">
        <v>0.78311286709402295</v>
      </c>
      <c r="Q1145">
        <v>0.83483125573230399</v>
      </c>
      <c r="R1145">
        <v>6.4046573298449594E-2</v>
      </c>
      <c r="S1145">
        <v>9.9802629372877705E-2</v>
      </c>
      <c r="T1145">
        <v>2.36701452096447</v>
      </c>
      <c r="U1145">
        <v>2.36701452096447</v>
      </c>
      <c r="V1145">
        <v>2.4401697883730802</v>
      </c>
      <c r="W1145">
        <v>11.51</v>
      </c>
      <c r="X1145">
        <v>3.38</v>
      </c>
      <c r="Y1145">
        <v>-219580</v>
      </c>
      <c r="Z1145">
        <v>-9981</v>
      </c>
      <c r="AA1145">
        <v>-0.53</v>
      </c>
      <c r="AB1145">
        <v>22</v>
      </c>
      <c r="AC1145">
        <v>9</v>
      </c>
      <c r="AD1145">
        <v>13</v>
      </c>
      <c r="AE1145">
        <v>40.909999999999997</v>
      </c>
      <c r="AF1145">
        <v>14</v>
      </c>
      <c r="AG1145">
        <v>3</v>
      </c>
      <c r="AH1145">
        <v>8</v>
      </c>
      <c r="AI1145">
        <v>11</v>
      </c>
    </row>
    <row r="1146" spans="1:35" x14ac:dyDescent="0.2">
      <c r="A1146" s="102">
        <v>256</v>
      </c>
      <c r="B1146">
        <v>4534</v>
      </c>
      <c r="C1146" t="s">
        <v>1513</v>
      </c>
      <c r="D1146" t="s">
        <v>1280</v>
      </c>
      <c r="E1146">
        <v>4260</v>
      </c>
      <c r="F1146">
        <v>4260</v>
      </c>
      <c r="G1146">
        <v>200</v>
      </c>
      <c r="H1146" t="s">
        <v>1258</v>
      </c>
      <c r="I1146">
        <v>5401</v>
      </c>
      <c r="J1146" t="s">
        <v>1600</v>
      </c>
      <c r="K1146" t="s">
        <v>1312</v>
      </c>
      <c r="L1146">
        <v>1412</v>
      </c>
      <c r="M1146">
        <v>1358</v>
      </c>
      <c r="N1146">
        <v>600</v>
      </c>
      <c r="O1146" t="s">
        <v>1261</v>
      </c>
      <c r="P1146">
        <v>0.78108220303730103</v>
      </c>
      <c r="Q1146">
        <v>0.91415814969759501</v>
      </c>
      <c r="R1146">
        <v>9.4806786334705503E-2</v>
      </c>
      <c r="S1146">
        <v>5.24063365112463E-2</v>
      </c>
      <c r="T1146">
        <v>4.2028142471894796</v>
      </c>
      <c r="U1146">
        <v>4.2028142471894796</v>
      </c>
      <c r="V1146">
        <v>3.8435249284745701</v>
      </c>
      <c r="W1146">
        <v>13.41</v>
      </c>
      <c r="X1146">
        <v>4.37</v>
      </c>
      <c r="Y1146">
        <v>-220093</v>
      </c>
      <c r="Z1146">
        <v>-11005</v>
      </c>
      <c r="AA1146">
        <v>-0.57999999999999996</v>
      </c>
      <c r="AB1146">
        <v>20</v>
      </c>
      <c r="AC1146">
        <v>9</v>
      </c>
      <c r="AD1146">
        <v>11</v>
      </c>
      <c r="AE1146">
        <v>45</v>
      </c>
      <c r="AF1146">
        <v>12</v>
      </c>
      <c r="AG1146">
        <v>7</v>
      </c>
      <c r="AH1146">
        <v>7</v>
      </c>
      <c r="AI1146">
        <v>6</v>
      </c>
    </row>
    <row r="1147" spans="1:35" x14ac:dyDescent="0.2">
      <c r="A1147" s="102">
        <v>1058</v>
      </c>
      <c r="B1147">
        <v>4634</v>
      </c>
      <c r="C1147" t="s">
        <v>65</v>
      </c>
      <c r="D1147" t="s">
        <v>1282</v>
      </c>
      <c r="E1147">
        <v>2393</v>
      </c>
      <c r="F1147">
        <v>2392</v>
      </c>
      <c r="G1147">
        <v>400</v>
      </c>
      <c r="H1147" t="s">
        <v>1258</v>
      </c>
      <c r="I1147">
        <v>8358</v>
      </c>
      <c r="J1147" t="s">
        <v>1535</v>
      </c>
      <c r="K1147" t="s">
        <v>1314</v>
      </c>
      <c r="L1147">
        <v>452</v>
      </c>
      <c r="M1147">
        <v>436</v>
      </c>
      <c r="N1147">
        <v>2200</v>
      </c>
      <c r="O1147" t="s">
        <v>1261</v>
      </c>
      <c r="P1147">
        <v>0.84244670173315095</v>
      </c>
      <c r="Q1147">
        <v>0.82604733931267604</v>
      </c>
      <c r="R1147">
        <v>0.12662386034406201</v>
      </c>
      <c r="S1147">
        <v>5.9009463076226197E-2</v>
      </c>
      <c r="T1147">
        <v>0.28132388233593197</v>
      </c>
      <c r="U1147">
        <v>0.28132388233593197</v>
      </c>
      <c r="V1147">
        <v>0.30561554812868502</v>
      </c>
      <c r="W1147">
        <v>1.92</v>
      </c>
      <c r="X1147">
        <v>0.25</v>
      </c>
      <c r="Y1147">
        <v>-220304</v>
      </c>
      <c r="Z1147">
        <v>-8159</v>
      </c>
      <c r="AA1147">
        <v>-0.49</v>
      </c>
      <c r="AB1147">
        <v>27</v>
      </c>
      <c r="AC1147">
        <v>13</v>
      </c>
      <c r="AD1147">
        <v>14</v>
      </c>
      <c r="AE1147">
        <v>48.15</v>
      </c>
      <c r="AF1147">
        <v>10</v>
      </c>
      <c r="AG1147">
        <v>10</v>
      </c>
      <c r="AH1147">
        <v>10</v>
      </c>
      <c r="AI1147">
        <v>7</v>
      </c>
    </row>
    <row r="1148" spans="1:35" x14ac:dyDescent="0.2">
      <c r="A1148" s="102">
        <v>136</v>
      </c>
      <c r="B1148">
        <v>5214</v>
      </c>
      <c r="C1148" t="s">
        <v>1541</v>
      </c>
      <c r="D1148" t="s">
        <v>1257</v>
      </c>
      <c r="E1148">
        <v>2085</v>
      </c>
      <c r="F1148">
        <v>2059</v>
      </c>
      <c r="G1148">
        <v>500</v>
      </c>
      <c r="H1148" t="s">
        <v>1261</v>
      </c>
      <c r="I1148">
        <v>7182</v>
      </c>
      <c r="J1148" t="s">
        <v>1375</v>
      </c>
      <c r="K1148" t="s">
        <v>1314</v>
      </c>
      <c r="L1148">
        <v>1011</v>
      </c>
      <c r="M1148">
        <v>1008</v>
      </c>
      <c r="N1148">
        <v>1000</v>
      </c>
      <c r="O1148" t="s">
        <v>1258</v>
      </c>
      <c r="P1148">
        <v>0.645233022249313</v>
      </c>
      <c r="Q1148">
        <v>0.92971008078876805</v>
      </c>
      <c r="R1148">
        <v>0.43356062780211002</v>
      </c>
      <c r="S1148">
        <v>8.4540120602707602E-2</v>
      </c>
      <c r="T1148">
        <v>-1.98367893308216</v>
      </c>
      <c r="U1148">
        <v>1.98367893308216</v>
      </c>
      <c r="V1148">
        <v>2.08897052740233</v>
      </c>
      <c r="W1148">
        <v>-9.24</v>
      </c>
      <c r="X1148">
        <v>2.09</v>
      </c>
      <c r="Y1148">
        <v>-221276</v>
      </c>
      <c r="Z1148">
        <v>-11064</v>
      </c>
      <c r="AA1148">
        <v>-0.62</v>
      </c>
      <c r="AB1148">
        <v>20</v>
      </c>
      <c r="AC1148">
        <v>8</v>
      </c>
      <c r="AD1148">
        <v>12</v>
      </c>
      <c r="AE1148">
        <v>40</v>
      </c>
      <c r="AF1148">
        <v>15</v>
      </c>
      <c r="AG1148">
        <v>1</v>
      </c>
      <c r="AH1148">
        <v>3</v>
      </c>
      <c r="AI1148">
        <v>16</v>
      </c>
    </row>
    <row r="1149" spans="1:35" x14ac:dyDescent="0.2">
      <c r="A1149" s="102">
        <v>1037</v>
      </c>
      <c r="B1149">
        <v>6302</v>
      </c>
      <c r="C1149" t="s">
        <v>1518</v>
      </c>
      <c r="D1149" t="s">
        <v>1270</v>
      </c>
      <c r="E1149">
        <v>2677</v>
      </c>
      <c r="F1149">
        <v>2666</v>
      </c>
      <c r="G1149">
        <v>400</v>
      </c>
      <c r="H1149" t="s">
        <v>1261</v>
      </c>
      <c r="I1149">
        <v>9956</v>
      </c>
      <c r="J1149" t="s">
        <v>1212</v>
      </c>
      <c r="K1149" t="s">
        <v>1283</v>
      </c>
      <c r="L1149">
        <v>1828</v>
      </c>
      <c r="M1149">
        <v>1801</v>
      </c>
      <c r="N1149">
        <v>600</v>
      </c>
      <c r="O1149" t="s">
        <v>1258</v>
      </c>
      <c r="P1149">
        <v>0.89718480222502694</v>
      </c>
      <c r="Q1149">
        <v>0.82936730588891405</v>
      </c>
      <c r="R1149">
        <v>0.11675364681221199</v>
      </c>
      <c r="S1149">
        <v>6.7263421280907995E-2</v>
      </c>
      <c r="T1149">
        <v>-0.73219192510478803</v>
      </c>
      <c r="U1149">
        <v>0.73219192510478803</v>
      </c>
      <c r="V1149">
        <v>0.91923886852516701</v>
      </c>
      <c r="W1149">
        <v>-4.13</v>
      </c>
      <c r="X1149">
        <v>1.33</v>
      </c>
      <c r="Y1149">
        <v>-224141</v>
      </c>
      <c r="Z1149">
        <v>-12452</v>
      </c>
      <c r="AA1149">
        <v>-0.71</v>
      </c>
      <c r="AB1149">
        <v>18</v>
      </c>
      <c r="AC1149">
        <v>6</v>
      </c>
      <c r="AD1149">
        <v>12</v>
      </c>
      <c r="AE1149">
        <v>33.33</v>
      </c>
      <c r="AF1149">
        <v>14</v>
      </c>
      <c r="AG1149">
        <v>5</v>
      </c>
      <c r="AH1149">
        <v>6</v>
      </c>
      <c r="AI1149">
        <v>7</v>
      </c>
    </row>
    <row r="1150" spans="1:35" x14ac:dyDescent="0.2">
      <c r="A1150" s="102">
        <v>1137</v>
      </c>
      <c r="B1150">
        <v>3141</v>
      </c>
      <c r="C1150" t="s">
        <v>1411</v>
      </c>
      <c r="D1150" t="s">
        <v>1283</v>
      </c>
      <c r="E1150">
        <v>6280</v>
      </c>
      <c r="F1150">
        <v>6250</v>
      </c>
      <c r="G1150">
        <v>100</v>
      </c>
      <c r="H1150" t="s">
        <v>1258</v>
      </c>
      <c r="I1150">
        <v>6703</v>
      </c>
      <c r="J1150" t="s">
        <v>1511</v>
      </c>
      <c r="K1150" t="s">
        <v>1263</v>
      </c>
      <c r="L1150">
        <v>1362</v>
      </c>
      <c r="M1150">
        <v>1330</v>
      </c>
      <c r="N1150">
        <v>500</v>
      </c>
      <c r="O1150" t="s">
        <v>1261</v>
      </c>
      <c r="P1150">
        <v>0.78285407360038595</v>
      </c>
      <c r="Q1150">
        <v>0.81564858332525603</v>
      </c>
      <c r="R1150">
        <v>0.45463055122448398</v>
      </c>
      <c r="S1150">
        <v>1.11187217087467E-2</v>
      </c>
      <c r="T1150">
        <v>1.24814114755803</v>
      </c>
      <c r="U1150">
        <v>1.24814114755803</v>
      </c>
      <c r="V1150">
        <v>1.24931884030944</v>
      </c>
      <c r="W1150">
        <v>5.0599999999999996</v>
      </c>
      <c r="X1150">
        <v>6.4</v>
      </c>
      <c r="Y1150">
        <v>-228143</v>
      </c>
      <c r="Z1150">
        <v>-10370</v>
      </c>
      <c r="AA1150">
        <v>-0.56000000000000005</v>
      </c>
      <c r="AB1150">
        <v>22</v>
      </c>
      <c r="AC1150">
        <v>10</v>
      </c>
      <c r="AD1150">
        <v>12</v>
      </c>
      <c r="AE1150">
        <v>45.45</v>
      </c>
      <c r="AF1150">
        <v>13</v>
      </c>
      <c r="AG1150">
        <v>6</v>
      </c>
      <c r="AH1150">
        <v>9</v>
      </c>
      <c r="AI1150">
        <v>7</v>
      </c>
    </row>
    <row r="1151" spans="1:35" x14ac:dyDescent="0.2">
      <c r="A1151" s="102">
        <v>114</v>
      </c>
      <c r="B1151">
        <v>2531</v>
      </c>
      <c r="C1151" t="s">
        <v>1284</v>
      </c>
      <c r="D1151" t="s">
        <v>1285</v>
      </c>
      <c r="E1151">
        <v>948</v>
      </c>
      <c r="F1151">
        <v>952</v>
      </c>
      <c r="G1151">
        <v>1200</v>
      </c>
      <c r="H1151" t="s">
        <v>1258</v>
      </c>
      <c r="I1151">
        <v>2607</v>
      </c>
      <c r="J1151" t="s">
        <v>1286</v>
      </c>
      <c r="K1151" t="s">
        <v>1285</v>
      </c>
      <c r="L1151">
        <v>2762</v>
      </c>
      <c r="M1151">
        <v>2748</v>
      </c>
      <c r="N1151">
        <v>400</v>
      </c>
      <c r="O1151" t="s">
        <v>1261</v>
      </c>
      <c r="P1151">
        <v>0.93997563936796003</v>
      </c>
      <c r="Q1151">
        <v>0.93335798377242796</v>
      </c>
      <c r="R1151">
        <v>3.8443936928563401E-4</v>
      </c>
      <c r="S1151">
        <v>1.33950375331882E-2</v>
      </c>
      <c r="T1151">
        <v>1.3876356970765</v>
      </c>
      <c r="U1151">
        <v>1.3876356970765</v>
      </c>
      <c r="V1151">
        <v>0.54244865717679802</v>
      </c>
      <c r="W1151">
        <v>2.0699999999999998</v>
      </c>
      <c r="X1151">
        <v>3.93</v>
      </c>
      <c r="Y1151">
        <v>-230424</v>
      </c>
      <c r="Z1151">
        <v>-12801</v>
      </c>
      <c r="AA1151">
        <v>-0.66</v>
      </c>
      <c r="AB1151">
        <v>18</v>
      </c>
      <c r="AC1151">
        <v>9</v>
      </c>
      <c r="AD1151">
        <v>9</v>
      </c>
      <c r="AE1151">
        <v>50</v>
      </c>
      <c r="AF1151">
        <v>11</v>
      </c>
      <c r="AG1151">
        <v>6</v>
      </c>
      <c r="AH1151">
        <v>8</v>
      </c>
      <c r="AI1151">
        <v>4</v>
      </c>
    </row>
    <row r="1152" spans="1:35" x14ac:dyDescent="0.2">
      <c r="A1152" s="102">
        <v>243</v>
      </c>
      <c r="B1152">
        <v>4004</v>
      </c>
      <c r="C1152" t="s">
        <v>1453</v>
      </c>
      <c r="D1152" t="s">
        <v>1282</v>
      </c>
      <c r="E1152">
        <v>2682</v>
      </c>
      <c r="F1152">
        <v>2655</v>
      </c>
      <c r="G1152">
        <v>400</v>
      </c>
      <c r="H1152" t="s">
        <v>1261</v>
      </c>
      <c r="I1152">
        <v>7976</v>
      </c>
      <c r="J1152" t="s">
        <v>1309</v>
      </c>
      <c r="K1152" t="s">
        <v>1281</v>
      </c>
      <c r="L1152">
        <v>1604</v>
      </c>
      <c r="M1152">
        <v>1590</v>
      </c>
      <c r="N1152">
        <v>700</v>
      </c>
      <c r="O1152" t="s">
        <v>1258</v>
      </c>
      <c r="P1152">
        <v>0.78847957110423905</v>
      </c>
      <c r="Q1152">
        <v>0.915052046674805</v>
      </c>
      <c r="R1152">
        <v>0.24261985840299999</v>
      </c>
      <c r="S1152">
        <v>1.66768762063026E-2</v>
      </c>
      <c r="T1152">
        <v>-0.85367445555669297</v>
      </c>
      <c r="U1152">
        <v>0.85367445555669297</v>
      </c>
      <c r="V1152">
        <v>0.95856562260609202</v>
      </c>
      <c r="W1152">
        <v>-3.15</v>
      </c>
      <c r="X1152">
        <v>4.8</v>
      </c>
      <c r="Y1152">
        <v>-233866</v>
      </c>
      <c r="Z1152">
        <v>-11693</v>
      </c>
      <c r="AA1152">
        <v>-0.63</v>
      </c>
      <c r="AB1152">
        <v>20</v>
      </c>
      <c r="AC1152">
        <v>8</v>
      </c>
      <c r="AD1152">
        <v>12</v>
      </c>
      <c r="AE1152">
        <v>40</v>
      </c>
      <c r="AF1152">
        <v>9</v>
      </c>
      <c r="AG1152">
        <v>7</v>
      </c>
      <c r="AH1152">
        <v>10</v>
      </c>
      <c r="AI1152">
        <v>3</v>
      </c>
    </row>
    <row r="1153" spans="1:35" x14ac:dyDescent="0.2">
      <c r="A1153" s="102">
        <v>1190</v>
      </c>
      <c r="B1153">
        <v>4540</v>
      </c>
      <c r="C1153" t="s">
        <v>1696</v>
      </c>
      <c r="D1153" t="s">
        <v>1280</v>
      </c>
      <c r="E1153">
        <v>2798</v>
      </c>
      <c r="F1153">
        <v>2803</v>
      </c>
      <c r="G1153">
        <v>300</v>
      </c>
      <c r="H1153" t="s">
        <v>1261</v>
      </c>
      <c r="I1153">
        <v>9956</v>
      </c>
      <c r="J1153" t="s">
        <v>1212</v>
      </c>
      <c r="K1153" t="s">
        <v>1283</v>
      </c>
      <c r="L1153">
        <v>1828</v>
      </c>
      <c r="M1153">
        <v>1801</v>
      </c>
      <c r="N1153">
        <v>500</v>
      </c>
      <c r="O1153" t="s">
        <v>1258</v>
      </c>
      <c r="P1153">
        <v>0.89427843977400501</v>
      </c>
      <c r="Q1153">
        <v>0.80821929810011806</v>
      </c>
      <c r="R1153">
        <v>5.8178666957973399E-2</v>
      </c>
      <c r="S1153">
        <v>4.8267749057083101E-2</v>
      </c>
      <c r="T1153">
        <v>-0.16506686516041399</v>
      </c>
      <c r="U1153">
        <v>0.16506686516041399</v>
      </c>
      <c r="V1153">
        <v>0.75346191722934297</v>
      </c>
      <c r="W1153">
        <v>-0.34</v>
      </c>
      <c r="X1153">
        <v>7.09</v>
      </c>
      <c r="Y1153">
        <v>-234600</v>
      </c>
      <c r="Z1153">
        <v>-13800</v>
      </c>
      <c r="AA1153">
        <v>-0.79</v>
      </c>
      <c r="AB1153">
        <v>17</v>
      </c>
      <c r="AC1153">
        <v>6</v>
      </c>
      <c r="AD1153">
        <v>11</v>
      </c>
      <c r="AE1153">
        <v>35.29</v>
      </c>
      <c r="AF1153">
        <v>10</v>
      </c>
      <c r="AG1153">
        <v>5</v>
      </c>
      <c r="AH1153">
        <v>8</v>
      </c>
      <c r="AI1153">
        <v>4</v>
      </c>
    </row>
    <row r="1154" spans="1:35" x14ac:dyDescent="0.2">
      <c r="A1154" s="102">
        <v>159</v>
      </c>
      <c r="B1154">
        <v>4534</v>
      </c>
      <c r="C1154" t="s">
        <v>1513</v>
      </c>
      <c r="D1154" t="s">
        <v>1280</v>
      </c>
      <c r="E1154">
        <v>4260</v>
      </c>
      <c r="F1154">
        <v>4260</v>
      </c>
      <c r="G1154">
        <v>200</v>
      </c>
      <c r="H1154" t="s">
        <v>1258</v>
      </c>
      <c r="I1154">
        <v>5411</v>
      </c>
      <c r="J1154" t="s">
        <v>1690</v>
      </c>
      <c r="K1154" t="s">
        <v>1312</v>
      </c>
      <c r="L1154">
        <v>1158</v>
      </c>
      <c r="M1154">
        <v>1108</v>
      </c>
      <c r="N1154">
        <v>800</v>
      </c>
      <c r="O1154" t="s">
        <v>1261</v>
      </c>
      <c r="P1154">
        <v>0.66232994351146501</v>
      </c>
      <c r="Q1154">
        <v>0.92670459113783699</v>
      </c>
      <c r="R1154">
        <v>0.45587909098183599</v>
      </c>
      <c r="S1154">
        <v>2.3245684180856901E-2</v>
      </c>
      <c r="T1154">
        <v>3.8309999120636</v>
      </c>
      <c r="U1154">
        <v>3.8309999120636</v>
      </c>
      <c r="V1154">
        <v>3.6899239703744602</v>
      </c>
      <c r="W1154">
        <v>17.170000000000002</v>
      </c>
      <c r="X1154">
        <v>4.04</v>
      </c>
      <c r="Y1154">
        <v>-241295</v>
      </c>
      <c r="Z1154">
        <v>-15081</v>
      </c>
      <c r="AA1154">
        <v>-0.88</v>
      </c>
      <c r="AB1154">
        <v>16</v>
      </c>
      <c r="AC1154">
        <v>7</v>
      </c>
      <c r="AD1154">
        <v>9</v>
      </c>
      <c r="AE1154">
        <v>43.75</v>
      </c>
      <c r="AF1154">
        <v>11</v>
      </c>
      <c r="AG1154">
        <v>3</v>
      </c>
      <c r="AH1154">
        <v>8</v>
      </c>
      <c r="AI1154">
        <v>5</v>
      </c>
    </row>
    <row r="1155" spans="1:35" x14ac:dyDescent="0.2">
      <c r="A1155" s="102">
        <v>774</v>
      </c>
      <c r="B1155">
        <v>2371</v>
      </c>
      <c r="C1155" t="s">
        <v>595</v>
      </c>
      <c r="D1155" t="s">
        <v>1272</v>
      </c>
      <c r="E1155">
        <v>2919</v>
      </c>
      <c r="F1155">
        <v>2858</v>
      </c>
      <c r="G1155">
        <v>300</v>
      </c>
      <c r="H1155" t="s">
        <v>1261</v>
      </c>
      <c r="I1155">
        <v>6701</v>
      </c>
      <c r="J1155" t="s">
        <v>1445</v>
      </c>
      <c r="K1155" t="s">
        <v>1263</v>
      </c>
      <c r="L1155">
        <v>4810</v>
      </c>
      <c r="M1155">
        <v>4795</v>
      </c>
      <c r="N1155">
        <v>200</v>
      </c>
      <c r="O1155" t="s">
        <v>1258</v>
      </c>
      <c r="P1155">
        <v>0.87282390390475195</v>
      </c>
      <c r="Q1155">
        <v>0.85913812746203599</v>
      </c>
      <c r="R1155">
        <v>9.30984721958735E-2</v>
      </c>
      <c r="S1155" s="15">
        <v>8.6635250876814507E-2</v>
      </c>
      <c r="T1155">
        <v>-3.2318839641106399E-2</v>
      </c>
      <c r="U1155">
        <v>3.2318839641106399E-2</v>
      </c>
      <c r="V1155">
        <v>0.86239254998966697</v>
      </c>
      <c r="W1155">
        <v>-0.1</v>
      </c>
      <c r="X1155">
        <v>10.59</v>
      </c>
      <c r="Y1155">
        <v>-247426</v>
      </c>
      <c r="Z1155">
        <v>-14554</v>
      </c>
      <c r="AA1155">
        <v>-0.76</v>
      </c>
      <c r="AB1155">
        <v>17</v>
      </c>
      <c r="AC1155">
        <v>8</v>
      </c>
      <c r="AD1155">
        <v>9</v>
      </c>
      <c r="AE1155">
        <v>47.06</v>
      </c>
      <c r="AF1155">
        <v>14</v>
      </c>
      <c r="AG1155">
        <v>4</v>
      </c>
      <c r="AH1155">
        <v>7</v>
      </c>
      <c r="AI1155">
        <v>6</v>
      </c>
    </row>
    <row r="1156" spans="1:35" x14ac:dyDescent="0.2">
      <c r="A1156" s="102">
        <v>1062</v>
      </c>
      <c r="B1156">
        <v>4812</v>
      </c>
      <c r="C1156" t="s">
        <v>690</v>
      </c>
      <c r="D1156" t="s">
        <v>1260</v>
      </c>
      <c r="E1156">
        <v>4975</v>
      </c>
      <c r="F1156">
        <v>4955</v>
      </c>
      <c r="G1156">
        <v>200</v>
      </c>
      <c r="H1156" t="s">
        <v>1258</v>
      </c>
      <c r="I1156">
        <v>7274</v>
      </c>
      <c r="J1156" t="s">
        <v>2140</v>
      </c>
      <c r="K1156" t="s">
        <v>1275</v>
      </c>
      <c r="L1156">
        <v>2286</v>
      </c>
      <c r="M1156">
        <v>2286</v>
      </c>
      <c r="N1156">
        <v>400</v>
      </c>
      <c r="O1156" t="s">
        <v>1261</v>
      </c>
      <c r="P1156">
        <v>0.66759228277771299</v>
      </c>
      <c r="Q1156">
        <v>0.82595265738000601</v>
      </c>
      <c r="R1156">
        <v>0.31052460280423799</v>
      </c>
      <c r="S1156">
        <v>4.8124787260986797E-2</v>
      </c>
      <c r="T1156">
        <v>1.55658622603701</v>
      </c>
      <c r="U1156">
        <v>1.55658622603701</v>
      </c>
      <c r="V1156">
        <v>1.54484597827514</v>
      </c>
      <c r="W1156">
        <v>12.2</v>
      </c>
      <c r="X1156">
        <v>7.73</v>
      </c>
      <c r="Y1156">
        <v>-247585</v>
      </c>
      <c r="Z1156">
        <v>-11790</v>
      </c>
      <c r="AA1156">
        <v>-0.54</v>
      </c>
      <c r="AB1156">
        <v>21</v>
      </c>
      <c r="AC1156">
        <v>9</v>
      </c>
      <c r="AD1156">
        <v>12</v>
      </c>
      <c r="AE1156">
        <v>42.86</v>
      </c>
      <c r="AF1156">
        <v>10</v>
      </c>
      <c r="AG1156">
        <v>6</v>
      </c>
      <c r="AH1156">
        <v>10</v>
      </c>
      <c r="AI1156">
        <v>5</v>
      </c>
    </row>
    <row r="1157" spans="1:35" x14ac:dyDescent="0.2">
      <c r="A1157" s="102">
        <v>1050</v>
      </c>
      <c r="B1157">
        <v>7321</v>
      </c>
      <c r="C1157" t="s">
        <v>1463</v>
      </c>
      <c r="D1157" t="s">
        <v>1314</v>
      </c>
      <c r="E1157">
        <v>574</v>
      </c>
      <c r="F1157">
        <v>566</v>
      </c>
      <c r="G1157">
        <v>1900</v>
      </c>
      <c r="H1157" t="s">
        <v>1261</v>
      </c>
      <c r="I1157">
        <v>9501</v>
      </c>
      <c r="J1157" t="s">
        <v>1318</v>
      </c>
      <c r="K1157" t="s">
        <v>1316</v>
      </c>
      <c r="L1157">
        <v>436</v>
      </c>
      <c r="M1157">
        <v>436</v>
      </c>
      <c r="N1157">
        <v>2500</v>
      </c>
      <c r="O1157" t="s">
        <v>1258</v>
      </c>
      <c r="P1157">
        <v>0.79952048100587103</v>
      </c>
      <c r="Q1157">
        <v>0.82703119970979999</v>
      </c>
      <c r="R1157">
        <v>0.26455894941049601</v>
      </c>
      <c r="S1157">
        <v>1.1782262569035E-2</v>
      </c>
      <c r="T1157">
        <v>-2.8347653045714098</v>
      </c>
      <c r="U1157">
        <v>2.8347653045714098</v>
      </c>
      <c r="V1157">
        <v>2.8938933678737402</v>
      </c>
      <c r="W1157">
        <v>-12.94</v>
      </c>
      <c r="X1157">
        <v>1.36</v>
      </c>
      <c r="Y1157">
        <v>-247590</v>
      </c>
      <c r="Z1157">
        <v>-24759</v>
      </c>
      <c r="AA1157">
        <v>-1.1100000000000001</v>
      </c>
      <c r="AB1157">
        <v>10</v>
      </c>
      <c r="AC1157">
        <v>4</v>
      </c>
      <c r="AD1157">
        <v>6</v>
      </c>
      <c r="AE1157">
        <v>40</v>
      </c>
      <c r="AF1157">
        <v>13</v>
      </c>
      <c r="AG1157">
        <v>2</v>
      </c>
      <c r="AH1157">
        <v>5</v>
      </c>
      <c r="AI1157">
        <v>3</v>
      </c>
    </row>
    <row r="1158" spans="1:35" x14ac:dyDescent="0.2">
      <c r="A1158" s="102">
        <v>274</v>
      </c>
      <c r="B1158">
        <v>2531</v>
      </c>
      <c r="C1158" t="s">
        <v>1284</v>
      </c>
      <c r="D1158" t="s">
        <v>1285</v>
      </c>
      <c r="E1158">
        <v>948</v>
      </c>
      <c r="F1158">
        <v>952</v>
      </c>
      <c r="G1158">
        <v>1100</v>
      </c>
      <c r="H1158" t="s">
        <v>1258</v>
      </c>
      <c r="I1158">
        <v>7201</v>
      </c>
      <c r="J1158" t="s">
        <v>1299</v>
      </c>
      <c r="K1158" t="s">
        <v>1275</v>
      </c>
      <c r="L1158">
        <v>509.4</v>
      </c>
      <c r="M1158">
        <v>504.4</v>
      </c>
      <c r="N1158">
        <v>2100</v>
      </c>
      <c r="O1158" t="s">
        <v>1261</v>
      </c>
      <c r="P1158">
        <v>0.89450763042029902</v>
      </c>
      <c r="Q1158">
        <v>0.91134376179169996</v>
      </c>
      <c r="R1158">
        <v>6.25778688497661E-2</v>
      </c>
      <c r="S1158">
        <v>3.7684820970029098E-4</v>
      </c>
      <c r="T1158">
        <v>3.5021480593716099</v>
      </c>
      <c r="U1158">
        <v>3.5021480593716099</v>
      </c>
      <c r="V1158">
        <v>3.4318466755779098</v>
      </c>
      <c r="W1158">
        <v>15.4</v>
      </c>
      <c r="X1158">
        <v>1.1499999999999999</v>
      </c>
      <c r="Y1158">
        <v>-249550</v>
      </c>
      <c r="Z1158">
        <v>-14679</v>
      </c>
      <c r="AA1158">
        <v>-0.73</v>
      </c>
      <c r="AB1158">
        <v>17</v>
      </c>
      <c r="AC1158">
        <v>7</v>
      </c>
      <c r="AD1158">
        <v>10</v>
      </c>
      <c r="AE1158">
        <v>41.18</v>
      </c>
      <c r="AF1158">
        <v>12</v>
      </c>
      <c r="AG1158">
        <v>5</v>
      </c>
      <c r="AH1158">
        <v>6</v>
      </c>
      <c r="AI1158">
        <v>6</v>
      </c>
    </row>
    <row r="1159" spans="1:35" x14ac:dyDescent="0.2">
      <c r="A1159" s="102">
        <v>362</v>
      </c>
      <c r="B1159">
        <v>5947</v>
      </c>
      <c r="C1159" t="s">
        <v>230</v>
      </c>
      <c r="D1159" t="s">
        <v>1458</v>
      </c>
      <c r="E1159">
        <v>8060</v>
      </c>
      <c r="F1159">
        <v>8170</v>
      </c>
      <c r="G1159">
        <v>100</v>
      </c>
      <c r="H1159" t="s">
        <v>1258</v>
      </c>
      <c r="I1159">
        <v>7701</v>
      </c>
      <c r="J1159" t="s">
        <v>1716</v>
      </c>
      <c r="K1159" t="s">
        <v>1267</v>
      </c>
      <c r="L1159">
        <v>2967</v>
      </c>
      <c r="M1159">
        <v>2877</v>
      </c>
      <c r="N1159">
        <v>300</v>
      </c>
      <c r="O1159" t="s">
        <v>1261</v>
      </c>
      <c r="P1159">
        <v>0.82712864275534304</v>
      </c>
      <c r="Q1159">
        <v>0.90381061521158401</v>
      </c>
      <c r="R1159">
        <v>5.0982108092376001E-2</v>
      </c>
      <c r="S1159">
        <v>1.16416046710401E-2</v>
      </c>
      <c r="T1159">
        <v>2.9452974788122401</v>
      </c>
      <c r="U1159">
        <v>2.9452974788122401</v>
      </c>
      <c r="V1159">
        <v>1.36628313331839</v>
      </c>
      <c r="W1159">
        <v>9.16</v>
      </c>
      <c r="X1159">
        <v>5.64</v>
      </c>
      <c r="Y1159">
        <v>-250884</v>
      </c>
      <c r="Z1159">
        <v>-20907</v>
      </c>
      <c r="AA1159">
        <v>-1.04</v>
      </c>
      <c r="AB1159">
        <v>12</v>
      </c>
      <c r="AC1159">
        <v>4</v>
      </c>
      <c r="AD1159">
        <v>8</v>
      </c>
      <c r="AE1159">
        <v>33.33</v>
      </c>
      <c r="AF1159">
        <v>13</v>
      </c>
      <c r="AG1159">
        <v>2</v>
      </c>
      <c r="AH1159">
        <v>6</v>
      </c>
      <c r="AI1159">
        <v>4</v>
      </c>
    </row>
    <row r="1160" spans="1:35" x14ac:dyDescent="0.2">
      <c r="A1160" s="102">
        <v>236</v>
      </c>
      <c r="B1160">
        <v>3436</v>
      </c>
      <c r="C1160" t="s">
        <v>1514</v>
      </c>
      <c r="D1160" t="s">
        <v>1458</v>
      </c>
      <c r="E1160">
        <v>1908</v>
      </c>
      <c r="F1160">
        <v>1869</v>
      </c>
      <c r="G1160">
        <v>500</v>
      </c>
      <c r="H1160" t="s">
        <v>1258</v>
      </c>
      <c r="I1160">
        <v>8604</v>
      </c>
      <c r="J1160" t="s">
        <v>442</v>
      </c>
      <c r="K1160" t="s">
        <v>1450</v>
      </c>
      <c r="L1160">
        <v>566.6</v>
      </c>
      <c r="M1160">
        <v>564.4</v>
      </c>
      <c r="N1160">
        <v>1700</v>
      </c>
      <c r="O1160" t="s">
        <v>1261</v>
      </c>
      <c r="P1160">
        <v>0.52643529432092995</v>
      </c>
      <c r="Q1160">
        <v>0.91647490615714999</v>
      </c>
      <c r="R1160">
        <v>2.2822502930033701E-2</v>
      </c>
      <c r="S1160">
        <v>4.05065851661797E-2</v>
      </c>
      <c r="T1160">
        <v>0.40041653243152098</v>
      </c>
      <c r="U1160">
        <v>0.40041653243152098</v>
      </c>
      <c r="V1160">
        <v>0.55209249354332302</v>
      </c>
      <c r="W1160">
        <v>2.02</v>
      </c>
      <c r="X1160">
        <v>2.67</v>
      </c>
      <c r="Y1160">
        <v>-254864</v>
      </c>
      <c r="Z1160">
        <v>-16991</v>
      </c>
      <c r="AA1160">
        <v>-0.81</v>
      </c>
      <c r="AB1160">
        <v>15</v>
      </c>
      <c r="AC1160">
        <v>8</v>
      </c>
      <c r="AD1160">
        <v>7</v>
      </c>
      <c r="AE1160">
        <v>53.33</v>
      </c>
      <c r="AF1160">
        <v>9</v>
      </c>
      <c r="AG1160">
        <v>5</v>
      </c>
      <c r="AH1160">
        <v>7</v>
      </c>
      <c r="AI1160">
        <v>3</v>
      </c>
    </row>
    <row r="1161" spans="1:35" x14ac:dyDescent="0.2">
      <c r="A1161" s="102">
        <v>481</v>
      </c>
      <c r="B1161">
        <v>8058</v>
      </c>
      <c r="C1161" t="s">
        <v>1601</v>
      </c>
      <c r="D1161" t="s">
        <v>1265</v>
      </c>
      <c r="E1161">
        <v>2859</v>
      </c>
      <c r="F1161">
        <v>2852</v>
      </c>
      <c r="G1161">
        <v>300</v>
      </c>
      <c r="H1161" t="s">
        <v>1258</v>
      </c>
      <c r="I1161">
        <v>9956</v>
      </c>
      <c r="J1161" t="s">
        <v>1212</v>
      </c>
      <c r="K1161" t="s">
        <v>1283</v>
      </c>
      <c r="L1161">
        <v>1828</v>
      </c>
      <c r="M1161">
        <v>1801</v>
      </c>
      <c r="N1161">
        <v>500</v>
      </c>
      <c r="O1161" t="s">
        <v>1261</v>
      </c>
      <c r="P1161">
        <v>0.64736649238043198</v>
      </c>
      <c r="Q1161">
        <v>0.89217187112485297</v>
      </c>
      <c r="R1161">
        <v>0.17683880970473101</v>
      </c>
      <c r="S1161">
        <v>5.8884840291686703E-2</v>
      </c>
      <c r="T1161">
        <v>2.9097102279274298</v>
      </c>
      <c r="U1161">
        <v>2.9097102279274298</v>
      </c>
      <c r="V1161">
        <v>2.41778470802012</v>
      </c>
      <c r="W1161">
        <v>9.4600000000000009</v>
      </c>
      <c r="X1161">
        <v>5.25</v>
      </c>
      <c r="Y1161">
        <v>-255892</v>
      </c>
      <c r="Z1161">
        <v>-15993</v>
      </c>
      <c r="AA1161">
        <v>-0.81</v>
      </c>
      <c r="AB1161">
        <v>16</v>
      </c>
      <c r="AC1161">
        <v>4</v>
      </c>
      <c r="AD1161">
        <v>12</v>
      </c>
      <c r="AE1161">
        <v>25</v>
      </c>
      <c r="AF1161">
        <v>14</v>
      </c>
      <c r="AG1161">
        <v>3</v>
      </c>
      <c r="AH1161">
        <v>2</v>
      </c>
      <c r="AI1161">
        <v>11</v>
      </c>
    </row>
    <row r="1162" spans="1:35" x14ac:dyDescent="0.2">
      <c r="A1162" s="102">
        <v>276</v>
      </c>
      <c r="B1162">
        <v>3765</v>
      </c>
      <c r="C1162" t="s">
        <v>1548</v>
      </c>
      <c r="D1162" t="s">
        <v>1260</v>
      </c>
      <c r="E1162">
        <v>1889</v>
      </c>
      <c r="F1162">
        <v>1839</v>
      </c>
      <c r="G1162">
        <v>500</v>
      </c>
      <c r="H1162" t="s">
        <v>1261</v>
      </c>
      <c r="I1162">
        <v>7261</v>
      </c>
      <c r="J1162" t="s">
        <v>1636</v>
      </c>
      <c r="K1162" t="s">
        <v>1275</v>
      </c>
      <c r="L1162">
        <v>909</v>
      </c>
      <c r="M1162">
        <v>898</v>
      </c>
      <c r="N1162">
        <v>1000</v>
      </c>
      <c r="O1162" t="s">
        <v>1258</v>
      </c>
      <c r="P1162">
        <v>0.69316757516824501</v>
      </c>
      <c r="Q1162">
        <v>0.91128230293560597</v>
      </c>
      <c r="R1162">
        <v>0.18368771704954001</v>
      </c>
      <c r="S1162">
        <v>2.9804213677579301E-2</v>
      </c>
      <c r="T1162">
        <v>-2.5678751822064001</v>
      </c>
      <c r="U1162">
        <v>2.5678751822064001</v>
      </c>
      <c r="V1162">
        <v>2.00352609885956</v>
      </c>
      <c r="W1162">
        <v>-15.7</v>
      </c>
      <c r="X1162">
        <v>2.34</v>
      </c>
      <c r="Y1162">
        <v>-260251</v>
      </c>
      <c r="Z1162">
        <v>-10410</v>
      </c>
      <c r="AA1162">
        <v>-0.49</v>
      </c>
      <c r="AB1162">
        <v>25</v>
      </c>
      <c r="AC1162">
        <v>13</v>
      </c>
      <c r="AD1162">
        <v>12</v>
      </c>
      <c r="AE1162">
        <v>52</v>
      </c>
      <c r="AF1162">
        <v>10</v>
      </c>
      <c r="AG1162">
        <v>9</v>
      </c>
      <c r="AH1162">
        <v>9</v>
      </c>
      <c r="AI1162">
        <v>7</v>
      </c>
    </row>
    <row r="1163" spans="1:35" x14ac:dyDescent="0.2">
      <c r="A1163" s="102">
        <v>672</v>
      </c>
      <c r="B1163">
        <v>1332</v>
      </c>
      <c r="C1163" t="s">
        <v>1684</v>
      </c>
      <c r="D1163" t="s">
        <v>1378</v>
      </c>
      <c r="E1163">
        <v>617</v>
      </c>
      <c r="F1163">
        <v>610</v>
      </c>
      <c r="G1163">
        <v>1800</v>
      </c>
      <c r="H1163" t="s">
        <v>1258</v>
      </c>
      <c r="I1163">
        <v>7211</v>
      </c>
      <c r="J1163" t="s">
        <v>28</v>
      </c>
      <c r="K1163" t="s">
        <v>1275</v>
      </c>
      <c r="L1163">
        <v>411</v>
      </c>
      <c r="M1163">
        <v>405</v>
      </c>
      <c r="N1163">
        <v>2700</v>
      </c>
      <c r="O1163" t="s">
        <v>1261</v>
      </c>
      <c r="P1163">
        <v>0.74122362203400305</v>
      </c>
      <c r="Q1163">
        <v>0.87122685752286899</v>
      </c>
      <c r="R1163">
        <v>0.12372554298157799</v>
      </c>
      <c r="S1163" s="15">
        <v>6.8903787242852996E-2</v>
      </c>
      <c r="T1163">
        <v>1.71205289879566</v>
      </c>
      <c r="U1163">
        <v>1.71205289879566</v>
      </c>
      <c r="V1163">
        <v>1.92152812019931</v>
      </c>
      <c r="W1163">
        <v>9.1199999999999992</v>
      </c>
      <c r="X1163">
        <v>0.41</v>
      </c>
      <c r="Y1163">
        <v>-262474</v>
      </c>
      <c r="Z1163">
        <v>-11931</v>
      </c>
      <c r="AA1163">
        <v>-0.57999999999999996</v>
      </c>
      <c r="AB1163">
        <v>22</v>
      </c>
      <c r="AC1163">
        <v>8</v>
      </c>
      <c r="AD1163">
        <v>14</v>
      </c>
      <c r="AE1163">
        <v>36.36</v>
      </c>
      <c r="AF1163">
        <v>11</v>
      </c>
      <c r="AG1163">
        <v>8</v>
      </c>
      <c r="AH1163">
        <v>9</v>
      </c>
      <c r="AI1163">
        <v>5</v>
      </c>
    </row>
    <row r="1164" spans="1:35" x14ac:dyDescent="0.2">
      <c r="A1164" s="102">
        <v>248</v>
      </c>
      <c r="B1164">
        <v>4739</v>
      </c>
      <c r="C1164" t="s">
        <v>1311</v>
      </c>
      <c r="D1164" t="s">
        <v>1260</v>
      </c>
      <c r="E1164">
        <v>3360</v>
      </c>
      <c r="F1164">
        <v>3325</v>
      </c>
      <c r="G1164">
        <v>300</v>
      </c>
      <c r="H1164" t="s">
        <v>1258</v>
      </c>
      <c r="I1164">
        <v>6951</v>
      </c>
      <c r="J1164" t="s">
        <v>228</v>
      </c>
      <c r="K1164" t="s">
        <v>1263</v>
      </c>
      <c r="L1164">
        <v>3370</v>
      </c>
      <c r="M1164">
        <v>3365</v>
      </c>
      <c r="N1164">
        <v>300</v>
      </c>
      <c r="O1164" t="s">
        <v>1261</v>
      </c>
      <c r="P1164">
        <v>0.88042134606437095</v>
      </c>
      <c r="Q1164">
        <v>0.91476507856038303</v>
      </c>
      <c r="R1164">
        <v>0.118329024573764</v>
      </c>
      <c r="S1164">
        <v>7.3973647929163801E-3</v>
      </c>
      <c r="T1164">
        <v>0.92398281537848403</v>
      </c>
      <c r="U1164">
        <v>0.92398281537848403</v>
      </c>
      <c r="V1164">
        <v>1.01764173874234</v>
      </c>
      <c r="W1164">
        <v>3.47</v>
      </c>
      <c r="X1164">
        <v>1.19</v>
      </c>
      <c r="Y1164">
        <v>-262654</v>
      </c>
      <c r="Z1164">
        <v>-13133</v>
      </c>
      <c r="AA1164">
        <v>-0.81</v>
      </c>
      <c r="AB1164">
        <v>20</v>
      </c>
      <c r="AC1164">
        <v>9</v>
      </c>
      <c r="AD1164">
        <v>11</v>
      </c>
      <c r="AE1164">
        <v>45</v>
      </c>
      <c r="AF1164">
        <v>11</v>
      </c>
      <c r="AG1164">
        <v>8</v>
      </c>
      <c r="AH1164">
        <v>8</v>
      </c>
      <c r="AI1164">
        <v>4</v>
      </c>
    </row>
    <row r="1165" spans="1:35" x14ac:dyDescent="0.2">
      <c r="A1165" s="102">
        <v>254</v>
      </c>
      <c r="B1165">
        <v>4534</v>
      </c>
      <c r="C1165" t="s">
        <v>1513</v>
      </c>
      <c r="D1165" t="s">
        <v>1280</v>
      </c>
      <c r="E1165">
        <v>4260</v>
      </c>
      <c r="F1165">
        <v>4260</v>
      </c>
      <c r="G1165">
        <v>200</v>
      </c>
      <c r="H1165" t="s">
        <v>1258</v>
      </c>
      <c r="I1165">
        <v>5406</v>
      </c>
      <c r="J1165" t="s">
        <v>1595</v>
      </c>
      <c r="K1165" t="s">
        <v>1312</v>
      </c>
      <c r="L1165">
        <v>464</v>
      </c>
      <c r="M1165">
        <v>455</v>
      </c>
      <c r="N1165">
        <v>1900</v>
      </c>
      <c r="O1165" t="s">
        <v>1261</v>
      </c>
      <c r="P1165">
        <v>0.84008555643424099</v>
      </c>
      <c r="Q1165">
        <v>0.91428489021056103</v>
      </c>
      <c r="R1165">
        <v>8.0547122180415598E-2</v>
      </c>
      <c r="S1165" s="15">
        <v>7.3946218337131303E-2</v>
      </c>
      <c r="T1165">
        <v>3.0133552554335301</v>
      </c>
      <c r="U1165">
        <v>3.0133552554335301</v>
      </c>
      <c r="V1165">
        <v>3.0513247444944298</v>
      </c>
      <c r="W1165">
        <v>16.2</v>
      </c>
      <c r="X1165">
        <v>1.47</v>
      </c>
      <c r="Y1165">
        <v>-266594</v>
      </c>
      <c r="Z1165">
        <v>-11591</v>
      </c>
      <c r="AA1165">
        <v>-0.72</v>
      </c>
      <c r="AB1165">
        <v>23</v>
      </c>
      <c r="AC1165">
        <v>10</v>
      </c>
      <c r="AD1165">
        <v>13</v>
      </c>
      <c r="AE1165">
        <v>43.48</v>
      </c>
      <c r="AF1165">
        <v>10</v>
      </c>
      <c r="AG1165">
        <v>7</v>
      </c>
      <c r="AH1165">
        <v>13</v>
      </c>
      <c r="AI1165">
        <v>3</v>
      </c>
    </row>
    <row r="1166" spans="1:35" x14ac:dyDescent="0.2">
      <c r="A1166" s="102">
        <v>356</v>
      </c>
      <c r="B1166">
        <v>2492</v>
      </c>
      <c r="C1166" t="s">
        <v>598</v>
      </c>
      <c r="D1166" t="s">
        <v>1272</v>
      </c>
      <c r="E1166">
        <v>753</v>
      </c>
      <c r="F1166">
        <v>746</v>
      </c>
      <c r="G1166">
        <v>1200</v>
      </c>
      <c r="H1166" t="s">
        <v>1261</v>
      </c>
      <c r="I1166">
        <v>3197</v>
      </c>
      <c r="J1166" t="s">
        <v>633</v>
      </c>
      <c r="K1166" t="s">
        <v>1283</v>
      </c>
      <c r="L1166">
        <v>1887</v>
      </c>
      <c r="M1166">
        <v>1853</v>
      </c>
      <c r="N1166">
        <v>500</v>
      </c>
      <c r="O1166" t="s">
        <v>1258</v>
      </c>
      <c r="P1166">
        <v>0.91045479681761798</v>
      </c>
      <c r="Q1166">
        <v>0.90459898594169996</v>
      </c>
      <c r="R1166">
        <v>0.45566746272390601</v>
      </c>
      <c r="S1166">
        <v>5.7570498418668603E-3</v>
      </c>
      <c r="T1166">
        <v>-2.4735936081693799</v>
      </c>
      <c r="U1166">
        <v>2.4735936081693799</v>
      </c>
      <c r="V1166">
        <v>2.37819003001119</v>
      </c>
      <c r="W1166">
        <v>-10.63</v>
      </c>
      <c r="X1166">
        <v>3.38</v>
      </c>
      <c r="Y1166">
        <v>-267869</v>
      </c>
      <c r="Z1166">
        <v>-11161</v>
      </c>
      <c r="AA1166">
        <v>-0.54</v>
      </c>
      <c r="AB1166">
        <v>24</v>
      </c>
      <c r="AC1166">
        <v>10</v>
      </c>
      <c r="AD1166">
        <v>14</v>
      </c>
      <c r="AE1166">
        <v>41.67</v>
      </c>
      <c r="AF1166">
        <v>7</v>
      </c>
      <c r="AG1166">
        <v>8</v>
      </c>
      <c r="AH1166">
        <v>14</v>
      </c>
      <c r="AI1166">
        <v>2</v>
      </c>
    </row>
    <row r="1167" spans="1:35" x14ac:dyDescent="0.2">
      <c r="A1167" s="102">
        <v>1029</v>
      </c>
      <c r="B1167">
        <v>1812</v>
      </c>
      <c r="C1167" t="s">
        <v>1356</v>
      </c>
      <c r="D1167" t="s">
        <v>1268</v>
      </c>
      <c r="E1167">
        <v>1297</v>
      </c>
      <c r="F1167">
        <v>1278</v>
      </c>
      <c r="G1167">
        <v>800</v>
      </c>
      <c r="H1167" t="s">
        <v>1258</v>
      </c>
      <c r="I1167">
        <v>7211</v>
      </c>
      <c r="J1167" t="s">
        <v>28</v>
      </c>
      <c r="K1167" t="s">
        <v>1275</v>
      </c>
      <c r="L1167">
        <v>411</v>
      </c>
      <c r="M1167">
        <v>405</v>
      </c>
      <c r="N1167">
        <v>2500</v>
      </c>
      <c r="O1167" t="s">
        <v>1261</v>
      </c>
      <c r="P1167">
        <v>0.71874528625256995</v>
      </c>
      <c r="Q1167">
        <v>0.83033296079553498</v>
      </c>
      <c r="R1167">
        <v>0.175983361672118</v>
      </c>
      <c r="S1167">
        <v>5.7364972947878602E-2</v>
      </c>
      <c r="T1167">
        <v>7.7853658174748902E-2</v>
      </c>
      <c r="U1167">
        <v>7.7853658174748902E-2</v>
      </c>
      <c r="V1167">
        <v>0.29937801051512603</v>
      </c>
      <c r="W1167">
        <v>0.4</v>
      </c>
      <c r="X1167">
        <v>0.97</v>
      </c>
      <c r="Y1167">
        <v>-268637</v>
      </c>
      <c r="Z1167">
        <v>-10745</v>
      </c>
      <c r="AA1167">
        <v>-0.5</v>
      </c>
      <c r="AB1167">
        <v>25</v>
      </c>
      <c r="AC1167">
        <v>11</v>
      </c>
      <c r="AD1167">
        <v>14</v>
      </c>
      <c r="AE1167">
        <v>44</v>
      </c>
      <c r="AF1167">
        <v>12</v>
      </c>
      <c r="AG1167">
        <v>7</v>
      </c>
      <c r="AH1167">
        <v>8</v>
      </c>
      <c r="AI1167">
        <v>10</v>
      </c>
    </row>
    <row r="1168" spans="1:35" x14ac:dyDescent="0.2">
      <c r="A1168" s="102">
        <v>1162</v>
      </c>
      <c r="B1168">
        <v>3865</v>
      </c>
      <c r="C1168" t="s">
        <v>1207</v>
      </c>
      <c r="D1168" t="s">
        <v>1475</v>
      </c>
      <c r="E1168">
        <v>490</v>
      </c>
      <c r="F1168">
        <v>491</v>
      </c>
      <c r="G1168">
        <v>2200</v>
      </c>
      <c r="H1168" t="s">
        <v>1261</v>
      </c>
      <c r="I1168">
        <v>9501</v>
      </c>
      <c r="J1168" t="s">
        <v>1318</v>
      </c>
      <c r="K1168" t="s">
        <v>1316</v>
      </c>
      <c r="L1168">
        <v>436</v>
      </c>
      <c r="M1168">
        <v>436</v>
      </c>
      <c r="N1168">
        <v>2500</v>
      </c>
      <c r="O1168" t="s">
        <v>1258</v>
      </c>
      <c r="P1168">
        <v>0.78069531947812498</v>
      </c>
      <c r="Q1168">
        <v>0.81159043422319399</v>
      </c>
      <c r="R1168">
        <v>0.35446927171628101</v>
      </c>
      <c r="S1168">
        <v>6.2847003614538099E-2</v>
      </c>
      <c r="T1168">
        <v>-1.3493199825684401</v>
      </c>
      <c r="U1168">
        <v>1.3493199825684401</v>
      </c>
      <c r="V1168">
        <v>1.5265529127719599</v>
      </c>
      <c r="W1168">
        <v>-5.16</v>
      </c>
      <c r="X1168">
        <v>0.91</v>
      </c>
      <c r="Y1168">
        <v>-268956</v>
      </c>
      <c r="Z1168">
        <v>-14156</v>
      </c>
      <c r="AA1168">
        <v>-0.67</v>
      </c>
      <c r="AB1168">
        <v>19</v>
      </c>
      <c r="AC1168">
        <v>7</v>
      </c>
      <c r="AD1168">
        <v>12</v>
      </c>
      <c r="AE1168">
        <v>36.840000000000003</v>
      </c>
      <c r="AF1168">
        <v>11</v>
      </c>
      <c r="AG1168">
        <v>4</v>
      </c>
      <c r="AH1168">
        <v>7</v>
      </c>
      <c r="AI1168">
        <v>8</v>
      </c>
    </row>
    <row r="1169" spans="1:35" x14ac:dyDescent="0.2">
      <c r="A1169" s="102">
        <v>789</v>
      </c>
      <c r="B1169">
        <v>5110</v>
      </c>
      <c r="C1169" t="s">
        <v>1111</v>
      </c>
      <c r="D1169" t="s">
        <v>1388</v>
      </c>
      <c r="E1169">
        <v>1248</v>
      </c>
      <c r="F1169">
        <v>1246</v>
      </c>
      <c r="G1169">
        <v>800</v>
      </c>
      <c r="H1169" t="s">
        <v>1258</v>
      </c>
      <c r="I1169">
        <v>8358</v>
      </c>
      <c r="J1169" t="s">
        <v>1535</v>
      </c>
      <c r="K1169" t="s">
        <v>1314</v>
      </c>
      <c r="L1169">
        <v>452</v>
      </c>
      <c r="M1169">
        <v>436</v>
      </c>
      <c r="N1169">
        <v>2300</v>
      </c>
      <c r="O1169" t="s">
        <v>1261</v>
      </c>
      <c r="P1169">
        <v>0.94571254673752203</v>
      </c>
      <c r="Q1169">
        <v>0.85779448449372797</v>
      </c>
      <c r="R1169">
        <v>0.28944741399914198</v>
      </c>
      <c r="S1169">
        <v>4.11947760275998E-2</v>
      </c>
      <c r="T1169">
        <v>0.73066962995434304</v>
      </c>
      <c r="U1169">
        <v>0.73066962995434304</v>
      </c>
      <c r="V1169">
        <v>0.136532073359029</v>
      </c>
      <c r="W1169">
        <v>4.1399999999999997</v>
      </c>
      <c r="X1169">
        <v>0.6</v>
      </c>
      <c r="Y1169">
        <v>-270316</v>
      </c>
      <c r="Z1169">
        <v>-10397</v>
      </c>
      <c r="AA1169">
        <v>-0.59</v>
      </c>
      <c r="AB1169">
        <v>26</v>
      </c>
      <c r="AC1169">
        <v>11</v>
      </c>
      <c r="AD1169">
        <v>15</v>
      </c>
      <c r="AE1169">
        <v>42.31</v>
      </c>
      <c r="AF1169">
        <v>11</v>
      </c>
      <c r="AG1169">
        <v>9</v>
      </c>
      <c r="AH1169">
        <v>12</v>
      </c>
      <c r="AI1169">
        <v>5</v>
      </c>
    </row>
    <row r="1170" spans="1:35" x14ac:dyDescent="0.2">
      <c r="A1170" s="102">
        <v>156</v>
      </c>
      <c r="B1170">
        <v>1414</v>
      </c>
      <c r="C1170" t="s">
        <v>1439</v>
      </c>
      <c r="D1170" t="s">
        <v>1268</v>
      </c>
      <c r="E1170">
        <v>4310</v>
      </c>
      <c r="F1170">
        <v>4235</v>
      </c>
      <c r="G1170">
        <v>200</v>
      </c>
      <c r="H1170" t="s">
        <v>1261</v>
      </c>
      <c r="I1170">
        <v>1803</v>
      </c>
      <c r="J1170" t="s">
        <v>1269</v>
      </c>
      <c r="K1170" t="s">
        <v>1268</v>
      </c>
      <c r="L1170">
        <v>1086</v>
      </c>
      <c r="M1170">
        <v>1082</v>
      </c>
      <c r="N1170">
        <v>800</v>
      </c>
      <c r="O1170" t="s">
        <v>1258</v>
      </c>
      <c r="P1170">
        <v>0.84938601792656299</v>
      </c>
      <c r="Q1170">
        <v>0.92678112213478503</v>
      </c>
      <c r="R1170">
        <v>6.33795247392806E-3</v>
      </c>
      <c r="S1170">
        <v>8.0009162406108197E-3</v>
      </c>
      <c r="T1170">
        <v>-2.0554128668252498</v>
      </c>
      <c r="U1170">
        <v>2.0554128668252498</v>
      </c>
      <c r="V1170">
        <v>1.72714906821355</v>
      </c>
      <c r="W1170">
        <v>-3.71</v>
      </c>
      <c r="X1170">
        <v>2.2000000000000002</v>
      </c>
      <c r="Y1170">
        <v>-273770</v>
      </c>
      <c r="Z1170">
        <v>-13688</v>
      </c>
      <c r="AA1170">
        <v>-0.83</v>
      </c>
      <c r="AB1170">
        <v>20</v>
      </c>
      <c r="AC1170">
        <v>7</v>
      </c>
      <c r="AD1170">
        <v>13</v>
      </c>
      <c r="AE1170">
        <v>35</v>
      </c>
      <c r="AF1170">
        <v>12</v>
      </c>
      <c r="AG1170">
        <v>4</v>
      </c>
      <c r="AH1170">
        <v>8</v>
      </c>
      <c r="AI1170">
        <v>8</v>
      </c>
    </row>
    <row r="1171" spans="1:35" x14ac:dyDescent="0.2">
      <c r="A1171" s="102">
        <v>1178</v>
      </c>
      <c r="B1171">
        <v>3668</v>
      </c>
      <c r="C1171" t="s">
        <v>659</v>
      </c>
      <c r="D1171" t="s">
        <v>1260</v>
      </c>
      <c r="E1171">
        <v>949</v>
      </c>
      <c r="F1171">
        <v>947</v>
      </c>
      <c r="G1171">
        <v>1100</v>
      </c>
      <c r="H1171" t="s">
        <v>1261</v>
      </c>
      <c r="I1171">
        <v>7649</v>
      </c>
      <c r="J1171" t="s">
        <v>1488</v>
      </c>
      <c r="K1171" t="s">
        <v>1283</v>
      </c>
      <c r="L1171">
        <v>5540</v>
      </c>
      <c r="M1171">
        <v>5430</v>
      </c>
      <c r="N1171">
        <v>200</v>
      </c>
      <c r="O1171" t="s">
        <v>1258</v>
      </c>
      <c r="P1171">
        <v>0.77572135182507795</v>
      </c>
      <c r="Q1171">
        <v>0.80984514831340004</v>
      </c>
      <c r="R1171">
        <v>9.6824550621504996E-2</v>
      </c>
      <c r="S1171">
        <v>3.2400958657674499E-2</v>
      </c>
      <c r="T1171">
        <v>-1.8490112749593499</v>
      </c>
      <c r="U1171">
        <v>1.8490112749593499</v>
      </c>
      <c r="V1171">
        <v>2.0913549065030499</v>
      </c>
      <c r="W1171">
        <v>-15.45</v>
      </c>
      <c r="X1171">
        <v>4.08</v>
      </c>
      <c r="Y1171">
        <v>-273832</v>
      </c>
      <c r="Z1171">
        <v>-14412</v>
      </c>
      <c r="AA1171">
        <v>-1.35</v>
      </c>
      <c r="AB1171">
        <v>19</v>
      </c>
      <c r="AC1171">
        <v>7</v>
      </c>
      <c r="AD1171">
        <v>12</v>
      </c>
      <c r="AE1171">
        <v>36.840000000000003</v>
      </c>
      <c r="AF1171">
        <v>11</v>
      </c>
      <c r="AG1171">
        <v>6</v>
      </c>
      <c r="AH1171">
        <v>6</v>
      </c>
      <c r="AI1171">
        <v>7</v>
      </c>
    </row>
    <row r="1172" spans="1:35" x14ac:dyDescent="0.2">
      <c r="A1172" s="102">
        <v>814</v>
      </c>
      <c r="B1172">
        <v>5803</v>
      </c>
      <c r="C1172" t="s">
        <v>26</v>
      </c>
      <c r="D1172" t="s">
        <v>1273</v>
      </c>
      <c r="E1172">
        <v>388</v>
      </c>
      <c r="F1172">
        <v>385</v>
      </c>
      <c r="G1172">
        <v>2500</v>
      </c>
      <c r="H1172" t="s">
        <v>1261</v>
      </c>
      <c r="I1172">
        <v>9072</v>
      </c>
      <c r="J1172" t="s">
        <v>1379</v>
      </c>
      <c r="K1172" t="s">
        <v>1380</v>
      </c>
      <c r="L1172">
        <v>2428</v>
      </c>
      <c r="M1172">
        <v>2404</v>
      </c>
      <c r="N1172">
        <v>400</v>
      </c>
      <c r="O1172" t="s">
        <v>1258</v>
      </c>
      <c r="P1172">
        <v>0.895849793975658</v>
      </c>
      <c r="Q1172">
        <v>0.85489521162507298</v>
      </c>
      <c r="R1172">
        <v>8.9509101008706501E-2</v>
      </c>
      <c r="S1172">
        <v>9.8357382331510299E-3</v>
      </c>
      <c r="T1172">
        <v>-0.84731148125354805</v>
      </c>
      <c r="U1172">
        <v>0.84731148125354805</v>
      </c>
      <c r="V1172">
        <v>0.98575921835513103</v>
      </c>
      <c r="W1172">
        <v>-4.6500000000000004</v>
      </c>
      <c r="X1172">
        <v>0.09</v>
      </c>
      <c r="Y1172">
        <v>-274507</v>
      </c>
      <c r="Z1172">
        <v>-13725</v>
      </c>
      <c r="AA1172">
        <v>-0.73</v>
      </c>
      <c r="AB1172">
        <v>20</v>
      </c>
      <c r="AC1172">
        <v>9</v>
      </c>
      <c r="AD1172">
        <v>11</v>
      </c>
      <c r="AE1172">
        <v>45</v>
      </c>
      <c r="AF1172">
        <v>11</v>
      </c>
      <c r="AG1172">
        <v>8</v>
      </c>
      <c r="AH1172">
        <v>8</v>
      </c>
      <c r="AI1172">
        <v>4</v>
      </c>
    </row>
    <row r="1173" spans="1:35" x14ac:dyDescent="0.2">
      <c r="A1173" s="102">
        <v>1013</v>
      </c>
      <c r="B1173">
        <v>2427</v>
      </c>
      <c r="C1173" t="s">
        <v>1525</v>
      </c>
      <c r="D1173" t="s">
        <v>1272</v>
      </c>
      <c r="E1173">
        <v>983</v>
      </c>
      <c r="F1173">
        <v>951</v>
      </c>
      <c r="G1173">
        <v>1100</v>
      </c>
      <c r="H1173" t="s">
        <v>1261</v>
      </c>
      <c r="I1173">
        <v>8377</v>
      </c>
      <c r="J1173" t="s">
        <v>1381</v>
      </c>
      <c r="K1173" t="s">
        <v>1314</v>
      </c>
      <c r="L1173">
        <v>1013</v>
      </c>
      <c r="M1173">
        <v>1008</v>
      </c>
      <c r="N1173">
        <v>1000</v>
      </c>
      <c r="O1173" t="s">
        <v>1258</v>
      </c>
      <c r="P1173">
        <v>0.924148941173492</v>
      </c>
      <c r="Q1173">
        <v>0.83180080709103199</v>
      </c>
      <c r="R1173">
        <v>3.0326846159768401E-2</v>
      </c>
      <c r="S1173">
        <v>8.8433454427366803E-2</v>
      </c>
      <c r="T1173">
        <v>-1.5592115517405301</v>
      </c>
      <c r="U1173">
        <v>1.5592115517405301</v>
      </c>
      <c r="V1173">
        <v>1.51639224986225</v>
      </c>
      <c r="W1173">
        <v>-8</v>
      </c>
      <c r="X1173">
        <v>3.78</v>
      </c>
      <c r="Y1173">
        <v>-274690</v>
      </c>
      <c r="Z1173">
        <v>-12486</v>
      </c>
      <c r="AA1173">
        <v>-0.56000000000000005</v>
      </c>
      <c r="AB1173">
        <v>22</v>
      </c>
      <c r="AC1173">
        <v>9</v>
      </c>
      <c r="AD1173">
        <v>13</v>
      </c>
      <c r="AE1173">
        <v>40.909999999999997</v>
      </c>
      <c r="AF1173">
        <v>8</v>
      </c>
      <c r="AG1173">
        <v>9</v>
      </c>
      <c r="AH1173">
        <v>10</v>
      </c>
      <c r="AI1173">
        <v>3</v>
      </c>
    </row>
    <row r="1174" spans="1:35" x14ac:dyDescent="0.2">
      <c r="A1174" s="102">
        <v>485</v>
      </c>
      <c r="B1174">
        <v>1414</v>
      </c>
      <c r="C1174" t="s">
        <v>1439</v>
      </c>
      <c r="D1174" t="s">
        <v>1268</v>
      </c>
      <c r="E1174">
        <v>4310</v>
      </c>
      <c r="F1174">
        <v>4235</v>
      </c>
      <c r="G1174">
        <v>200</v>
      </c>
      <c r="H1174" t="s">
        <v>1261</v>
      </c>
      <c r="I1174">
        <v>5333</v>
      </c>
      <c r="J1174" t="s">
        <v>236</v>
      </c>
      <c r="K1174" t="s">
        <v>1257</v>
      </c>
      <c r="L1174">
        <v>1884</v>
      </c>
      <c r="M1174">
        <v>1882</v>
      </c>
      <c r="N1174">
        <v>500</v>
      </c>
      <c r="O1174" t="s">
        <v>1258</v>
      </c>
      <c r="P1174">
        <v>0.79818954171405299</v>
      </c>
      <c r="Q1174">
        <v>0.89188725607320896</v>
      </c>
      <c r="R1174" s="15">
        <v>5.3991092677010896E-3</v>
      </c>
      <c r="S1174">
        <v>7.6223531953526505E-2</v>
      </c>
      <c r="T1174">
        <v>-2.5247790843200502</v>
      </c>
      <c r="U1174">
        <v>2.5247790843200502</v>
      </c>
      <c r="V1174">
        <v>1.48921013521217</v>
      </c>
      <c r="W1174">
        <v>-5.94</v>
      </c>
      <c r="X1174">
        <v>11.1</v>
      </c>
      <c r="Y1174">
        <v>-276872</v>
      </c>
      <c r="Z1174">
        <v>-16287</v>
      </c>
      <c r="AA1174">
        <v>-0.89</v>
      </c>
      <c r="AB1174">
        <v>17</v>
      </c>
      <c r="AC1174">
        <v>7</v>
      </c>
      <c r="AD1174">
        <v>10</v>
      </c>
      <c r="AE1174">
        <v>41.18</v>
      </c>
      <c r="AF1174">
        <v>13</v>
      </c>
      <c r="AG1174">
        <v>3</v>
      </c>
      <c r="AH1174">
        <v>7</v>
      </c>
      <c r="AI1174">
        <v>7</v>
      </c>
    </row>
    <row r="1175" spans="1:35" x14ac:dyDescent="0.2">
      <c r="A1175" s="102">
        <v>1181</v>
      </c>
      <c r="B1175">
        <v>2811</v>
      </c>
      <c r="C1175" t="s">
        <v>1627</v>
      </c>
      <c r="D1175" t="s">
        <v>1285</v>
      </c>
      <c r="E1175">
        <v>2696</v>
      </c>
      <c r="F1175">
        <v>2664</v>
      </c>
      <c r="G1175">
        <v>400</v>
      </c>
      <c r="H1175" t="s">
        <v>1261</v>
      </c>
      <c r="I1175">
        <v>4974</v>
      </c>
      <c r="J1175" t="s">
        <v>1932</v>
      </c>
      <c r="K1175" t="s">
        <v>1282</v>
      </c>
      <c r="L1175">
        <v>2300</v>
      </c>
      <c r="M1175">
        <v>2249</v>
      </c>
      <c r="N1175">
        <v>500</v>
      </c>
      <c r="O1175" t="s">
        <v>1258</v>
      </c>
      <c r="P1175">
        <v>0.68252906820770898</v>
      </c>
      <c r="Q1175">
        <v>0.80942638821653801</v>
      </c>
      <c r="R1175">
        <v>0.32939667582455401</v>
      </c>
      <c r="S1175">
        <v>3.7809464621499297E-2</v>
      </c>
      <c r="T1175">
        <v>-1.4766276023877101</v>
      </c>
      <c r="U1175">
        <v>1.4766276023877101</v>
      </c>
      <c r="V1175">
        <v>1.8864282049085299</v>
      </c>
      <c r="W1175">
        <v>-5.46</v>
      </c>
      <c r="X1175">
        <v>5.53</v>
      </c>
      <c r="Y1175">
        <v>-277836</v>
      </c>
      <c r="Z1175">
        <v>-23153</v>
      </c>
      <c r="AA1175">
        <v>-1.4</v>
      </c>
      <c r="AB1175">
        <v>12</v>
      </c>
      <c r="AC1175">
        <v>3</v>
      </c>
      <c r="AD1175">
        <v>9</v>
      </c>
      <c r="AE1175">
        <v>25</v>
      </c>
      <c r="AF1175">
        <v>12</v>
      </c>
      <c r="AG1175">
        <v>2</v>
      </c>
      <c r="AH1175">
        <v>6</v>
      </c>
      <c r="AI1175">
        <v>4</v>
      </c>
    </row>
    <row r="1176" spans="1:35" x14ac:dyDescent="0.2">
      <c r="A1176" s="102">
        <v>751</v>
      </c>
      <c r="B1176">
        <v>2001</v>
      </c>
      <c r="C1176" t="s">
        <v>1176</v>
      </c>
      <c r="D1176" t="s">
        <v>1285</v>
      </c>
      <c r="E1176">
        <v>1651</v>
      </c>
      <c r="F1176">
        <v>1649</v>
      </c>
      <c r="G1176">
        <v>500</v>
      </c>
      <c r="H1176" t="s">
        <v>1258</v>
      </c>
      <c r="I1176">
        <v>7012</v>
      </c>
      <c r="J1176" t="s">
        <v>1480</v>
      </c>
      <c r="K1176" t="s">
        <v>1275</v>
      </c>
      <c r="L1176">
        <v>2209</v>
      </c>
      <c r="M1176">
        <v>2219</v>
      </c>
      <c r="N1176">
        <v>400</v>
      </c>
      <c r="O1176" t="s">
        <v>1261</v>
      </c>
      <c r="P1176">
        <v>0.87934968902667598</v>
      </c>
      <c r="Q1176">
        <v>0.86136301539733695</v>
      </c>
      <c r="R1176">
        <v>2.1632745938918001E-3</v>
      </c>
      <c r="S1176">
        <v>8.8715147751585094E-2</v>
      </c>
      <c r="T1176">
        <v>1.3176449098963099</v>
      </c>
      <c r="U1176">
        <v>1.3176449098963099</v>
      </c>
      <c r="V1176">
        <v>1.81338068748388</v>
      </c>
      <c r="W1176">
        <v>4.7699999999999996</v>
      </c>
      <c r="X1176">
        <v>7.11</v>
      </c>
      <c r="Y1176">
        <v>-282504</v>
      </c>
      <c r="Z1176">
        <v>-16618</v>
      </c>
      <c r="AA1176">
        <v>-0.87</v>
      </c>
      <c r="AB1176">
        <v>17</v>
      </c>
      <c r="AC1176">
        <v>7</v>
      </c>
      <c r="AD1176">
        <v>10</v>
      </c>
      <c r="AE1176">
        <v>41.18</v>
      </c>
      <c r="AF1176">
        <v>15</v>
      </c>
      <c r="AG1176">
        <v>4</v>
      </c>
      <c r="AH1176">
        <v>5</v>
      </c>
      <c r="AI1176">
        <v>8</v>
      </c>
    </row>
    <row r="1177" spans="1:35" x14ac:dyDescent="0.2">
      <c r="A1177" s="102">
        <v>260</v>
      </c>
      <c r="B1177">
        <v>5110</v>
      </c>
      <c r="C1177" t="s">
        <v>1111</v>
      </c>
      <c r="D1177" t="s">
        <v>1388</v>
      </c>
      <c r="E1177">
        <v>1248</v>
      </c>
      <c r="F1177">
        <v>1246</v>
      </c>
      <c r="G1177">
        <v>800</v>
      </c>
      <c r="H1177" t="s">
        <v>1258</v>
      </c>
      <c r="I1177">
        <v>5803</v>
      </c>
      <c r="J1177" t="s">
        <v>26</v>
      </c>
      <c r="K1177" t="s">
        <v>1273</v>
      </c>
      <c r="L1177">
        <v>388</v>
      </c>
      <c r="M1177">
        <v>385</v>
      </c>
      <c r="N1177">
        <v>2600</v>
      </c>
      <c r="O1177" t="s">
        <v>1261</v>
      </c>
      <c r="P1177">
        <v>0.91844852935287702</v>
      </c>
      <c r="Q1177">
        <v>0.91334144932459804</v>
      </c>
      <c r="R1177" s="15">
        <v>0.175744229118691</v>
      </c>
      <c r="S1177">
        <v>1.6061221423813801E-2</v>
      </c>
      <c r="T1177">
        <v>2.4956751064564799</v>
      </c>
      <c r="U1177">
        <v>2.4956751064564799</v>
      </c>
      <c r="V1177">
        <v>2.6539511517532599</v>
      </c>
      <c r="W1177">
        <v>7.43</v>
      </c>
      <c r="X1177">
        <v>0.42</v>
      </c>
      <c r="Y1177">
        <v>-284351</v>
      </c>
      <c r="Z1177">
        <v>-14966</v>
      </c>
      <c r="AA1177">
        <v>-0.73</v>
      </c>
      <c r="AB1177">
        <v>19</v>
      </c>
      <c r="AC1177">
        <v>7</v>
      </c>
      <c r="AD1177">
        <v>12</v>
      </c>
      <c r="AE1177">
        <v>36.840000000000003</v>
      </c>
      <c r="AF1177">
        <v>12</v>
      </c>
      <c r="AG1177">
        <v>6</v>
      </c>
      <c r="AH1177">
        <v>6</v>
      </c>
      <c r="AI1177">
        <v>7</v>
      </c>
    </row>
    <row r="1178" spans="1:35" x14ac:dyDescent="0.2">
      <c r="A1178" s="102">
        <v>279</v>
      </c>
      <c r="B1178">
        <v>2001</v>
      </c>
      <c r="C1178" t="s">
        <v>1176</v>
      </c>
      <c r="D1178" t="s">
        <v>1285</v>
      </c>
      <c r="E1178">
        <v>1651</v>
      </c>
      <c r="F1178">
        <v>1649</v>
      </c>
      <c r="G1178">
        <v>700</v>
      </c>
      <c r="H1178" t="s">
        <v>1258</v>
      </c>
      <c r="I1178">
        <v>2267</v>
      </c>
      <c r="J1178" t="s">
        <v>1503</v>
      </c>
      <c r="K1178" t="s">
        <v>1285</v>
      </c>
      <c r="L1178">
        <v>5450</v>
      </c>
      <c r="M1178">
        <v>5390</v>
      </c>
      <c r="N1178">
        <v>200</v>
      </c>
      <c r="O1178" t="s">
        <v>1261</v>
      </c>
      <c r="P1178">
        <v>0.82590838283547996</v>
      </c>
      <c r="Q1178">
        <v>0.91095205141872904</v>
      </c>
      <c r="R1178">
        <v>3.9508480950741498E-2</v>
      </c>
      <c r="S1178">
        <v>2.1985109578799698E-2</v>
      </c>
      <c r="T1178">
        <v>2.2232807570816902</v>
      </c>
      <c r="U1178">
        <v>2.2232807570816902</v>
      </c>
      <c r="V1178">
        <v>2.0550232634393799</v>
      </c>
      <c r="W1178">
        <v>7.57</v>
      </c>
      <c r="X1178">
        <v>7.08</v>
      </c>
      <c r="Y1178">
        <v>-285139</v>
      </c>
      <c r="Z1178">
        <v>-15007</v>
      </c>
      <c r="AA1178">
        <v>-0.96</v>
      </c>
      <c r="AB1178">
        <v>19</v>
      </c>
      <c r="AC1178">
        <v>6</v>
      </c>
      <c r="AD1178">
        <v>13</v>
      </c>
      <c r="AE1178">
        <v>31.58</v>
      </c>
      <c r="AF1178">
        <v>12</v>
      </c>
      <c r="AG1178">
        <v>4</v>
      </c>
      <c r="AH1178">
        <v>6</v>
      </c>
      <c r="AI1178">
        <v>9</v>
      </c>
    </row>
    <row r="1179" spans="1:35" x14ac:dyDescent="0.2">
      <c r="A1179" s="102">
        <v>68</v>
      </c>
      <c r="B1179">
        <v>2331</v>
      </c>
      <c r="C1179" t="s">
        <v>1408</v>
      </c>
      <c r="D1179" t="s">
        <v>1272</v>
      </c>
      <c r="E1179">
        <v>5560</v>
      </c>
      <c r="F1179">
        <v>5530</v>
      </c>
      <c r="G1179">
        <v>100</v>
      </c>
      <c r="H1179" t="s">
        <v>1261</v>
      </c>
      <c r="I1179">
        <v>2413</v>
      </c>
      <c r="J1179" t="s">
        <v>1277</v>
      </c>
      <c r="K1179" t="s">
        <v>1272</v>
      </c>
      <c r="L1179">
        <v>3120</v>
      </c>
      <c r="M1179">
        <v>3065</v>
      </c>
      <c r="N1179">
        <v>200</v>
      </c>
      <c r="O1179" t="s">
        <v>1258</v>
      </c>
      <c r="P1179">
        <v>0.58677395837938995</v>
      </c>
      <c r="Q1179">
        <v>0.94363102187467895</v>
      </c>
      <c r="R1179">
        <v>8.48652362493868E-2</v>
      </c>
      <c r="S1179">
        <v>3.2841206187032598E-3</v>
      </c>
      <c r="T1179">
        <v>-0.72779683052709399</v>
      </c>
      <c r="U1179">
        <v>0.72779683052709399</v>
      </c>
      <c r="V1179">
        <v>0.71204072021054099</v>
      </c>
      <c r="W1179">
        <v>-4.9800000000000004</v>
      </c>
      <c r="X1179">
        <v>10.85</v>
      </c>
      <c r="Y1179">
        <v>-287460</v>
      </c>
      <c r="Z1179">
        <v>-15970</v>
      </c>
      <c r="AA1179">
        <v>-0.96</v>
      </c>
      <c r="AB1179">
        <v>18</v>
      </c>
      <c r="AC1179">
        <v>6</v>
      </c>
      <c r="AD1179">
        <v>12</v>
      </c>
      <c r="AE1179">
        <v>33.33</v>
      </c>
      <c r="AF1179">
        <v>11</v>
      </c>
      <c r="AG1179">
        <v>4</v>
      </c>
      <c r="AH1179">
        <v>10</v>
      </c>
      <c r="AI1179">
        <v>4</v>
      </c>
    </row>
    <row r="1180" spans="1:35" x14ac:dyDescent="0.2">
      <c r="A1180" s="102">
        <v>480</v>
      </c>
      <c r="B1180">
        <v>4534</v>
      </c>
      <c r="C1180" t="s">
        <v>1513</v>
      </c>
      <c r="D1180" t="s">
        <v>1280</v>
      </c>
      <c r="E1180">
        <v>4260</v>
      </c>
      <c r="F1180">
        <v>4260</v>
      </c>
      <c r="G1180">
        <v>200</v>
      </c>
      <c r="H1180" t="s">
        <v>1258</v>
      </c>
      <c r="I1180">
        <v>7201</v>
      </c>
      <c r="J1180" t="s">
        <v>1299</v>
      </c>
      <c r="K1180" t="s">
        <v>1275</v>
      </c>
      <c r="L1180">
        <v>509.4</v>
      </c>
      <c r="M1180">
        <v>504.4</v>
      </c>
      <c r="N1180">
        <v>1700</v>
      </c>
      <c r="O1180" t="s">
        <v>1261</v>
      </c>
      <c r="P1180">
        <v>0.74604758792347203</v>
      </c>
      <c r="Q1180">
        <v>0.89226307489964796</v>
      </c>
      <c r="R1180">
        <v>0.28084654864056402</v>
      </c>
      <c r="S1180">
        <v>4.0773918046746502E-2</v>
      </c>
      <c r="T1180">
        <v>2.96319246335299</v>
      </c>
      <c r="U1180">
        <v>2.96319246335299</v>
      </c>
      <c r="V1180">
        <v>3.20463831651873</v>
      </c>
      <c r="W1180">
        <v>18.690000000000001</v>
      </c>
      <c r="X1180">
        <v>0.64</v>
      </c>
      <c r="Y1180">
        <v>-299459</v>
      </c>
      <c r="Z1180">
        <v>-13612</v>
      </c>
      <c r="AA1180">
        <v>-0.73</v>
      </c>
      <c r="AB1180">
        <v>22</v>
      </c>
      <c r="AC1180">
        <v>7</v>
      </c>
      <c r="AD1180">
        <v>15</v>
      </c>
      <c r="AE1180">
        <v>31.82</v>
      </c>
      <c r="AF1180">
        <v>13</v>
      </c>
      <c r="AG1180">
        <v>5</v>
      </c>
      <c r="AH1180">
        <v>5</v>
      </c>
      <c r="AI1180">
        <v>12</v>
      </c>
    </row>
    <row r="1181" spans="1:35" x14ac:dyDescent="0.2">
      <c r="A1181" s="102">
        <v>541</v>
      </c>
      <c r="B1181">
        <v>5803</v>
      </c>
      <c r="C1181" t="s">
        <v>26</v>
      </c>
      <c r="D1181" t="s">
        <v>1273</v>
      </c>
      <c r="E1181">
        <v>388</v>
      </c>
      <c r="F1181">
        <v>385</v>
      </c>
      <c r="G1181">
        <v>2400</v>
      </c>
      <c r="H1181" t="s">
        <v>1261</v>
      </c>
      <c r="I1181">
        <v>7267</v>
      </c>
      <c r="J1181" t="s">
        <v>60</v>
      </c>
      <c r="K1181" t="s">
        <v>1275</v>
      </c>
      <c r="L1181">
        <v>3019</v>
      </c>
      <c r="M1181">
        <v>3041</v>
      </c>
      <c r="N1181">
        <v>300</v>
      </c>
      <c r="O1181" t="s">
        <v>1258</v>
      </c>
      <c r="P1181">
        <v>0.819827937635913</v>
      </c>
      <c r="Q1181">
        <v>0.88619625338756003</v>
      </c>
      <c r="R1181" s="15">
        <v>2.83989463329497E-2</v>
      </c>
      <c r="S1181">
        <v>1.09239546306895E-2</v>
      </c>
      <c r="T1181">
        <v>-2.34287733213753</v>
      </c>
      <c r="U1181">
        <v>2.34287733213753</v>
      </c>
      <c r="V1181">
        <v>2.1885377583028398</v>
      </c>
      <c r="W1181">
        <v>-15.76</v>
      </c>
      <c r="X1181">
        <v>1.28</v>
      </c>
      <c r="Y1181">
        <v>-299840</v>
      </c>
      <c r="Z1181">
        <v>-18740</v>
      </c>
      <c r="AA1181">
        <v>-0.95</v>
      </c>
      <c r="AB1181">
        <v>16</v>
      </c>
      <c r="AC1181">
        <v>5</v>
      </c>
      <c r="AD1181">
        <v>11</v>
      </c>
      <c r="AE1181">
        <v>31.25</v>
      </c>
      <c r="AF1181">
        <v>14</v>
      </c>
      <c r="AG1181">
        <v>2</v>
      </c>
      <c r="AH1181">
        <v>6</v>
      </c>
      <c r="AI1181">
        <v>8</v>
      </c>
    </row>
    <row r="1182" spans="1:35" x14ac:dyDescent="0.2">
      <c r="A1182" s="102">
        <v>164</v>
      </c>
      <c r="B1182">
        <v>4634</v>
      </c>
      <c r="C1182" t="s">
        <v>65</v>
      </c>
      <c r="D1182" t="s">
        <v>1282</v>
      </c>
      <c r="E1182">
        <v>2393</v>
      </c>
      <c r="F1182">
        <v>2392</v>
      </c>
      <c r="G1182">
        <v>400</v>
      </c>
      <c r="H1182" t="s">
        <v>1258</v>
      </c>
      <c r="I1182">
        <v>5803</v>
      </c>
      <c r="J1182" t="s">
        <v>26</v>
      </c>
      <c r="K1182" t="s">
        <v>1273</v>
      </c>
      <c r="L1182">
        <v>388</v>
      </c>
      <c r="M1182">
        <v>385</v>
      </c>
      <c r="N1182">
        <v>2500</v>
      </c>
      <c r="O1182" t="s">
        <v>1261</v>
      </c>
      <c r="P1182">
        <v>0.86894342991495799</v>
      </c>
      <c r="Q1182">
        <v>0.92531230998574099</v>
      </c>
      <c r="R1182">
        <v>3.3224946996614602E-2</v>
      </c>
      <c r="S1182">
        <v>1.9519668875083E-3</v>
      </c>
      <c r="T1182">
        <v>1.09907800334616</v>
      </c>
      <c r="U1182">
        <v>1.09907800334616</v>
      </c>
      <c r="V1182">
        <v>1.3155197509096801</v>
      </c>
      <c r="W1182">
        <v>5.29</v>
      </c>
      <c r="X1182">
        <v>0.6</v>
      </c>
      <c r="Y1182">
        <v>-302050</v>
      </c>
      <c r="Z1182">
        <v>-16781</v>
      </c>
      <c r="AA1182">
        <v>-0.95</v>
      </c>
      <c r="AB1182">
        <v>18</v>
      </c>
      <c r="AC1182">
        <v>8</v>
      </c>
      <c r="AD1182">
        <v>10</v>
      </c>
      <c r="AE1182">
        <v>44.44</v>
      </c>
      <c r="AF1182">
        <v>12</v>
      </c>
      <c r="AG1182">
        <v>4</v>
      </c>
      <c r="AH1182">
        <v>7</v>
      </c>
      <c r="AI1182">
        <v>7</v>
      </c>
    </row>
    <row r="1183" spans="1:35" x14ac:dyDescent="0.2">
      <c r="A1183" s="102">
        <v>586</v>
      </c>
      <c r="B1183">
        <v>7211</v>
      </c>
      <c r="C1183" t="s">
        <v>28</v>
      </c>
      <c r="D1183" t="s">
        <v>1275</v>
      </c>
      <c r="E1183">
        <v>411</v>
      </c>
      <c r="F1183">
        <v>405</v>
      </c>
      <c r="G1183">
        <v>2700</v>
      </c>
      <c r="H1183" t="s">
        <v>1261</v>
      </c>
      <c r="I1183">
        <v>9501</v>
      </c>
      <c r="J1183" t="s">
        <v>1318</v>
      </c>
      <c r="K1183" t="s">
        <v>1316</v>
      </c>
      <c r="L1183">
        <v>436</v>
      </c>
      <c r="M1183">
        <v>436</v>
      </c>
      <c r="N1183">
        <v>2500</v>
      </c>
      <c r="O1183" t="s">
        <v>1258</v>
      </c>
      <c r="P1183">
        <v>0.840118360020638</v>
      </c>
      <c r="Q1183">
        <v>0.88113290960513102</v>
      </c>
      <c r="R1183">
        <v>7.5278168959838299E-2</v>
      </c>
      <c r="S1183">
        <v>1.6486831189296901E-2</v>
      </c>
      <c r="T1183">
        <v>-1.6943389155898501</v>
      </c>
      <c r="U1183">
        <v>1.6943389155898501</v>
      </c>
      <c r="V1183">
        <v>1.7408814618299</v>
      </c>
      <c r="W1183">
        <v>-6.61</v>
      </c>
      <c r="X1183">
        <v>0.32</v>
      </c>
      <c r="Y1183">
        <v>-303970</v>
      </c>
      <c r="Z1183">
        <v>-16887</v>
      </c>
      <c r="AA1183">
        <v>-0.79</v>
      </c>
      <c r="AB1183">
        <v>18</v>
      </c>
      <c r="AC1183">
        <v>7</v>
      </c>
      <c r="AD1183">
        <v>11</v>
      </c>
      <c r="AE1183">
        <v>38.89</v>
      </c>
      <c r="AF1183">
        <v>11</v>
      </c>
      <c r="AG1183">
        <v>4</v>
      </c>
      <c r="AH1183">
        <v>8</v>
      </c>
      <c r="AI1183">
        <v>6</v>
      </c>
    </row>
    <row r="1184" spans="1:35" x14ac:dyDescent="0.2">
      <c r="A1184" s="102">
        <v>710</v>
      </c>
      <c r="B1184">
        <v>2810</v>
      </c>
      <c r="C1184" t="s">
        <v>1527</v>
      </c>
      <c r="D1184" t="s">
        <v>1285</v>
      </c>
      <c r="E1184">
        <v>3455</v>
      </c>
      <c r="F1184">
        <v>3440</v>
      </c>
      <c r="G1184">
        <v>300</v>
      </c>
      <c r="H1184" t="s">
        <v>1258</v>
      </c>
      <c r="I1184">
        <v>9143</v>
      </c>
      <c r="J1184" t="s">
        <v>1462</v>
      </c>
      <c r="K1184" t="s">
        <v>1380</v>
      </c>
      <c r="L1184">
        <v>2268</v>
      </c>
      <c r="M1184">
        <v>2229</v>
      </c>
      <c r="N1184">
        <v>500</v>
      </c>
      <c r="O1184" t="s">
        <v>1261</v>
      </c>
      <c r="P1184">
        <v>0.91506115939174504</v>
      </c>
      <c r="Q1184">
        <v>0.86599901264401502</v>
      </c>
      <c r="R1184">
        <v>4.6190139810353401E-2</v>
      </c>
      <c r="S1184">
        <v>7.5418691820516304E-2</v>
      </c>
      <c r="T1184">
        <v>1.16008698567645</v>
      </c>
      <c r="U1184">
        <v>1.16008698567645</v>
      </c>
      <c r="V1184">
        <v>1.1397239001966899</v>
      </c>
      <c r="W1184">
        <v>2.79</v>
      </c>
      <c r="X1184">
        <v>7.99</v>
      </c>
      <c r="Y1184">
        <v>-305023</v>
      </c>
      <c r="Z1184">
        <v>-43575</v>
      </c>
      <c r="AA1184">
        <v>-2.2400000000000002</v>
      </c>
      <c r="AB1184">
        <v>7</v>
      </c>
      <c r="AC1184">
        <v>1</v>
      </c>
      <c r="AD1184">
        <v>6</v>
      </c>
      <c r="AE1184">
        <v>14.29</v>
      </c>
      <c r="AF1184">
        <v>13</v>
      </c>
      <c r="AG1184">
        <v>1</v>
      </c>
      <c r="AH1184">
        <v>5</v>
      </c>
      <c r="AI1184">
        <v>1</v>
      </c>
    </row>
    <row r="1185" spans="1:35" x14ac:dyDescent="0.2">
      <c r="A1185" s="102">
        <v>1086</v>
      </c>
      <c r="B1185">
        <v>1951</v>
      </c>
      <c r="C1185" t="s">
        <v>1695</v>
      </c>
      <c r="D1185" t="s">
        <v>1268</v>
      </c>
      <c r="E1185">
        <v>2644</v>
      </c>
      <c r="F1185">
        <v>2629</v>
      </c>
      <c r="G1185">
        <v>400</v>
      </c>
      <c r="H1185" t="s">
        <v>1258</v>
      </c>
      <c r="I1185">
        <v>8358</v>
      </c>
      <c r="J1185" t="s">
        <v>1535</v>
      </c>
      <c r="K1185" t="s">
        <v>1314</v>
      </c>
      <c r="L1185">
        <v>452</v>
      </c>
      <c r="M1185">
        <v>436</v>
      </c>
      <c r="N1185">
        <v>2400</v>
      </c>
      <c r="O1185" t="s">
        <v>1261</v>
      </c>
      <c r="P1185">
        <v>0.674016778452738</v>
      </c>
      <c r="Q1185">
        <v>0.82282470284374598</v>
      </c>
      <c r="R1185">
        <v>0.11192694462562799</v>
      </c>
      <c r="S1185">
        <v>2.52988661545838E-2</v>
      </c>
      <c r="T1185">
        <v>0.67042367319742602</v>
      </c>
      <c r="U1185">
        <v>0.67042367319742602</v>
      </c>
      <c r="V1185">
        <v>0.189985097111809</v>
      </c>
      <c r="W1185">
        <v>4.95</v>
      </c>
      <c r="X1185">
        <v>0.49</v>
      </c>
      <c r="Y1185">
        <v>-309817</v>
      </c>
      <c r="Z1185">
        <v>-9994</v>
      </c>
      <c r="AA1185">
        <v>-0.5</v>
      </c>
      <c r="AB1185">
        <v>31</v>
      </c>
      <c r="AC1185">
        <v>14</v>
      </c>
      <c r="AD1185">
        <v>17</v>
      </c>
      <c r="AE1185">
        <v>45.16</v>
      </c>
      <c r="AF1185">
        <v>9</v>
      </c>
      <c r="AG1185">
        <v>12</v>
      </c>
      <c r="AH1185">
        <v>14</v>
      </c>
      <c r="AI1185">
        <v>5</v>
      </c>
    </row>
    <row r="1186" spans="1:35" x14ac:dyDescent="0.2">
      <c r="A1186" s="102">
        <v>1069</v>
      </c>
      <c r="B1186">
        <v>5706</v>
      </c>
      <c r="C1186" t="s">
        <v>1597</v>
      </c>
      <c r="D1186" t="s">
        <v>1273</v>
      </c>
      <c r="E1186">
        <v>2932</v>
      </c>
      <c r="F1186">
        <v>2921</v>
      </c>
      <c r="G1186">
        <v>300</v>
      </c>
      <c r="H1186" t="s">
        <v>1258</v>
      </c>
      <c r="I1186">
        <v>5991</v>
      </c>
      <c r="J1186" t="s">
        <v>1084</v>
      </c>
      <c r="K1186" t="s">
        <v>1458</v>
      </c>
      <c r="L1186">
        <v>908</v>
      </c>
      <c r="M1186">
        <v>910</v>
      </c>
      <c r="N1186">
        <v>1000</v>
      </c>
      <c r="O1186" t="s">
        <v>1261</v>
      </c>
      <c r="P1186">
        <v>0.63519444759590904</v>
      </c>
      <c r="Q1186">
        <v>0.824647776993648</v>
      </c>
      <c r="R1186">
        <v>0.34514570994277899</v>
      </c>
      <c r="S1186">
        <v>3.2790384082281403E-2</v>
      </c>
      <c r="T1186">
        <v>1.44764282921317</v>
      </c>
      <c r="U1186">
        <v>1.44764282921317</v>
      </c>
      <c r="V1186">
        <v>1.0867234360515901</v>
      </c>
      <c r="W1186">
        <v>8.33</v>
      </c>
      <c r="X1186">
        <v>3.85</v>
      </c>
      <c r="Y1186">
        <v>-310738</v>
      </c>
      <c r="Z1186">
        <v>-15537</v>
      </c>
      <c r="AA1186">
        <v>-0.59</v>
      </c>
      <c r="AB1186">
        <v>20</v>
      </c>
      <c r="AC1186">
        <v>7</v>
      </c>
      <c r="AD1186">
        <v>13</v>
      </c>
      <c r="AE1186">
        <v>35</v>
      </c>
      <c r="AF1186">
        <v>9</v>
      </c>
      <c r="AG1186">
        <v>7</v>
      </c>
      <c r="AH1186">
        <v>11</v>
      </c>
      <c r="AI1186">
        <v>2</v>
      </c>
    </row>
    <row r="1187" spans="1:35" x14ac:dyDescent="0.2">
      <c r="A1187" s="102">
        <v>1220</v>
      </c>
      <c r="B1187">
        <v>8385</v>
      </c>
      <c r="C1187" t="s">
        <v>891</v>
      </c>
      <c r="D1187" t="s">
        <v>1314</v>
      </c>
      <c r="E1187">
        <v>538</v>
      </c>
      <c r="F1187">
        <v>535</v>
      </c>
      <c r="G1187">
        <v>2000</v>
      </c>
      <c r="H1187" t="s">
        <v>1261</v>
      </c>
      <c r="I1187">
        <v>9142</v>
      </c>
      <c r="J1187" t="s">
        <v>927</v>
      </c>
      <c r="K1187" t="s">
        <v>1380</v>
      </c>
      <c r="L1187">
        <v>3680</v>
      </c>
      <c r="M1187">
        <v>3620</v>
      </c>
      <c r="N1187">
        <v>300</v>
      </c>
      <c r="O1187" t="s">
        <v>1258</v>
      </c>
      <c r="P1187">
        <v>0.505257144872718</v>
      </c>
      <c r="Q1187">
        <v>0.80159382664967704</v>
      </c>
      <c r="R1187">
        <v>0.342661263172373</v>
      </c>
      <c r="S1187">
        <v>2.66935479282247E-2</v>
      </c>
      <c r="T1187">
        <v>-2.5417143705840801</v>
      </c>
      <c r="U1187">
        <v>2.5417143705840801</v>
      </c>
      <c r="V1187">
        <v>3.2230568645267201</v>
      </c>
      <c r="W1187">
        <v>-9.0299999999999994</v>
      </c>
      <c r="X1187">
        <v>1.47</v>
      </c>
      <c r="Y1187">
        <v>-312842</v>
      </c>
      <c r="Z1187">
        <v>-16465</v>
      </c>
      <c r="AA1187">
        <v>-0.84</v>
      </c>
      <c r="AB1187">
        <v>19</v>
      </c>
      <c r="AC1187">
        <v>7</v>
      </c>
      <c r="AD1187">
        <v>12</v>
      </c>
      <c r="AE1187">
        <v>36.840000000000003</v>
      </c>
      <c r="AF1187">
        <v>13</v>
      </c>
      <c r="AG1187">
        <v>2</v>
      </c>
      <c r="AH1187">
        <v>7</v>
      </c>
      <c r="AI1187">
        <v>10</v>
      </c>
    </row>
    <row r="1188" spans="1:35" x14ac:dyDescent="0.2">
      <c r="A1188" s="102">
        <v>455</v>
      </c>
      <c r="B1188">
        <v>2001</v>
      </c>
      <c r="C1188" t="s">
        <v>1176</v>
      </c>
      <c r="D1188" t="s">
        <v>1285</v>
      </c>
      <c r="E1188">
        <v>1651</v>
      </c>
      <c r="F1188">
        <v>1649</v>
      </c>
      <c r="G1188">
        <v>600</v>
      </c>
      <c r="H1188" t="s">
        <v>1258</v>
      </c>
      <c r="I1188">
        <v>4118</v>
      </c>
      <c r="J1188" t="s">
        <v>1506</v>
      </c>
      <c r="K1188" t="s">
        <v>1282</v>
      </c>
      <c r="L1188">
        <v>3280</v>
      </c>
      <c r="M1188">
        <v>3310</v>
      </c>
      <c r="N1188">
        <v>300</v>
      </c>
      <c r="O1188" t="s">
        <v>1261</v>
      </c>
      <c r="P1188">
        <v>0.803141563923363</v>
      </c>
      <c r="Q1188">
        <v>0.89571507876309397</v>
      </c>
      <c r="R1188">
        <v>0.10123880085315499</v>
      </c>
      <c r="S1188">
        <v>4.4756214894533498E-2</v>
      </c>
      <c r="T1188">
        <v>1.54766284621492</v>
      </c>
      <c r="U1188">
        <v>1.54766284621492</v>
      </c>
      <c r="V1188">
        <v>2.50218022332187</v>
      </c>
      <c r="W1188">
        <v>3.52</v>
      </c>
      <c r="X1188">
        <v>0.36</v>
      </c>
      <c r="Y1188">
        <v>-314245</v>
      </c>
      <c r="Z1188">
        <v>-18485</v>
      </c>
      <c r="AA1188">
        <v>-1.07</v>
      </c>
      <c r="AB1188">
        <v>17</v>
      </c>
      <c r="AC1188">
        <v>5</v>
      </c>
      <c r="AD1188">
        <v>12</v>
      </c>
      <c r="AE1188">
        <v>29.41</v>
      </c>
      <c r="AF1188">
        <v>12</v>
      </c>
      <c r="AG1188">
        <v>2</v>
      </c>
      <c r="AH1188">
        <v>7</v>
      </c>
      <c r="AI1188">
        <v>8</v>
      </c>
    </row>
    <row r="1189" spans="1:35" x14ac:dyDescent="0.2">
      <c r="A1189" s="102">
        <v>1188</v>
      </c>
      <c r="B1189">
        <v>8358</v>
      </c>
      <c r="C1189" t="s">
        <v>1535</v>
      </c>
      <c r="D1189" t="s">
        <v>1314</v>
      </c>
      <c r="E1189">
        <v>452</v>
      </c>
      <c r="F1189">
        <v>436</v>
      </c>
      <c r="G1189">
        <v>2500</v>
      </c>
      <c r="H1189" t="s">
        <v>1261</v>
      </c>
      <c r="I1189">
        <v>9142</v>
      </c>
      <c r="J1189" t="s">
        <v>927</v>
      </c>
      <c r="K1189" t="s">
        <v>1380</v>
      </c>
      <c r="L1189">
        <v>3680</v>
      </c>
      <c r="M1189">
        <v>3620</v>
      </c>
      <c r="N1189">
        <v>300</v>
      </c>
      <c r="O1189" t="s">
        <v>1258</v>
      </c>
      <c r="P1189">
        <v>0.83996676073958898</v>
      </c>
      <c r="Q1189">
        <v>0.808399989741164</v>
      </c>
      <c r="R1189">
        <v>5.2613742370395698E-2</v>
      </c>
      <c r="S1189">
        <v>3.62340553014837E-2</v>
      </c>
      <c r="T1189">
        <v>-1.19454865518194</v>
      </c>
      <c r="U1189">
        <v>1.19454865518194</v>
      </c>
      <c r="V1189">
        <v>0.88075324631749796</v>
      </c>
      <c r="W1189">
        <v>-10.74</v>
      </c>
      <c r="X1189">
        <v>0.37</v>
      </c>
      <c r="Y1189">
        <v>-317408</v>
      </c>
      <c r="Z1189">
        <v>-13800</v>
      </c>
      <c r="AA1189">
        <v>-0.86</v>
      </c>
      <c r="AB1189">
        <v>23</v>
      </c>
      <c r="AC1189">
        <v>9</v>
      </c>
      <c r="AD1189">
        <v>14</v>
      </c>
      <c r="AE1189">
        <v>39.130000000000003</v>
      </c>
      <c r="AF1189">
        <v>9</v>
      </c>
      <c r="AG1189">
        <v>7</v>
      </c>
      <c r="AH1189">
        <v>13</v>
      </c>
      <c r="AI1189">
        <v>3</v>
      </c>
    </row>
    <row r="1190" spans="1:35" x14ac:dyDescent="0.2">
      <c r="A1190" s="102">
        <v>1056</v>
      </c>
      <c r="B1190">
        <v>2810</v>
      </c>
      <c r="C1190" t="s">
        <v>1527</v>
      </c>
      <c r="D1190" t="s">
        <v>1285</v>
      </c>
      <c r="E1190">
        <v>3455</v>
      </c>
      <c r="F1190">
        <v>3440</v>
      </c>
      <c r="G1190">
        <v>300</v>
      </c>
      <c r="H1190" t="s">
        <v>1261</v>
      </c>
      <c r="I1190">
        <v>4902</v>
      </c>
      <c r="J1190" t="s">
        <v>1698</v>
      </c>
      <c r="K1190" t="s">
        <v>1263</v>
      </c>
      <c r="L1190">
        <v>663</v>
      </c>
      <c r="M1190">
        <v>654</v>
      </c>
      <c r="N1190">
        <v>1600</v>
      </c>
      <c r="O1190" t="s">
        <v>1258</v>
      </c>
      <c r="P1190">
        <v>0.83726825274161898</v>
      </c>
      <c r="Q1190">
        <v>0.82636374536096702</v>
      </c>
      <c r="R1190" s="15">
        <v>0.36969658265989302</v>
      </c>
      <c r="S1190">
        <v>7.6970055146254795E-2</v>
      </c>
      <c r="T1190">
        <v>-0.29687326652463097</v>
      </c>
      <c r="U1190">
        <v>0.29687326652463097</v>
      </c>
      <c r="V1190">
        <v>0.43614888376653499</v>
      </c>
      <c r="W1190">
        <v>-0.82</v>
      </c>
      <c r="X1190">
        <v>1.4</v>
      </c>
      <c r="Y1190">
        <v>-319898</v>
      </c>
      <c r="Z1190">
        <v>-16837</v>
      </c>
      <c r="AA1190">
        <v>-0.84</v>
      </c>
      <c r="AB1190">
        <v>19</v>
      </c>
      <c r="AC1190">
        <v>7</v>
      </c>
      <c r="AD1190">
        <v>12</v>
      </c>
      <c r="AE1190">
        <v>36.840000000000003</v>
      </c>
      <c r="AF1190">
        <v>13</v>
      </c>
      <c r="AG1190">
        <v>6</v>
      </c>
      <c r="AH1190">
        <v>9</v>
      </c>
      <c r="AI1190">
        <v>4</v>
      </c>
    </row>
    <row r="1191" spans="1:35" x14ac:dyDescent="0.2">
      <c r="A1191" s="102">
        <v>716</v>
      </c>
      <c r="B1191">
        <v>4183</v>
      </c>
      <c r="C1191" t="s">
        <v>1454</v>
      </c>
      <c r="D1191" t="s">
        <v>1282</v>
      </c>
      <c r="E1191">
        <v>2560</v>
      </c>
      <c r="F1191">
        <v>2541</v>
      </c>
      <c r="G1191">
        <v>400</v>
      </c>
      <c r="H1191" t="s">
        <v>1258</v>
      </c>
      <c r="I1191">
        <v>6472</v>
      </c>
      <c r="J1191" t="s">
        <v>62</v>
      </c>
      <c r="K1191" t="s">
        <v>1270</v>
      </c>
      <c r="L1191">
        <v>298</v>
      </c>
      <c r="M1191">
        <v>294</v>
      </c>
      <c r="N1191">
        <v>3500</v>
      </c>
      <c r="O1191" t="s">
        <v>1261</v>
      </c>
      <c r="P1191">
        <v>0.71649233849916905</v>
      </c>
      <c r="Q1191">
        <v>0.86556493749399099</v>
      </c>
      <c r="R1191">
        <v>0.217502320233631</v>
      </c>
      <c r="S1191">
        <v>6.6382431262535402E-2</v>
      </c>
      <c r="T1191">
        <v>1.92781090436108</v>
      </c>
      <c r="U1191">
        <v>1.92781090436108</v>
      </c>
      <c r="V1191">
        <v>2.04955430018699</v>
      </c>
      <c r="W1191">
        <v>8.4499999999999993</v>
      </c>
      <c r="X1191">
        <v>1.24</v>
      </c>
      <c r="Y1191">
        <v>-323905</v>
      </c>
      <c r="Z1191">
        <v>-20244</v>
      </c>
      <c r="AA1191">
        <v>-1.07</v>
      </c>
      <c r="AB1191">
        <v>16</v>
      </c>
      <c r="AC1191">
        <v>5</v>
      </c>
      <c r="AD1191">
        <v>11</v>
      </c>
      <c r="AE1191">
        <v>31.25</v>
      </c>
      <c r="AF1191">
        <v>14</v>
      </c>
      <c r="AG1191">
        <v>1</v>
      </c>
      <c r="AH1191">
        <v>6</v>
      </c>
      <c r="AI1191">
        <v>9</v>
      </c>
    </row>
    <row r="1192" spans="1:35" x14ac:dyDescent="0.2">
      <c r="A1192" s="102">
        <v>457</v>
      </c>
      <c r="B1192">
        <v>3765</v>
      </c>
      <c r="C1192" t="s">
        <v>1548</v>
      </c>
      <c r="D1192" t="s">
        <v>1260</v>
      </c>
      <c r="E1192">
        <v>1889</v>
      </c>
      <c r="F1192">
        <v>1839</v>
      </c>
      <c r="G1192">
        <v>600</v>
      </c>
      <c r="H1192" t="s">
        <v>1261</v>
      </c>
      <c r="I1192">
        <v>5214</v>
      </c>
      <c r="J1192" t="s">
        <v>1541</v>
      </c>
      <c r="K1192" t="s">
        <v>1257</v>
      </c>
      <c r="L1192">
        <v>2085</v>
      </c>
      <c r="M1192">
        <v>2059</v>
      </c>
      <c r="N1192">
        <v>500</v>
      </c>
      <c r="O1192" t="s">
        <v>1258</v>
      </c>
      <c r="P1192">
        <v>0.90301376859873095</v>
      </c>
      <c r="Q1192">
        <v>0.895478209805461</v>
      </c>
      <c r="R1192">
        <v>0.229684160940275</v>
      </c>
      <c r="S1192">
        <v>8.3909071024580797E-2</v>
      </c>
      <c r="T1192">
        <v>-2.3664054004472801</v>
      </c>
      <c r="U1192">
        <v>2.3664054004472801</v>
      </c>
      <c r="V1192">
        <v>1.58140422851257</v>
      </c>
      <c r="W1192">
        <v>-7.99</v>
      </c>
      <c r="X1192">
        <v>7.18</v>
      </c>
      <c r="Y1192">
        <v>-324460</v>
      </c>
      <c r="Z1192">
        <v>-24958</v>
      </c>
      <c r="AA1192">
        <v>-1.2</v>
      </c>
      <c r="AB1192">
        <v>13</v>
      </c>
      <c r="AC1192">
        <v>5</v>
      </c>
      <c r="AD1192">
        <v>8</v>
      </c>
      <c r="AE1192">
        <v>38.46</v>
      </c>
      <c r="AF1192">
        <v>8</v>
      </c>
      <c r="AG1192">
        <v>4</v>
      </c>
      <c r="AH1192">
        <v>7</v>
      </c>
      <c r="AI1192">
        <v>2</v>
      </c>
    </row>
    <row r="1193" spans="1:35" x14ac:dyDescent="0.2">
      <c r="A1193" s="102">
        <v>339</v>
      </c>
      <c r="B1193">
        <v>2127</v>
      </c>
      <c r="C1193" t="s">
        <v>1441</v>
      </c>
      <c r="D1193" t="s">
        <v>1272</v>
      </c>
      <c r="E1193">
        <v>3800</v>
      </c>
      <c r="F1193">
        <v>3680</v>
      </c>
      <c r="G1193">
        <v>300</v>
      </c>
      <c r="H1193" t="s">
        <v>1261</v>
      </c>
      <c r="I1193">
        <v>3110</v>
      </c>
      <c r="J1193" t="s">
        <v>544</v>
      </c>
      <c r="K1193" t="s">
        <v>1257</v>
      </c>
      <c r="L1193">
        <v>4930</v>
      </c>
      <c r="M1193">
        <v>5050</v>
      </c>
      <c r="N1193">
        <v>200</v>
      </c>
      <c r="O1193" t="s">
        <v>1258</v>
      </c>
      <c r="P1193">
        <v>0.60715107846083005</v>
      </c>
      <c r="Q1193">
        <v>0.90550283803833098</v>
      </c>
      <c r="R1193">
        <v>1.7901176664017599E-2</v>
      </c>
      <c r="S1193">
        <v>2.8906287336140198E-2</v>
      </c>
      <c r="T1193">
        <v>-1.5663777651601201</v>
      </c>
      <c r="U1193">
        <v>1.5663777651601201</v>
      </c>
      <c r="V1193">
        <v>1.1423999286904201</v>
      </c>
      <c r="W1193">
        <v>-17.02</v>
      </c>
      <c r="X1193">
        <v>9.31</v>
      </c>
      <c r="Y1193">
        <v>-325164</v>
      </c>
      <c r="Z1193">
        <v>-14138</v>
      </c>
      <c r="AA1193">
        <v>-0.75</v>
      </c>
      <c r="AB1193">
        <v>23</v>
      </c>
      <c r="AC1193">
        <v>9</v>
      </c>
      <c r="AD1193">
        <v>14</v>
      </c>
      <c r="AE1193">
        <v>39.130000000000003</v>
      </c>
      <c r="AF1193">
        <v>9</v>
      </c>
      <c r="AG1193">
        <v>7</v>
      </c>
      <c r="AH1193">
        <v>13</v>
      </c>
      <c r="AI1193">
        <v>3</v>
      </c>
    </row>
    <row r="1194" spans="1:35" x14ac:dyDescent="0.2">
      <c r="A1194" s="102">
        <v>719</v>
      </c>
      <c r="B1194">
        <v>4506</v>
      </c>
      <c r="C1194" t="s">
        <v>1699</v>
      </c>
      <c r="D1194" t="s">
        <v>1280</v>
      </c>
      <c r="E1194">
        <v>1740</v>
      </c>
      <c r="F1194">
        <v>1722</v>
      </c>
      <c r="G1194">
        <v>500</v>
      </c>
      <c r="H1194" t="s">
        <v>1261</v>
      </c>
      <c r="I1194">
        <v>4540</v>
      </c>
      <c r="J1194" t="s">
        <v>1696</v>
      </c>
      <c r="K1194" t="s">
        <v>1280</v>
      </c>
      <c r="L1194">
        <v>2798</v>
      </c>
      <c r="M1194">
        <v>2803</v>
      </c>
      <c r="N1194">
        <v>300</v>
      </c>
      <c r="O1194" t="s">
        <v>1258</v>
      </c>
      <c r="P1194">
        <v>0.87971223545710098</v>
      </c>
      <c r="Q1194">
        <v>0.86509660458652204</v>
      </c>
      <c r="R1194">
        <v>0.14778666892430101</v>
      </c>
      <c r="S1194">
        <v>2.15605582627315E-2</v>
      </c>
      <c r="T1194">
        <v>-0.90033042927747098</v>
      </c>
      <c r="U1194">
        <v>0.90033042927747098</v>
      </c>
      <c r="V1194">
        <v>1.09586544154746</v>
      </c>
      <c r="W1194">
        <v>-4.43</v>
      </c>
      <c r="X1194">
        <v>2.39</v>
      </c>
      <c r="Y1194">
        <v>-331756</v>
      </c>
      <c r="Z1194">
        <v>-16588</v>
      </c>
      <c r="AA1194">
        <v>-1.05</v>
      </c>
      <c r="AB1194">
        <v>20</v>
      </c>
      <c r="AC1194">
        <v>6</v>
      </c>
      <c r="AD1194">
        <v>14</v>
      </c>
      <c r="AE1194">
        <v>30</v>
      </c>
      <c r="AF1194">
        <v>12</v>
      </c>
      <c r="AG1194">
        <v>4</v>
      </c>
      <c r="AH1194">
        <v>11</v>
      </c>
      <c r="AI1194">
        <v>5</v>
      </c>
    </row>
    <row r="1195" spans="1:35" x14ac:dyDescent="0.2">
      <c r="A1195" s="102">
        <v>126</v>
      </c>
      <c r="B1195">
        <v>4536</v>
      </c>
      <c r="C1195" t="s">
        <v>1546</v>
      </c>
      <c r="D1195" t="s">
        <v>1280</v>
      </c>
      <c r="E1195">
        <v>1958</v>
      </c>
      <c r="F1195">
        <v>1954</v>
      </c>
      <c r="G1195">
        <v>500</v>
      </c>
      <c r="H1195" t="s">
        <v>1258</v>
      </c>
      <c r="I1195">
        <v>4686</v>
      </c>
      <c r="J1195" t="s">
        <v>1278</v>
      </c>
      <c r="K1195" t="s">
        <v>1260</v>
      </c>
      <c r="L1195">
        <v>5390</v>
      </c>
      <c r="M1195">
        <v>5130</v>
      </c>
      <c r="N1195">
        <v>200</v>
      </c>
      <c r="O1195" t="s">
        <v>1261</v>
      </c>
      <c r="P1195">
        <v>0.63984681472447702</v>
      </c>
      <c r="Q1195">
        <v>0.93181208619596301</v>
      </c>
      <c r="R1195">
        <v>0.22796992609172501</v>
      </c>
      <c r="S1195">
        <v>2.30873131432596E-2</v>
      </c>
      <c r="T1195">
        <v>0.89487367263909301</v>
      </c>
      <c r="U1195">
        <v>0.89487367263909301</v>
      </c>
      <c r="V1195">
        <v>0.25617571003927703</v>
      </c>
      <c r="W1195">
        <v>6.21</v>
      </c>
      <c r="X1195">
        <v>4.78</v>
      </c>
      <c r="Y1195">
        <v>-331815</v>
      </c>
      <c r="Z1195">
        <v>-17464</v>
      </c>
      <c r="AA1195">
        <v>-0.88</v>
      </c>
      <c r="AB1195">
        <v>19</v>
      </c>
      <c r="AC1195">
        <v>9</v>
      </c>
      <c r="AD1195">
        <v>10</v>
      </c>
      <c r="AE1195">
        <v>47.37</v>
      </c>
      <c r="AF1195">
        <v>11</v>
      </c>
      <c r="AG1195">
        <v>6</v>
      </c>
      <c r="AH1195">
        <v>8</v>
      </c>
      <c r="AI1195">
        <v>5</v>
      </c>
    </row>
    <row r="1196" spans="1:35" x14ac:dyDescent="0.2">
      <c r="A1196" s="102">
        <v>881</v>
      </c>
      <c r="B1196">
        <v>7751</v>
      </c>
      <c r="C1196" t="s">
        <v>1704</v>
      </c>
      <c r="D1196" t="s">
        <v>1263</v>
      </c>
      <c r="E1196">
        <v>2800.5</v>
      </c>
      <c r="F1196">
        <v>2787.5</v>
      </c>
      <c r="G1196">
        <v>300</v>
      </c>
      <c r="H1196" t="s">
        <v>1258</v>
      </c>
      <c r="I1196">
        <v>9956</v>
      </c>
      <c r="J1196" t="s">
        <v>1212</v>
      </c>
      <c r="K1196" t="s">
        <v>1283</v>
      </c>
      <c r="L1196">
        <v>1828</v>
      </c>
      <c r="M1196">
        <v>1801</v>
      </c>
      <c r="N1196">
        <v>500</v>
      </c>
      <c r="O1196" t="s">
        <v>1261</v>
      </c>
      <c r="P1196">
        <v>0.81572865221040303</v>
      </c>
      <c r="Q1196">
        <v>0.84730241796124095</v>
      </c>
      <c r="R1196">
        <v>0.29011654436261097</v>
      </c>
      <c r="S1196">
        <v>4.5417667534796903E-2</v>
      </c>
      <c r="T1196">
        <v>1.2312839331004899</v>
      </c>
      <c r="U1196">
        <v>1.2312839331004899</v>
      </c>
      <c r="V1196">
        <v>0.67850392443853802</v>
      </c>
      <c r="W1196">
        <v>3.29</v>
      </c>
      <c r="X1196">
        <v>7.68</v>
      </c>
      <c r="Y1196">
        <v>-333953</v>
      </c>
      <c r="Z1196">
        <v>-22264</v>
      </c>
      <c r="AA1196">
        <v>-1.25</v>
      </c>
      <c r="AB1196">
        <v>15</v>
      </c>
      <c r="AC1196">
        <v>5</v>
      </c>
      <c r="AD1196">
        <v>10</v>
      </c>
      <c r="AE1196">
        <v>33.33</v>
      </c>
      <c r="AF1196">
        <v>13</v>
      </c>
      <c r="AG1196">
        <v>0</v>
      </c>
      <c r="AH1196">
        <v>4</v>
      </c>
      <c r="AI1196">
        <v>11</v>
      </c>
    </row>
    <row r="1197" spans="1:35" x14ac:dyDescent="0.2">
      <c r="A1197" s="102">
        <v>308</v>
      </c>
      <c r="B1197">
        <v>2001</v>
      </c>
      <c r="C1197" t="s">
        <v>1176</v>
      </c>
      <c r="D1197" t="s">
        <v>1285</v>
      </c>
      <c r="E1197">
        <v>1651</v>
      </c>
      <c r="F1197">
        <v>1649</v>
      </c>
      <c r="G1197">
        <v>600</v>
      </c>
      <c r="H1197" t="s">
        <v>1258</v>
      </c>
      <c r="I1197">
        <v>7201</v>
      </c>
      <c r="J1197" t="s">
        <v>1299</v>
      </c>
      <c r="K1197" t="s">
        <v>1275</v>
      </c>
      <c r="L1197">
        <v>509.4</v>
      </c>
      <c r="M1197">
        <v>504.4</v>
      </c>
      <c r="N1197">
        <v>2000</v>
      </c>
      <c r="O1197" t="s">
        <v>1261</v>
      </c>
      <c r="P1197">
        <v>0.82656000955243702</v>
      </c>
      <c r="Q1197">
        <v>0.90884902661107303</v>
      </c>
      <c r="R1197">
        <v>2.6731675408228499E-2</v>
      </c>
      <c r="S1197">
        <v>1.2136861787222701E-2</v>
      </c>
      <c r="T1197">
        <v>3.0449025378529</v>
      </c>
      <c r="U1197">
        <v>3.0449025378529</v>
      </c>
      <c r="V1197">
        <v>3.3168104892638799</v>
      </c>
      <c r="W1197">
        <v>18.38</v>
      </c>
      <c r="X1197">
        <v>1.96</v>
      </c>
      <c r="Y1197">
        <v>-336482</v>
      </c>
      <c r="Z1197">
        <v>-16824</v>
      </c>
      <c r="AA1197">
        <v>-0.86</v>
      </c>
      <c r="AB1197">
        <v>20</v>
      </c>
      <c r="AC1197">
        <v>7</v>
      </c>
      <c r="AD1197">
        <v>13</v>
      </c>
      <c r="AE1197">
        <v>35</v>
      </c>
      <c r="AF1197">
        <v>14</v>
      </c>
      <c r="AG1197">
        <v>3</v>
      </c>
      <c r="AH1197">
        <v>6</v>
      </c>
      <c r="AI1197">
        <v>11</v>
      </c>
    </row>
    <row r="1198" spans="1:35" x14ac:dyDescent="0.2">
      <c r="A1198" s="102">
        <v>120</v>
      </c>
      <c r="B1198">
        <v>2267</v>
      </c>
      <c r="C1198" t="s">
        <v>1503</v>
      </c>
      <c r="D1198" t="s">
        <v>1285</v>
      </c>
      <c r="E1198">
        <v>5450</v>
      </c>
      <c r="F1198">
        <v>5390</v>
      </c>
      <c r="G1198">
        <v>200</v>
      </c>
      <c r="H1198" t="s">
        <v>1261</v>
      </c>
      <c r="I1198">
        <v>7976</v>
      </c>
      <c r="J1198" t="s">
        <v>1309</v>
      </c>
      <c r="K1198" t="s">
        <v>1281</v>
      </c>
      <c r="L1198">
        <v>1604</v>
      </c>
      <c r="M1198">
        <v>1590</v>
      </c>
      <c r="N1198">
        <v>700</v>
      </c>
      <c r="O1198" t="s">
        <v>1258</v>
      </c>
      <c r="P1198">
        <v>0.83607744744364099</v>
      </c>
      <c r="Q1198">
        <v>0.93271634106882395</v>
      </c>
      <c r="R1198">
        <v>0.12299608947073599</v>
      </c>
      <c r="S1198">
        <v>3.1445089324954302E-2</v>
      </c>
      <c r="T1198">
        <v>-1.8803736462121099</v>
      </c>
      <c r="U1198">
        <v>1.8803736462121099</v>
      </c>
      <c r="V1198">
        <v>1.7045028614153399</v>
      </c>
      <c r="W1198">
        <v>-5.6</v>
      </c>
      <c r="X1198">
        <v>3.25</v>
      </c>
      <c r="Y1198">
        <v>-336743</v>
      </c>
      <c r="Z1198">
        <v>-22450</v>
      </c>
      <c r="AA1198">
        <v>-1.42</v>
      </c>
      <c r="AB1198">
        <v>15</v>
      </c>
      <c r="AC1198">
        <v>3</v>
      </c>
      <c r="AD1198">
        <v>12</v>
      </c>
      <c r="AE1198">
        <v>20</v>
      </c>
      <c r="AF1198">
        <v>11</v>
      </c>
      <c r="AG1198">
        <v>3</v>
      </c>
      <c r="AH1198">
        <v>6</v>
      </c>
      <c r="AI1198">
        <v>6</v>
      </c>
    </row>
    <row r="1199" spans="1:35" x14ac:dyDescent="0.2">
      <c r="A1199" s="102">
        <v>401</v>
      </c>
      <c r="B1199">
        <v>1332</v>
      </c>
      <c r="C1199" t="s">
        <v>1684</v>
      </c>
      <c r="D1199" t="s">
        <v>1378</v>
      </c>
      <c r="E1199">
        <v>617</v>
      </c>
      <c r="F1199">
        <v>610</v>
      </c>
      <c r="G1199">
        <v>1700</v>
      </c>
      <c r="H1199" t="s">
        <v>1258</v>
      </c>
      <c r="I1199">
        <v>5214</v>
      </c>
      <c r="J1199" t="s">
        <v>1541</v>
      </c>
      <c r="K1199" t="s">
        <v>1257</v>
      </c>
      <c r="L1199">
        <v>2085</v>
      </c>
      <c r="M1199">
        <v>2059</v>
      </c>
      <c r="N1199">
        <v>500</v>
      </c>
      <c r="O1199" t="s">
        <v>1261</v>
      </c>
      <c r="P1199">
        <v>0.655780034616535</v>
      </c>
      <c r="Q1199">
        <v>0.90006077726913702</v>
      </c>
      <c r="R1199">
        <v>0.162650823359099</v>
      </c>
      <c r="S1199">
        <v>2.1762987965975901E-2</v>
      </c>
      <c r="T1199">
        <v>2.17306451562661</v>
      </c>
      <c r="U1199">
        <v>2.17306451562661</v>
      </c>
      <c r="V1199">
        <v>2.6380506511752699</v>
      </c>
      <c r="W1199">
        <v>9.02</v>
      </c>
      <c r="X1199">
        <v>0.73</v>
      </c>
      <c r="Y1199">
        <v>-348008</v>
      </c>
      <c r="Z1199">
        <v>-16572</v>
      </c>
      <c r="AA1199">
        <v>-0.84</v>
      </c>
      <c r="AB1199">
        <v>21</v>
      </c>
      <c r="AC1199">
        <v>9</v>
      </c>
      <c r="AD1199">
        <v>12</v>
      </c>
      <c r="AE1199">
        <v>42.86</v>
      </c>
      <c r="AF1199">
        <v>9</v>
      </c>
      <c r="AG1199">
        <v>7</v>
      </c>
      <c r="AH1199">
        <v>11</v>
      </c>
      <c r="AI1199">
        <v>3</v>
      </c>
    </row>
    <row r="1200" spans="1:35" x14ac:dyDescent="0.2">
      <c r="A1200" s="102">
        <v>744</v>
      </c>
      <c r="B1200">
        <v>5703</v>
      </c>
      <c r="C1200" t="s">
        <v>221</v>
      </c>
      <c r="D1200" t="s">
        <v>1273</v>
      </c>
      <c r="E1200">
        <v>216</v>
      </c>
      <c r="F1200">
        <v>215</v>
      </c>
      <c r="G1200">
        <v>3800</v>
      </c>
      <c r="H1200" t="s">
        <v>1258</v>
      </c>
      <c r="I1200">
        <v>9616</v>
      </c>
      <c r="J1200" t="s">
        <v>1641</v>
      </c>
      <c r="K1200" t="s">
        <v>1272</v>
      </c>
      <c r="L1200">
        <v>4150</v>
      </c>
      <c r="M1200">
        <v>4040</v>
      </c>
      <c r="N1200">
        <v>200</v>
      </c>
      <c r="O1200" t="s">
        <v>1261</v>
      </c>
      <c r="P1200">
        <v>0.73775521485835305</v>
      </c>
      <c r="Q1200">
        <v>0.86233680861081996</v>
      </c>
      <c r="R1200">
        <v>0.381600873856278</v>
      </c>
      <c r="S1200">
        <v>1.07480576796162E-2</v>
      </c>
      <c r="T1200">
        <v>3.4550777734543701</v>
      </c>
      <c r="U1200">
        <v>3.4550777734543701</v>
      </c>
      <c r="V1200">
        <v>2.8974381677433101</v>
      </c>
      <c r="W1200">
        <v>13.98</v>
      </c>
      <c r="X1200">
        <v>1.1100000000000001</v>
      </c>
      <c r="Y1200">
        <v>-348660</v>
      </c>
      <c r="Z1200">
        <v>-17433</v>
      </c>
      <c r="AA1200">
        <v>-0.94</v>
      </c>
      <c r="AB1200">
        <v>20</v>
      </c>
      <c r="AC1200">
        <v>8</v>
      </c>
      <c r="AD1200">
        <v>12</v>
      </c>
      <c r="AE1200">
        <v>40</v>
      </c>
      <c r="AF1200">
        <v>10</v>
      </c>
      <c r="AG1200">
        <v>8</v>
      </c>
      <c r="AH1200">
        <v>12</v>
      </c>
      <c r="AI1200">
        <v>0</v>
      </c>
    </row>
    <row r="1201" spans="1:35" x14ac:dyDescent="0.2">
      <c r="A1201" s="102">
        <v>798</v>
      </c>
      <c r="B1201">
        <v>3668</v>
      </c>
      <c r="C1201" t="s">
        <v>659</v>
      </c>
      <c r="D1201" t="s">
        <v>1260</v>
      </c>
      <c r="E1201">
        <v>949</v>
      </c>
      <c r="F1201">
        <v>947</v>
      </c>
      <c r="G1201">
        <v>1100</v>
      </c>
      <c r="H1201" t="s">
        <v>1261</v>
      </c>
      <c r="I1201">
        <v>4613</v>
      </c>
      <c r="J1201" t="s">
        <v>226</v>
      </c>
      <c r="K1201" t="s">
        <v>1282</v>
      </c>
      <c r="L1201">
        <v>2543</v>
      </c>
      <c r="M1201">
        <v>2531</v>
      </c>
      <c r="N1201">
        <v>400</v>
      </c>
      <c r="O1201" t="s">
        <v>1258</v>
      </c>
      <c r="P1201">
        <v>0.74156834282111594</v>
      </c>
      <c r="Q1201">
        <v>0.85692736103407996</v>
      </c>
      <c r="R1201">
        <v>0.13194174561934799</v>
      </c>
      <c r="S1201">
        <v>1.9411367424798199E-2</v>
      </c>
      <c r="T1201">
        <v>-1.81978176017157</v>
      </c>
      <c r="U1201">
        <v>1.81978176017157</v>
      </c>
      <c r="V1201">
        <v>1.8102152179378199</v>
      </c>
      <c r="W1201">
        <v>-18.27</v>
      </c>
      <c r="X1201">
        <v>2.89</v>
      </c>
      <c r="Y1201">
        <v>-359116</v>
      </c>
      <c r="Z1201">
        <v>-17956</v>
      </c>
      <c r="AA1201">
        <v>-0.85</v>
      </c>
      <c r="AB1201">
        <v>20</v>
      </c>
      <c r="AC1201">
        <v>12</v>
      </c>
      <c r="AD1201">
        <v>8</v>
      </c>
      <c r="AE1201">
        <v>60</v>
      </c>
      <c r="AF1201">
        <v>8</v>
      </c>
      <c r="AG1201">
        <v>10</v>
      </c>
      <c r="AH1201">
        <v>8</v>
      </c>
      <c r="AI1201">
        <v>2</v>
      </c>
    </row>
    <row r="1202" spans="1:35" x14ac:dyDescent="0.2">
      <c r="A1202" s="102">
        <v>474</v>
      </c>
      <c r="B1202">
        <v>5463</v>
      </c>
      <c r="C1202" t="s">
        <v>66</v>
      </c>
      <c r="D1202" t="s">
        <v>1312</v>
      </c>
      <c r="E1202">
        <v>2890</v>
      </c>
      <c r="F1202">
        <v>2859</v>
      </c>
      <c r="G1202">
        <v>300</v>
      </c>
      <c r="H1202" t="s">
        <v>1258</v>
      </c>
      <c r="I1202">
        <v>7762</v>
      </c>
      <c r="J1202" t="s">
        <v>1466</v>
      </c>
      <c r="K1202" t="s">
        <v>1267</v>
      </c>
      <c r="L1202">
        <v>497</v>
      </c>
      <c r="M1202">
        <v>487</v>
      </c>
      <c r="N1202">
        <v>1800</v>
      </c>
      <c r="O1202" t="s">
        <v>1261</v>
      </c>
      <c r="P1202">
        <v>0.83060677026046903</v>
      </c>
      <c r="Q1202">
        <v>0.89346299933380202</v>
      </c>
      <c r="R1202">
        <v>0.25588042419868301</v>
      </c>
      <c r="S1202">
        <v>1.5294020227472E-2</v>
      </c>
      <c r="T1202">
        <v>1.9792526533016599</v>
      </c>
      <c r="U1202">
        <v>1.9792526533016599</v>
      </c>
      <c r="V1202">
        <v>1.9968265680662001</v>
      </c>
      <c r="W1202">
        <v>8.82</v>
      </c>
      <c r="X1202">
        <v>2.2000000000000002</v>
      </c>
      <c r="Y1202">
        <v>-365327</v>
      </c>
      <c r="Z1202">
        <v>-19228</v>
      </c>
      <c r="AA1202">
        <v>-1.05</v>
      </c>
      <c r="AB1202">
        <v>19</v>
      </c>
      <c r="AC1202">
        <v>8</v>
      </c>
      <c r="AD1202">
        <v>11</v>
      </c>
      <c r="AE1202">
        <v>42.11</v>
      </c>
      <c r="AF1202">
        <v>12</v>
      </c>
      <c r="AG1202">
        <v>4</v>
      </c>
      <c r="AH1202">
        <v>8</v>
      </c>
      <c r="AI1202">
        <v>7</v>
      </c>
    </row>
    <row r="1203" spans="1:35" x14ac:dyDescent="0.2">
      <c r="A1203" s="102">
        <v>874</v>
      </c>
      <c r="B1203">
        <v>4506</v>
      </c>
      <c r="C1203" t="s">
        <v>1699</v>
      </c>
      <c r="D1203" t="s">
        <v>1280</v>
      </c>
      <c r="E1203">
        <v>1740</v>
      </c>
      <c r="F1203">
        <v>1722</v>
      </c>
      <c r="G1203">
        <v>500</v>
      </c>
      <c r="H1203" t="s">
        <v>1261</v>
      </c>
      <c r="I1203">
        <v>8058</v>
      </c>
      <c r="J1203" t="s">
        <v>1601</v>
      </c>
      <c r="K1203" t="s">
        <v>1265</v>
      </c>
      <c r="L1203">
        <v>2859</v>
      </c>
      <c r="M1203">
        <v>2852</v>
      </c>
      <c r="N1203">
        <v>300</v>
      </c>
      <c r="O1203" t="s">
        <v>1258</v>
      </c>
      <c r="P1203">
        <v>0.58013699475581004</v>
      </c>
      <c r="Q1203">
        <v>0.84806033720984897</v>
      </c>
      <c r="R1203">
        <v>0.47918087073537602</v>
      </c>
      <c r="S1203">
        <v>5.7740999853983302E-2</v>
      </c>
      <c r="T1203">
        <v>-2.2587860044124799</v>
      </c>
      <c r="U1203">
        <v>2.2587860044124799</v>
      </c>
      <c r="V1203">
        <v>2.3589679711721301</v>
      </c>
      <c r="W1203">
        <v>-15.88</v>
      </c>
      <c r="X1203">
        <v>0.63</v>
      </c>
      <c r="Y1203">
        <v>-368418</v>
      </c>
      <c r="Z1203">
        <v>-20468</v>
      </c>
      <c r="AA1203">
        <v>-1.1000000000000001</v>
      </c>
      <c r="AB1203">
        <v>18</v>
      </c>
      <c r="AC1203">
        <v>6</v>
      </c>
      <c r="AD1203">
        <v>12</v>
      </c>
      <c r="AE1203">
        <v>33.33</v>
      </c>
      <c r="AF1203">
        <v>12</v>
      </c>
      <c r="AG1203">
        <v>2</v>
      </c>
      <c r="AH1203">
        <v>8</v>
      </c>
      <c r="AI1203">
        <v>8</v>
      </c>
    </row>
    <row r="1204" spans="1:35" x14ac:dyDescent="0.2">
      <c r="A1204" s="102">
        <v>297</v>
      </c>
      <c r="B1204">
        <v>4543</v>
      </c>
      <c r="C1204" t="s">
        <v>682</v>
      </c>
      <c r="D1204" t="s">
        <v>1267</v>
      </c>
      <c r="E1204">
        <v>3862</v>
      </c>
      <c r="F1204">
        <v>3844</v>
      </c>
      <c r="G1204">
        <v>200</v>
      </c>
      <c r="H1204" t="s">
        <v>1261</v>
      </c>
      <c r="I1204">
        <v>5486</v>
      </c>
      <c r="J1204" t="s">
        <v>714</v>
      </c>
      <c r="K1204" t="s">
        <v>1312</v>
      </c>
      <c r="L1204">
        <v>1691</v>
      </c>
      <c r="M1204">
        <v>1695</v>
      </c>
      <c r="N1204">
        <v>500</v>
      </c>
      <c r="O1204" t="s">
        <v>1258</v>
      </c>
      <c r="P1204">
        <v>0.51375908668895398</v>
      </c>
      <c r="Q1204">
        <v>0.90991951542048699</v>
      </c>
      <c r="R1204">
        <v>2.3690287153130302E-3</v>
      </c>
      <c r="S1204">
        <v>1.5879638207763301E-2</v>
      </c>
      <c r="T1204">
        <v>-1.1735357631613901</v>
      </c>
      <c r="U1204">
        <v>1.1735357631613901</v>
      </c>
      <c r="V1204">
        <v>1.27035675938257</v>
      </c>
      <c r="W1204">
        <v>-7.76</v>
      </c>
      <c r="X1204">
        <v>10.24</v>
      </c>
      <c r="Y1204">
        <v>-377352</v>
      </c>
      <c r="Z1204">
        <v>-18868</v>
      </c>
      <c r="AA1204">
        <v>-0.96</v>
      </c>
      <c r="AB1204">
        <v>20</v>
      </c>
      <c r="AC1204">
        <v>9</v>
      </c>
      <c r="AD1204">
        <v>11</v>
      </c>
      <c r="AE1204">
        <v>45</v>
      </c>
      <c r="AF1204">
        <v>10</v>
      </c>
      <c r="AG1204">
        <v>5</v>
      </c>
      <c r="AH1204">
        <v>9</v>
      </c>
      <c r="AI1204">
        <v>6</v>
      </c>
    </row>
    <row r="1205" spans="1:35" x14ac:dyDescent="0.2">
      <c r="A1205" s="102">
        <v>6</v>
      </c>
      <c r="B1205">
        <v>6920</v>
      </c>
      <c r="C1205" t="s">
        <v>1262</v>
      </c>
      <c r="D1205" t="s">
        <v>1263</v>
      </c>
      <c r="E1205">
        <v>5880</v>
      </c>
      <c r="F1205">
        <v>5630</v>
      </c>
      <c r="G1205">
        <v>100</v>
      </c>
      <c r="H1205" t="s">
        <v>1258</v>
      </c>
      <c r="I1205">
        <v>8804</v>
      </c>
      <c r="J1205" t="s">
        <v>910</v>
      </c>
      <c r="K1205" t="s">
        <v>1279</v>
      </c>
      <c r="L1205">
        <v>1769</v>
      </c>
      <c r="M1205">
        <v>1724</v>
      </c>
      <c r="N1205">
        <v>300</v>
      </c>
      <c r="O1205" t="s">
        <v>1261</v>
      </c>
      <c r="P1205">
        <v>0.80651366681487802</v>
      </c>
      <c r="Q1205">
        <v>0.969226901163872</v>
      </c>
      <c r="R1205">
        <v>0.30890330195918803</v>
      </c>
      <c r="S1205">
        <v>1.5792781069202601E-2</v>
      </c>
      <c r="T1205">
        <v>0.87029707840627302</v>
      </c>
      <c r="U1205">
        <v>0.87029707840627302</v>
      </c>
      <c r="V1205">
        <v>0.73892776614781297</v>
      </c>
      <c r="W1205">
        <v>7.01</v>
      </c>
      <c r="X1205">
        <v>8.1300000000000008</v>
      </c>
      <c r="Y1205">
        <v>-380297</v>
      </c>
      <c r="Z1205">
        <v>-12677</v>
      </c>
      <c r="AA1205">
        <v>-0.61</v>
      </c>
      <c r="AB1205">
        <v>30</v>
      </c>
      <c r="AC1205">
        <v>13</v>
      </c>
      <c r="AD1205">
        <v>17</v>
      </c>
      <c r="AE1205">
        <v>43.33</v>
      </c>
      <c r="AF1205">
        <v>10</v>
      </c>
      <c r="AG1205">
        <v>10</v>
      </c>
      <c r="AH1205">
        <v>14</v>
      </c>
      <c r="AI1205">
        <v>6</v>
      </c>
    </row>
    <row r="1206" spans="1:35" x14ac:dyDescent="0.2">
      <c r="A1206" s="102">
        <v>113</v>
      </c>
      <c r="B1206">
        <v>5214</v>
      </c>
      <c r="C1206" t="s">
        <v>1541</v>
      </c>
      <c r="D1206" t="s">
        <v>1257</v>
      </c>
      <c r="E1206">
        <v>2085</v>
      </c>
      <c r="F1206">
        <v>2059</v>
      </c>
      <c r="G1206">
        <v>500</v>
      </c>
      <c r="H1206" t="s">
        <v>1261</v>
      </c>
      <c r="I1206">
        <v>9956</v>
      </c>
      <c r="J1206" t="s">
        <v>1212</v>
      </c>
      <c r="K1206" t="s">
        <v>1283</v>
      </c>
      <c r="L1206">
        <v>1828</v>
      </c>
      <c r="M1206">
        <v>1801</v>
      </c>
      <c r="N1206">
        <v>600</v>
      </c>
      <c r="O1206" t="s">
        <v>1258</v>
      </c>
      <c r="P1206">
        <v>0.95231552844842704</v>
      </c>
      <c r="Q1206">
        <v>0.933378571028184</v>
      </c>
      <c r="R1206">
        <v>5.3753057650563901E-3</v>
      </c>
      <c r="S1206">
        <v>6.0112516064034602E-2</v>
      </c>
      <c r="T1206">
        <v>-0.48674163645874202</v>
      </c>
      <c r="U1206">
        <v>0.48674163645874202</v>
      </c>
      <c r="V1206">
        <v>0.96215771153611496</v>
      </c>
      <c r="W1206">
        <v>-2.0299999999999998</v>
      </c>
      <c r="X1206">
        <v>4.96</v>
      </c>
      <c r="Y1206">
        <v>-382592</v>
      </c>
      <c r="Z1206">
        <v>-19130</v>
      </c>
      <c r="AA1206">
        <v>-1.1499999999999999</v>
      </c>
      <c r="AB1206">
        <v>20</v>
      </c>
      <c r="AC1206">
        <v>6</v>
      </c>
      <c r="AD1206">
        <v>14</v>
      </c>
      <c r="AE1206">
        <v>30</v>
      </c>
      <c r="AF1206">
        <v>12</v>
      </c>
      <c r="AG1206">
        <v>4</v>
      </c>
      <c r="AH1206">
        <v>9</v>
      </c>
      <c r="AI1206">
        <v>7</v>
      </c>
    </row>
    <row r="1207" spans="1:35" x14ac:dyDescent="0.2">
      <c r="A1207" s="102">
        <v>1015</v>
      </c>
      <c r="B1207">
        <v>6923</v>
      </c>
      <c r="C1207" t="s">
        <v>57</v>
      </c>
      <c r="D1207" t="s">
        <v>1263</v>
      </c>
      <c r="E1207">
        <v>2943</v>
      </c>
      <c r="F1207">
        <v>2920</v>
      </c>
      <c r="G1207">
        <v>300</v>
      </c>
      <c r="H1207" t="s">
        <v>1261</v>
      </c>
      <c r="I1207">
        <v>9412</v>
      </c>
      <c r="J1207" t="s">
        <v>556</v>
      </c>
      <c r="K1207" t="s">
        <v>1260</v>
      </c>
      <c r="L1207">
        <v>471</v>
      </c>
      <c r="M1207">
        <v>469</v>
      </c>
      <c r="N1207">
        <v>1900</v>
      </c>
      <c r="O1207" t="s">
        <v>1258</v>
      </c>
      <c r="P1207">
        <v>0.64922904254154201</v>
      </c>
      <c r="Q1207">
        <v>0.83167781627978199</v>
      </c>
      <c r="R1207" s="15">
        <v>0.36033405730443402</v>
      </c>
      <c r="S1207">
        <v>7.2759365507064203E-2</v>
      </c>
      <c r="T1207">
        <v>-1.6028671256759499</v>
      </c>
      <c r="U1207">
        <v>1.6028671256759499</v>
      </c>
      <c r="V1207">
        <v>0.81116054235585799</v>
      </c>
      <c r="W1207">
        <v>-4.3600000000000003</v>
      </c>
      <c r="X1207">
        <v>1.72</v>
      </c>
      <c r="Y1207">
        <v>-387240</v>
      </c>
      <c r="Z1207">
        <v>-20381</v>
      </c>
      <c r="AA1207">
        <v>-1.1000000000000001</v>
      </c>
      <c r="AB1207">
        <v>19</v>
      </c>
      <c r="AC1207">
        <v>5</v>
      </c>
      <c r="AD1207">
        <v>14</v>
      </c>
      <c r="AE1207">
        <v>26.32</v>
      </c>
      <c r="AF1207">
        <v>13</v>
      </c>
      <c r="AG1207">
        <v>3</v>
      </c>
      <c r="AH1207">
        <v>7</v>
      </c>
      <c r="AI1207">
        <v>9</v>
      </c>
    </row>
    <row r="1208" spans="1:35" x14ac:dyDescent="0.2">
      <c r="A1208" s="102">
        <v>543</v>
      </c>
      <c r="B1208">
        <v>2127</v>
      </c>
      <c r="C1208" t="s">
        <v>1441</v>
      </c>
      <c r="D1208" t="s">
        <v>1272</v>
      </c>
      <c r="E1208">
        <v>3800</v>
      </c>
      <c r="F1208">
        <v>3680</v>
      </c>
      <c r="G1208">
        <v>200</v>
      </c>
      <c r="H1208" t="s">
        <v>1261</v>
      </c>
      <c r="I1208">
        <v>6755</v>
      </c>
      <c r="J1208" t="s">
        <v>532</v>
      </c>
      <c r="K1208" t="s">
        <v>1263</v>
      </c>
      <c r="L1208">
        <v>2478</v>
      </c>
      <c r="M1208">
        <v>2434</v>
      </c>
      <c r="N1208">
        <v>300</v>
      </c>
      <c r="O1208" t="s">
        <v>1258</v>
      </c>
      <c r="P1208">
        <v>0.52456754812234996</v>
      </c>
      <c r="Q1208">
        <v>0.88560308241979702</v>
      </c>
      <c r="R1208">
        <v>6.2748472669511002E-2</v>
      </c>
      <c r="S1208">
        <v>5.4292719748462399E-2</v>
      </c>
      <c r="T1208">
        <v>-0.83157702041612702</v>
      </c>
      <c r="U1208">
        <v>0.83157702041612702</v>
      </c>
      <c r="V1208">
        <v>0.79993376951843698</v>
      </c>
      <c r="W1208">
        <v>-5.87</v>
      </c>
      <c r="X1208">
        <v>0.79</v>
      </c>
      <c r="Y1208">
        <v>-388804</v>
      </c>
      <c r="Z1208">
        <v>-14400</v>
      </c>
      <c r="AA1208">
        <v>-0.78</v>
      </c>
      <c r="AB1208">
        <v>27</v>
      </c>
      <c r="AC1208">
        <v>10</v>
      </c>
      <c r="AD1208">
        <v>17</v>
      </c>
      <c r="AE1208">
        <v>37.04</v>
      </c>
      <c r="AF1208">
        <v>9</v>
      </c>
      <c r="AG1208">
        <v>7</v>
      </c>
      <c r="AH1208">
        <v>14</v>
      </c>
      <c r="AI1208">
        <v>6</v>
      </c>
    </row>
    <row r="1209" spans="1:35" x14ac:dyDescent="0.2">
      <c r="A1209" s="102">
        <v>748</v>
      </c>
      <c r="B1209">
        <v>4005</v>
      </c>
      <c r="C1209" t="s">
        <v>1501</v>
      </c>
      <c r="D1209" t="s">
        <v>1282</v>
      </c>
      <c r="E1209">
        <v>448</v>
      </c>
      <c r="F1209">
        <v>442</v>
      </c>
      <c r="G1209">
        <v>2000</v>
      </c>
      <c r="H1209" t="s">
        <v>1261</v>
      </c>
      <c r="I1209">
        <v>5019</v>
      </c>
      <c r="J1209" t="s">
        <v>1522</v>
      </c>
      <c r="K1209" t="s">
        <v>1523</v>
      </c>
      <c r="L1209">
        <v>2921</v>
      </c>
      <c r="M1209">
        <v>2903</v>
      </c>
      <c r="N1209">
        <v>300</v>
      </c>
      <c r="O1209" t="s">
        <v>1258</v>
      </c>
      <c r="P1209">
        <v>0.77629393219319198</v>
      </c>
      <c r="Q1209">
        <v>0.86171051199579796</v>
      </c>
      <c r="R1209">
        <v>0.107495262369214</v>
      </c>
      <c r="S1209">
        <v>1.79217491611651E-3</v>
      </c>
      <c r="T1209">
        <v>-2.5842992371871301</v>
      </c>
      <c r="U1209">
        <v>2.5842992371871301</v>
      </c>
      <c r="V1209">
        <v>2.2259049589016202</v>
      </c>
      <c r="W1209">
        <v>-7.95</v>
      </c>
      <c r="X1209">
        <v>1.5</v>
      </c>
      <c r="Y1209">
        <v>-391160</v>
      </c>
      <c r="Z1209">
        <v>-21731</v>
      </c>
      <c r="AA1209">
        <v>-1.2</v>
      </c>
      <c r="AB1209">
        <v>18</v>
      </c>
      <c r="AC1209">
        <v>6</v>
      </c>
      <c r="AD1209">
        <v>12</v>
      </c>
      <c r="AE1209">
        <v>33.33</v>
      </c>
      <c r="AF1209">
        <v>12</v>
      </c>
      <c r="AG1209">
        <v>3</v>
      </c>
      <c r="AH1209">
        <v>9</v>
      </c>
      <c r="AI1209">
        <v>6</v>
      </c>
    </row>
    <row r="1210" spans="1:35" x14ac:dyDescent="0.2">
      <c r="A1210" s="102">
        <v>608</v>
      </c>
      <c r="B1210">
        <v>3865</v>
      </c>
      <c r="C1210" t="s">
        <v>1207</v>
      </c>
      <c r="D1210" t="s">
        <v>1475</v>
      </c>
      <c r="E1210">
        <v>490</v>
      </c>
      <c r="F1210">
        <v>491</v>
      </c>
      <c r="G1210">
        <v>2100</v>
      </c>
      <c r="H1210" t="s">
        <v>1258</v>
      </c>
      <c r="I1210">
        <v>4324</v>
      </c>
      <c r="J1210" t="s">
        <v>1493</v>
      </c>
      <c r="K1210" t="s">
        <v>1272</v>
      </c>
      <c r="L1210">
        <v>3420</v>
      </c>
      <c r="M1210">
        <v>3380</v>
      </c>
      <c r="N1210">
        <v>300</v>
      </c>
      <c r="O1210" t="s">
        <v>1261</v>
      </c>
      <c r="P1210">
        <v>0.843257715267696</v>
      </c>
      <c r="Q1210">
        <v>0.87876841157819197</v>
      </c>
      <c r="R1210">
        <v>0.32349055577643798</v>
      </c>
      <c r="S1210">
        <v>5.8796912395539499E-3</v>
      </c>
      <c r="T1210">
        <v>0.50835265647079997</v>
      </c>
      <c r="U1210">
        <v>0.50835265647079997</v>
      </c>
      <c r="V1210">
        <v>0.136708837809388</v>
      </c>
      <c r="W1210">
        <v>1.41</v>
      </c>
      <c r="X1210">
        <v>1.69</v>
      </c>
      <c r="Y1210">
        <v>-399179</v>
      </c>
      <c r="Z1210">
        <v>-24949</v>
      </c>
      <c r="AA1210">
        <v>-1.3</v>
      </c>
      <c r="AB1210">
        <v>16</v>
      </c>
      <c r="AC1210">
        <v>5</v>
      </c>
      <c r="AD1210">
        <v>11</v>
      </c>
      <c r="AE1210">
        <v>31.25</v>
      </c>
      <c r="AF1210">
        <v>12</v>
      </c>
      <c r="AG1210">
        <v>5</v>
      </c>
      <c r="AH1210">
        <v>7</v>
      </c>
      <c r="AI1210">
        <v>4</v>
      </c>
    </row>
    <row r="1211" spans="1:35" x14ac:dyDescent="0.2">
      <c r="A1211" s="102">
        <v>1106</v>
      </c>
      <c r="B1211">
        <v>4043</v>
      </c>
      <c r="C1211" t="s">
        <v>1540</v>
      </c>
      <c r="D1211" t="s">
        <v>1282</v>
      </c>
      <c r="E1211">
        <v>2721</v>
      </c>
      <c r="F1211">
        <v>2715</v>
      </c>
      <c r="G1211">
        <v>400</v>
      </c>
      <c r="H1211" t="s">
        <v>1258</v>
      </c>
      <c r="I1211">
        <v>9107</v>
      </c>
      <c r="J1211" t="s">
        <v>1499</v>
      </c>
      <c r="K1211" t="s">
        <v>1500</v>
      </c>
      <c r="L1211">
        <v>1503</v>
      </c>
      <c r="M1211">
        <v>1486</v>
      </c>
      <c r="N1211">
        <v>700</v>
      </c>
      <c r="O1211" t="s">
        <v>1261</v>
      </c>
      <c r="P1211">
        <v>0.80854566058912902</v>
      </c>
      <c r="Q1211">
        <v>0.81997794689963299</v>
      </c>
      <c r="R1211">
        <v>7.3803997661818999E-2</v>
      </c>
      <c r="S1211">
        <v>9.8654410573283599E-2</v>
      </c>
      <c r="T1211">
        <v>1.08170730006627</v>
      </c>
      <c r="U1211">
        <v>1.08170730006627</v>
      </c>
      <c r="V1211">
        <v>1.22873461970992</v>
      </c>
      <c r="W1211">
        <v>7.21</v>
      </c>
      <c r="X1211">
        <v>4.22</v>
      </c>
      <c r="Y1211">
        <v>-403864</v>
      </c>
      <c r="Z1211">
        <v>-21256</v>
      </c>
      <c r="AA1211">
        <v>-1.1399999999999999</v>
      </c>
      <c r="AB1211">
        <v>19</v>
      </c>
      <c r="AC1211">
        <v>6</v>
      </c>
      <c r="AD1211">
        <v>13</v>
      </c>
      <c r="AE1211">
        <v>31.58</v>
      </c>
      <c r="AF1211">
        <v>10</v>
      </c>
      <c r="AG1211">
        <v>4</v>
      </c>
      <c r="AH1211">
        <v>10</v>
      </c>
      <c r="AI1211">
        <v>5</v>
      </c>
    </row>
    <row r="1212" spans="1:35" x14ac:dyDescent="0.2">
      <c r="A1212" s="102">
        <v>184</v>
      </c>
      <c r="B1212">
        <v>5406</v>
      </c>
      <c r="C1212" t="s">
        <v>1595</v>
      </c>
      <c r="D1212" t="s">
        <v>1312</v>
      </c>
      <c r="E1212">
        <v>464</v>
      </c>
      <c r="F1212">
        <v>455</v>
      </c>
      <c r="G1212">
        <v>2200</v>
      </c>
      <c r="H1212" t="s">
        <v>1261</v>
      </c>
      <c r="I1212">
        <v>6178</v>
      </c>
      <c r="J1212" t="s">
        <v>1717</v>
      </c>
      <c r="K1212" t="s">
        <v>1272</v>
      </c>
      <c r="L1212">
        <v>1008.5</v>
      </c>
      <c r="M1212">
        <v>1005</v>
      </c>
      <c r="N1212">
        <v>1000</v>
      </c>
      <c r="O1212" t="s">
        <v>1258</v>
      </c>
      <c r="P1212">
        <v>0.79640730126238402</v>
      </c>
      <c r="Q1212">
        <v>0.92345735181786703</v>
      </c>
      <c r="R1212">
        <v>0.13730892890033899</v>
      </c>
      <c r="S1212">
        <v>3.3782053386565501E-2</v>
      </c>
      <c r="T1212">
        <v>-2.5371098474662701</v>
      </c>
      <c r="U1212">
        <v>2.5371098474662701</v>
      </c>
      <c r="V1212">
        <v>2.5410461134933202</v>
      </c>
      <c r="W1212">
        <v>-21.2</v>
      </c>
      <c r="X1212">
        <v>0.4</v>
      </c>
      <c r="Y1212">
        <v>-423791</v>
      </c>
      <c r="Z1212">
        <v>-22305</v>
      </c>
      <c r="AA1212">
        <v>-1.08</v>
      </c>
      <c r="AB1212">
        <v>19</v>
      </c>
      <c r="AC1212">
        <v>7</v>
      </c>
      <c r="AD1212">
        <v>12</v>
      </c>
      <c r="AE1212">
        <v>36.840000000000003</v>
      </c>
      <c r="AF1212">
        <v>12</v>
      </c>
      <c r="AG1212">
        <v>4</v>
      </c>
      <c r="AH1212">
        <v>9</v>
      </c>
      <c r="AI1212">
        <v>6</v>
      </c>
    </row>
    <row r="1213" spans="1:35" x14ac:dyDescent="0.2">
      <c r="A1213" s="102">
        <v>282</v>
      </c>
      <c r="B1213">
        <v>5019</v>
      </c>
      <c r="C1213" t="s">
        <v>1522</v>
      </c>
      <c r="D1213" t="s">
        <v>1523</v>
      </c>
      <c r="E1213">
        <v>2921</v>
      </c>
      <c r="F1213">
        <v>2903</v>
      </c>
      <c r="G1213">
        <v>300</v>
      </c>
      <c r="H1213" t="s">
        <v>1258</v>
      </c>
      <c r="I1213">
        <v>8242</v>
      </c>
      <c r="J1213" t="s">
        <v>862</v>
      </c>
      <c r="K1213" t="s">
        <v>1283</v>
      </c>
      <c r="L1213">
        <v>958</v>
      </c>
      <c r="M1213">
        <v>936</v>
      </c>
      <c r="N1213">
        <v>900</v>
      </c>
      <c r="O1213" t="s">
        <v>1261</v>
      </c>
      <c r="P1213">
        <v>0.82766596774655299</v>
      </c>
      <c r="Q1213">
        <v>0.91080581940842997</v>
      </c>
      <c r="R1213">
        <v>0.121345156846784</v>
      </c>
      <c r="S1213">
        <v>1.32098561917364E-2</v>
      </c>
      <c r="T1213">
        <v>3.1485223909999198</v>
      </c>
      <c r="U1213">
        <v>3.1485223909999198</v>
      </c>
      <c r="V1213">
        <v>2.8787974885721801</v>
      </c>
      <c r="W1213">
        <v>17.899999999999999</v>
      </c>
      <c r="X1213">
        <v>3.27</v>
      </c>
      <c r="Y1213">
        <v>-427190</v>
      </c>
      <c r="Z1213">
        <v>-21360</v>
      </c>
      <c r="AA1213">
        <v>-1.1299999999999999</v>
      </c>
      <c r="AB1213">
        <v>20</v>
      </c>
      <c r="AC1213">
        <v>6</v>
      </c>
      <c r="AD1213">
        <v>14</v>
      </c>
      <c r="AE1213">
        <v>30</v>
      </c>
      <c r="AF1213">
        <v>10</v>
      </c>
      <c r="AG1213">
        <v>5</v>
      </c>
      <c r="AH1213">
        <v>12</v>
      </c>
      <c r="AI1213">
        <v>3</v>
      </c>
    </row>
    <row r="1214" spans="1:35" x14ac:dyDescent="0.2">
      <c r="A1214" s="102">
        <v>1018</v>
      </c>
      <c r="B1214">
        <v>6371</v>
      </c>
      <c r="C1214" t="s">
        <v>1421</v>
      </c>
      <c r="D1214" t="s">
        <v>1270</v>
      </c>
      <c r="E1214">
        <v>3240</v>
      </c>
      <c r="F1214">
        <v>3220</v>
      </c>
      <c r="G1214">
        <v>300</v>
      </c>
      <c r="H1214" t="s">
        <v>1261</v>
      </c>
      <c r="I1214">
        <v>8358</v>
      </c>
      <c r="J1214" t="s">
        <v>1535</v>
      </c>
      <c r="K1214" t="s">
        <v>1314</v>
      </c>
      <c r="L1214">
        <v>452</v>
      </c>
      <c r="M1214">
        <v>436</v>
      </c>
      <c r="N1214">
        <v>2200</v>
      </c>
      <c r="O1214" t="s">
        <v>1258</v>
      </c>
      <c r="P1214">
        <v>0.67538197382370102</v>
      </c>
      <c r="Q1214">
        <v>0.83158866905642903</v>
      </c>
      <c r="R1214">
        <v>0.463134253585886</v>
      </c>
      <c r="S1214">
        <v>1.0573700734450801E-2</v>
      </c>
      <c r="T1214">
        <v>-0.48491335157354998</v>
      </c>
      <c r="U1214">
        <v>0.48491335157354998</v>
      </c>
      <c r="V1214">
        <v>1.03679061148512</v>
      </c>
      <c r="W1214">
        <v>-3.6</v>
      </c>
      <c r="X1214">
        <v>0.7</v>
      </c>
      <c r="Y1214">
        <v>-443353</v>
      </c>
      <c r="Z1214">
        <v>-16420</v>
      </c>
      <c r="AA1214">
        <v>-0.84</v>
      </c>
      <c r="AB1214">
        <v>27</v>
      </c>
      <c r="AC1214">
        <v>12</v>
      </c>
      <c r="AD1214">
        <v>15</v>
      </c>
      <c r="AE1214">
        <v>44.44</v>
      </c>
      <c r="AF1214">
        <v>8</v>
      </c>
      <c r="AG1214">
        <v>11</v>
      </c>
      <c r="AH1214">
        <v>15</v>
      </c>
      <c r="AI1214">
        <v>1</v>
      </c>
    </row>
    <row r="1215" spans="1:35" x14ac:dyDescent="0.2">
      <c r="A1215" s="102">
        <v>111</v>
      </c>
      <c r="B1215">
        <v>3141</v>
      </c>
      <c r="C1215" t="s">
        <v>1411</v>
      </c>
      <c r="D1215" t="s">
        <v>1283</v>
      </c>
      <c r="E1215">
        <v>6280</v>
      </c>
      <c r="F1215">
        <v>6250</v>
      </c>
      <c r="G1215">
        <v>100</v>
      </c>
      <c r="H1215" t="s">
        <v>1261</v>
      </c>
      <c r="I1215">
        <v>6457</v>
      </c>
      <c r="J1215" t="s">
        <v>1587</v>
      </c>
      <c r="K1215" t="s">
        <v>1270</v>
      </c>
      <c r="L1215">
        <v>3150</v>
      </c>
      <c r="M1215">
        <v>3160</v>
      </c>
      <c r="N1215">
        <v>200</v>
      </c>
      <c r="O1215" t="s">
        <v>1258</v>
      </c>
      <c r="P1215">
        <v>0.67091306292124697</v>
      </c>
      <c r="Q1215">
        <v>0.93344880007511399</v>
      </c>
      <c r="R1215">
        <v>0.44498373647124201</v>
      </c>
      <c r="S1215">
        <v>1.8196873465103399E-2</v>
      </c>
      <c r="T1215">
        <v>-0.39602802141948501</v>
      </c>
      <c r="U1215">
        <v>0.39602802141948501</v>
      </c>
      <c r="V1215">
        <v>0.23173299960018101</v>
      </c>
      <c r="W1215">
        <v>-1.46</v>
      </c>
      <c r="X1215">
        <v>1.1200000000000001</v>
      </c>
      <c r="Y1215">
        <v>-468580</v>
      </c>
      <c r="Z1215">
        <v>-27564</v>
      </c>
      <c r="AA1215">
        <v>-1.55</v>
      </c>
      <c r="AB1215">
        <v>17</v>
      </c>
      <c r="AC1215">
        <v>4</v>
      </c>
      <c r="AD1215">
        <v>13</v>
      </c>
      <c r="AE1215">
        <v>23.53</v>
      </c>
      <c r="AF1215">
        <v>10</v>
      </c>
      <c r="AG1215">
        <v>3</v>
      </c>
      <c r="AH1215">
        <v>8</v>
      </c>
      <c r="AI1215">
        <v>6</v>
      </c>
    </row>
    <row r="1216" spans="1:35" x14ac:dyDescent="0.2">
      <c r="A1216" s="102">
        <v>704</v>
      </c>
      <c r="B1216">
        <v>2531</v>
      </c>
      <c r="C1216" t="s">
        <v>1284</v>
      </c>
      <c r="D1216" t="s">
        <v>1285</v>
      </c>
      <c r="E1216">
        <v>948</v>
      </c>
      <c r="F1216">
        <v>952</v>
      </c>
      <c r="G1216">
        <v>1100</v>
      </c>
      <c r="H1216" t="s">
        <v>1258</v>
      </c>
      <c r="I1216">
        <v>7211</v>
      </c>
      <c r="J1216" t="s">
        <v>28</v>
      </c>
      <c r="K1216" t="s">
        <v>1275</v>
      </c>
      <c r="L1216">
        <v>411</v>
      </c>
      <c r="M1216">
        <v>405</v>
      </c>
      <c r="N1216">
        <v>2600</v>
      </c>
      <c r="O1216" t="s">
        <v>1261</v>
      </c>
      <c r="P1216">
        <v>0.90636490226075905</v>
      </c>
      <c r="Q1216">
        <v>0.86712942272555504</v>
      </c>
      <c r="R1216">
        <v>2.5796193682843999E-2</v>
      </c>
      <c r="S1216">
        <v>3.9727721413521898E-3</v>
      </c>
      <c r="T1216">
        <v>1.5713514096935</v>
      </c>
      <c r="U1216">
        <v>1.5713514096935</v>
      </c>
      <c r="V1216">
        <v>1.0569826541309899</v>
      </c>
      <c r="W1216">
        <v>5.69</v>
      </c>
      <c r="X1216">
        <v>0.55000000000000004</v>
      </c>
      <c r="Y1216">
        <v>-470928</v>
      </c>
      <c r="Z1216">
        <v>-27702</v>
      </c>
      <c r="AA1216">
        <v>-1.35</v>
      </c>
      <c r="AB1216">
        <v>17</v>
      </c>
      <c r="AC1216">
        <v>5</v>
      </c>
      <c r="AD1216">
        <v>12</v>
      </c>
      <c r="AE1216">
        <v>29.41</v>
      </c>
      <c r="AF1216">
        <v>10</v>
      </c>
      <c r="AG1216">
        <v>3</v>
      </c>
      <c r="AH1216">
        <v>9</v>
      </c>
      <c r="AI1216">
        <v>5</v>
      </c>
    </row>
    <row r="1217" spans="1:35" x14ac:dyDescent="0.2">
      <c r="A1217" s="102">
        <v>212</v>
      </c>
      <c r="B1217">
        <v>5301</v>
      </c>
      <c r="C1217" t="s">
        <v>706</v>
      </c>
      <c r="D1217" t="s">
        <v>1257</v>
      </c>
      <c r="E1217">
        <v>1028</v>
      </c>
      <c r="F1217">
        <v>1016</v>
      </c>
      <c r="G1217">
        <v>1000</v>
      </c>
      <c r="H1217" t="s">
        <v>1258</v>
      </c>
      <c r="I1217">
        <v>7202</v>
      </c>
      <c r="J1217" t="s">
        <v>788</v>
      </c>
      <c r="K1217" t="s">
        <v>1275</v>
      </c>
      <c r="L1217">
        <v>1143</v>
      </c>
      <c r="M1217">
        <v>1137</v>
      </c>
      <c r="N1217">
        <v>900</v>
      </c>
      <c r="O1217" t="s">
        <v>1261</v>
      </c>
      <c r="P1217">
        <v>0.90347715745878998</v>
      </c>
      <c r="Q1217">
        <v>0.91966367142560101</v>
      </c>
      <c r="R1217">
        <v>0.37616121835315902</v>
      </c>
      <c r="S1217">
        <v>6.9922254016833593E-2</v>
      </c>
      <c r="T1217">
        <v>1.14702447872236</v>
      </c>
      <c r="U1217">
        <v>1.14702447872236</v>
      </c>
      <c r="V1217">
        <v>1.1369569547328799</v>
      </c>
      <c r="W1217">
        <v>4.17</v>
      </c>
      <c r="X1217">
        <v>0.71</v>
      </c>
      <c r="Y1217">
        <v>-473307</v>
      </c>
      <c r="Z1217">
        <v>-18204</v>
      </c>
      <c r="AA1217">
        <v>-0.95</v>
      </c>
      <c r="AB1217">
        <v>26</v>
      </c>
      <c r="AC1217">
        <v>11</v>
      </c>
      <c r="AD1217">
        <v>15</v>
      </c>
      <c r="AE1217">
        <v>42.31</v>
      </c>
      <c r="AF1217">
        <v>9</v>
      </c>
      <c r="AG1217">
        <v>9</v>
      </c>
      <c r="AH1217">
        <v>13</v>
      </c>
      <c r="AI1217">
        <v>4</v>
      </c>
    </row>
    <row r="1218" spans="1:35" x14ac:dyDescent="0.2">
      <c r="A1218" s="102">
        <v>29</v>
      </c>
      <c r="B1218">
        <v>5301</v>
      </c>
      <c r="C1218" t="s">
        <v>706</v>
      </c>
      <c r="D1218" t="s">
        <v>1257</v>
      </c>
      <c r="E1218">
        <v>1028</v>
      </c>
      <c r="F1218">
        <v>1016</v>
      </c>
      <c r="G1218">
        <v>1000</v>
      </c>
      <c r="H1218" t="s">
        <v>1261</v>
      </c>
      <c r="I1218">
        <v>9506</v>
      </c>
      <c r="J1218" t="s">
        <v>1315</v>
      </c>
      <c r="K1218" t="s">
        <v>1316</v>
      </c>
      <c r="L1218">
        <v>1024</v>
      </c>
      <c r="M1218">
        <v>1021</v>
      </c>
      <c r="N1218">
        <v>1000</v>
      </c>
      <c r="O1218" t="s">
        <v>1258</v>
      </c>
      <c r="P1218">
        <v>0.86813929505825804</v>
      </c>
      <c r="Q1218">
        <v>0.95514962332305497</v>
      </c>
      <c r="R1218">
        <v>0.39489632619151299</v>
      </c>
      <c r="S1218" s="15">
        <v>7.7496086588742501E-5</v>
      </c>
      <c r="T1218">
        <v>-6.0369338495605404E-3</v>
      </c>
      <c r="U1218">
        <v>6.0369338495605404E-3</v>
      </c>
      <c r="V1218">
        <v>0.46172183643935399</v>
      </c>
      <c r="W1218">
        <v>-0.01</v>
      </c>
      <c r="X1218">
        <v>0.49</v>
      </c>
      <c r="Y1218">
        <v>-479689</v>
      </c>
      <c r="Z1218">
        <v>-20856</v>
      </c>
      <c r="AA1218">
        <v>-1.05</v>
      </c>
      <c r="AB1218">
        <v>23</v>
      </c>
      <c r="AC1218">
        <v>10</v>
      </c>
      <c r="AD1218">
        <v>13</v>
      </c>
      <c r="AE1218">
        <v>43.48</v>
      </c>
      <c r="AF1218">
        <v>8</v>
      </c>
      <c r="AG1218">
        <v>8</v>
      </c>
      <c r="AH1218">
        <v>12</v>
      </c>
      <c r="AI1218">
        <v>3</v>
      </c>
    </row>
    <row r="1219" spans="1:35" x14ac:dyDescent="0.2">
      <c r="A1219" s="102">
        <v>690</v>
      </c>
      <c r="B1219">
        <v>4114</v>
      </c>
      <c r="C1219" t="s">
        <v>1413</v>
      </c>
      <c r="D1219" t="s">
        <v>1282</v>
      </c>
      <c r="E1219">
        <v>6080</v>
      </c>
      <c r="F1219">
        <v>6050</v>
      </c>
      <c r="G1219">
        <v>100</v>
      </c>
      <c r="H1219" t="s">
        <v>1258</v>
      </c>
      <c r="I1219">
        <v>9956</v>
      </c>
      <c r="J1219" t="s">
        <v>1212</v>
      </c>
      <c r="K1219" t="s">
        <v>1283</v>
      </c>
      <c r="L1219">
        <v>1828</v>
      </c>
      <c r="M1219">
        <v>1801</v>
      </c>
      <c r="N1219">
        <v>300</v>
      </c>
      <c r="O1219" t="s">
        <v>1261</v>
      </c>
      <c r="P1219">
        <v>0.82219584148540203</v>
      </c>
      <c r="Q1219">
        <v>0.86961472386586602</v>
      </c>
      <c r="R1219">
        <v>0.13446290083048201</v>
      </c>
      <c r="S1219">
        <v>1.9378947901561701E-2</v>
      </c>
      <c r="T1219">
        <v>0.441170715512265</v>
      </c>
      <c r="U1219">
        <v>0.441170715512265</v>
      </c>
      <c r="V1219">
        <v>4.0270038386489203E-2</v>
      </c>
      <c r="W1219">
        <v>1.54</v>
      </c>
      <c r="X1219">
        <v>10.69</v>
      </c>
      <c r="Y1219">
        <v>-496180</v>
      </c>
      <c r="Z1219">
        <v>-29187</v>
      </c>
      <c r="AA1219">
        <v>-1.98</v>
      </c>
      <c r="AB1219">
        <v>17</v>
      </c>
      <c r="AC1219">
        <v>4</v>
      </c>
      <c r="AD1219">
        <v>13</v>
      </c>
      <c r="AE1219">
        <v>23.53</v>
      </c>
      <c r="AF1219">
        <v>12</v>
      </c>
      <c r="AG1219">
        <v>2</v>
      </c>
      <c r="AH1219">
        <v>8</v>
      </c>
      <c r="AI1219">
        <v>7</v>
      </c>
    </row>
    <row r="1220" spans="1:35" x14ac:dyDescent="0.2">
      <c r="A1220" s="102">
        <v>65</v>
      </c>
      <c r="B1220">
        <v>3258</v>
      </c>
      <c r="C1220" t="s">
        <v>1974</v>
      </c>
      <c r="D1220" t="s">
        <v>1279</v>
      </c>
      <c r="E1220">
        <v>5850</v>
      </c>
      <c r="F1220">
        <v>5840</v>
      </c>
      <c r="G1220">
        <v>100</v>
      </c>
      <c r="H1220" t="s">
        <v>1258</v>
      </c>
      <c r="I1220">
        <v>3626</v>
      </c>
      <c r="J1220" t="s">
        <v>1442</v>
      </c>
      <c r="K1220" t="s">
        <v>1260</v>
      </c>
      <c r="L1220">
        <v>7100</v>
      </c>
      <c r="M1220">
        <v>7120</v>
      </c>
      <c r="N1220">
        <v>100</v>
      </c>
      <c r="O1220" t="s">
        <v>1261</v>
      </c>
      <c r="P1220">
        <v>0.75458339850376699</v>
      </c>
      <c r="Q1220">
        <v>0.94387056256002899</v>
      </c>
      <c r="R1220">
        <v>0.34219216234456701</v>
      </c>
      <c r="S1220" s="15">
        <v>3.6431716332704901E-2</v>
      </c>
      <c r="T1220">
        <v>1.0886263028007399</v>
      </c>
      <c r="U1220">
        <v>1.0886263028007399</v>
      </c>
      <c r="V1220">
        <v>1.14663744707367</v>
      </c>
      <c r="W1220">
        <v>4.41</v>
      </c>
      <c r="X1220">
        <v>17.98</v>
      </c>
      <c r="Y1220">
        <v>-498757</v>
      </c>
      <c r="Z1220">
        <v>-29339</v>
      </c>
      <c r="AA1220">
        <v>-1.64</v>
      </c>
      <c r="AB1220">
        <v>17</v>
      </c>
      <c r="AC1220">
        <v>3</v>
      </c>
      <c r="AD1220">
        <v>14</v>
      </c>
      <c r="AE1220">
        <v>17.649999999999999</v>
      </c>
      <c r="AF1220">
        <v>10</v>
      </c>
      <c r="AG1220">
        <v>3</v>
      </c>
      <c r="AH1220">
        <v>8</v>
      </c>
      <c r="AI1220">
        <v>6</v>
      </c>
    </row>
    <row r="1221" spans="1:35" x14ac:dyDescent="0.2">
      <c r="A1221" s="102">
        <v>280</v>
      </c>
      <c r="B1221">
        <v>2371</v>
      </c>
      <c r="C1221" t="s">
        <v>595</v>
      </c>
      <c r="D1221" t="s">
        <v>1272</v>
      </c>
      <c r="E1221">
        <v>2919</v>
      </c>
      <c r="F1221">
        <v>2858</v>
      </c>
      <c r="G1221">
        <v>300</v>
      </c>
      <c r="H1221" t="s">
        <v>1261</v>
      </c>
      <c r="I1221">
        <v>4739</v>
      </c>
      <c r="J1221" t="s">
        <v>1311</v>
      </c>
      <c r="K1221" t="s">
        <v>1260</v>
      </c>
      <c r="L1221">
        <v>3360</v>
      </c>
      <c r="M1221">
        <v>3325</v>
      </c>
      <c r="N1221">
        <v>300</v>
      </c>
      <c r="O1221" t="s">
        <v>1258</v>
      </c>
      <c r="P1221">
        <v>0.92576580505821604</v>
      </c>
      <c r="Q1221">
        <v>0.91084594375643202</v>
      </c>
      <c r="R1221">
        <v>1.0657023178066299E-2</v>
      </c>
      <c r="S1221">
        <v>2.0610709595589201E-2</v>
      </c>
      <c r="T1221">
        <v>-1.32436175016473</v>
      </c>
      <c r="U1221">
        <v>1.32436175016473</v>
      </c>
      <c r="V1221">
        <v>0.47561931018220399</v>
      </c>
      <c r="W1221">
        <v>-3.52</v>
      </c>
      <c r="X1221">
        <v>14.05</v>
      </c>
      <c r="Y1221">
        <v>-527561</v>
      </c>
      <c r="Z1221">
        <v>-29309</v>
      </c>
      <c r="AA1221">
        <v>-1.49</v>
      </c>
      <c r="AB1221">
        <v>18</v>
      </c>
      <c r="AC1221">
        <v>5</v>
      </c>
      <c r="AD1221">
        <v>13</v>
      </c>
      <c r="AE1221">
        <v>27.78</v>
      </c>
      <c r="AF1221">
        <v>10</v>
      </c>
      <c r="AG1221">
        <v>5</v>
      </c>
      <c r="AH1221">
        <v>10</v>
      </c>
      <c r="AI1221">
        <v>3</v>
      </c>
    </row>
    <row r="1222" spans="1:35" x14ac:dyDescent="0.2">
      <c r="A1222" s="102">
        <v>453</v>
      </c>
      <c r="B1222">
        <v>3436</v>
      </c>
      <c r="C1222" t="s">
        <v>1514</v>
      </c>
      <c r="D1222" t="s">
        <v>1458</v>
      </c>
      <c r="E1222">
        <v>1908</v>
      </c>
      <c r="F1222">
        <v>1869</v>
      </c>
      <c r="G1222">
        <v>600</v>
      </c>
      <c r="H1222" t="s">
        <v>1258</v>
      </c>
      <c r="I1222">
        <v>6952</v>
      </c>
      <c r="J1222" t="s">
        <v>441</v>
      </c>
      <c r="K1222" t="s">
        <v>1263</v>
      </c>
      <c r="L1222">
        <v>2122</v>
      </c>
      <c r="M1222">
        <v>2100</v>
      </c>
      <c r="N1222">
        <v>500</v>
      </c>
      <c r="O1222" t="s">
        <v>1261</v>
      </c>
      <c r="P1222">
        <v>0.66707381052366999</v>
      </c>
      <c r="Q1222">
        <v>0.89578060082265698</v>
      </c>
      <c r="R1222">
        <v>0.14366892735153</v>
      </c>
      <c r="S1222">
        <v>2.4094511819019399E-4</v>
      </c>
      <c r="T1222">
        <v>0.49127824947751297</v>
      </c>
      <c r="U1222">
        <v>0.49127824947751297</v>
      </c>
      <c r="V1222">
        <v>0.441653012536181</v>
      </c>
      <c r="W1222">
        <v>3.52</v>
      </c>
      <c r="X1222">
        <v>6.8</v>
      </c>
      <c r="Y1222">
        <v>-531945</v>
      </c>
      <c r="Z1222">
        <v>-26597</v>
      </c>
      <c r="AA1222">
        <v>-1.39</v>
      </c>
      <c r="AB1222">
        <v>20</v>
      </c>
      <c r="AC1222">
        <v>7</v>
      </c>
      <c r="AD1222">
        <v>13</v>
      </c>
      <c r="AE1222">
        <v>35</v>
      </c>
      <c r="AF1222">
        <v>7</v>
      </c>
      <c r="AG1222">
        <v>6</v>
      </c>
      <c r="AH1222">
        <v>12</v>
      </c>
      <c r="AI1222">
        <v>2</v>
      </c>
    </row>
    <row r="1223" spans="1:35" x14ac:dyDescent="0.2">
      <c r="A1223" s="102">
        <v>749</v>
      </c>
      <c r="B1223">
        <v>2730</v>
      </c>
      <c r="C1223" t="s">
        <v>608</v>
      </c>
      <c r="D1223" t="s">
        <v>1283</v>
      </c>
      <c r="E1223">
        <v>1022</v>
      </c>
      <c r="F1223">
        <v>1012</v>
      </c>
      <c r="G1223">
        <v>600</v>
      </c>
      <c r="H1223" t="s">
        <v>1261</v>
      </c>
      <c r="I1223">
        <v>3141</v>
      </c>
      <c r="J1223" t="s">
        <v>1411</v>
      </c>
      <c r="K1223" t="s">
        <v>1283</v>
      </c>
      <c r="L1223">
        <v>6280</v>
      </c>
      <c r="M1223">
        <v>6250</v>
      </c>
      <c r="N1223">
        <v>100</v>
      </c>
      <c r="O1223" t="s">
        <v>1258</v>
      </c>
      <c r="P1223">
        <v>0.68097243140171004</v>
      </c>
      <c r="Q1223">
        <v>0.86149341550602698</v>
      </c>
      <c r="R1223">
        <v>0.343881629397781</v>
      </c>
      <c r="S1223">
        <v>6.0088947964082103E-2</v>
      </c>
      <c r="T1223">
        <v>-1.9899780579798201</v>
      </c>
      <c r="U1223">
        <v>1.9899780579798201</v>
      </c>
      <c r="V1223">
        <v>2.0256573826359201</v>
      </c>
      <c r="W1223">
        <v>-9.48</v>
      </c>
      <c r="X1223">
        <v>2.85</v>
      </c>
      <c r="Y1223">
        <v>-573609</v>
      </c>
      <c r="Z1223">
        <v>-30190</v>
      </c>
      <c r="AA1223">
        <v>-1.56</v>
      </c>
      <c r="AB1223">
        <v>19</v>
      </c>
      <c r="AC1223">
        <v>6</v>
      </c>
      <c r="AD1223">
        <v>13</v>
      </c>
      <c r="AE1223">
        <v>31.58</v>
      </c>
      <c r="AF1223">
        <v>11</v>
      </c>
      <c r="AG1223">
        <v>3</v>
      </c>
      <c r="AH1223">
        <v>10</v>
      </c>
      <c r="AI1223">
        <v>6</v>
      </c>
    </row>
    <row r="1224" spans="1:35" x14ac:dyDescent="0.2">
      <c r="A1224" s="102">
        <v>1110</v>
      </c>
      <c r="B1224">
        <v>6481</v>
      </c>
      <c r="C1224" t="s">
        <v>1685</v>
      </c>
      <c r="D1224" t="s">
        <v>1270</v>
      </c>
      <c r="E1224">
        <v>2766</v>
      </c>
      <c r="F1224">
        <v>2762</v>
      </c>
      <c r="G1224">
        <v>300</v>
      </c>
      <c r="H1224" t="s">
        <v>1258</v>
      </c>
      <c r="I1224">
        <v>6770</v>
      </c>
      <c r="J1224" t="s">
        <v>24</v>
      </c>
      <c r="K1224" t="s">
        <v>1263</v>
      </c>
      <c r="L1224">
        <v>1869</v>
      </c>
      <c r="M1224">
        <v>1836</v>
      </c>
      <c r="N1224">
        <v>500</v>
      </c>
      <c r="O1224" t="s">
        <v>1261</v>
      </c>
      <c r="P1224">
        <v>0.74304593745135605</v>
      </c>
      <c r="Q1224">
        <v>0.81971059763956799</v>
      </c>
      <c r="R1224">
        <v>3.7009997001846699E-2</v>
      </c>
      <c r="S1224">
        <v>6.5965235197250699E-2</v>
      </c>
      <c r="T1224">
        <v>2.0266883611001898</v>
      </c>
      <c r="U1224">
        <v>2.0266883611001898</v>
      </c>
      <c r="V1224">
        <v>1.9127559250114701</v>
      </c>
      <c r="W1224">
        <v>14.75</v>
      </c>
      <c r="X1224">
        <v>10.79</v>
      </c>
      <c r="Y1224">
        <v>-594176</v>
      </c>
      <c r="Z1224">
        <v>-27008</v>
      </c>
      <c r="AA1224">
        <v>-1.36</v>
      </c>
      <c r="AB1224">
        <v>22</v>
      </c>
      <c r="AC1224">
        <v>5</v>
      </c>
      <c r="AD1224">
        <v>17</v>
      </c>
      <c r="AE1224">
        <v>22.73</v>
      </c>
      <c r="AF1224">
        <v>11</v>
      </c>
      <c r="AG1224">
        <v>4</v>
      </c>
      <c r="AH1224">
        <v>14</v>
      </c>
      <c r="AI1224">
        <v>4</v>
      </c>
    </row>
    <row r="1225" spans="1:35" x14ac:dyDescent="0.2">
      <c r="A1225" s="102">
        <v>32</v>
      </c>
      <c r="B1225">
        <v>6920</v>
      </c>
      <c r="C1225" t="s">
        <v>1262</v>
      </c>
      <c r="D1225" t="s">
        <v>1263</v>
      </c>
      <c r="E1225">
        <v>5880</v>
      </c>
      <c r="F1225">
        <v>5630</v>
      </c>
      <c r="G1225">
        <v>100</v>
      </c>
      <c r="H1225" t="s">
        <v>1258</v>
      </c>
      <c r="I1225">
        <v>8572</v>
      </c>
      <c r="J1225" t="s">
        <v>1226</v>
      </c>
      <c r="K1225" t="s">
        <v>1264</v>
      </c>
      <c r="L1225">
        <v>522</v>
      </c>
      <c r="M1225">
        <v>522</v>
      </c>
      <c r="N1225">
        <v>1100</v>
      </c>
      <c r="O1225" t="s">
        <v>1261</v>
      </c>
      <c r="P1225">
        <v>0.88991016153664804</v>
      </c>
      <c r="Q1225">
        <v>0.95399440667665503</v>
      </c>
      <c r="R1225">
        <v>0.16411417405475101</v>
      </c>
      <c r="S1225">
        <v>7.5375698336883803E-2</v>
      </c>
      <c r="T1225">
        <v>0.39480431286906398</v>
      </c>
      <c r="U1225">
        <v>0.39480431286906398</v>
      </c>
      <c r="V1225">
        <v>0.66915932643256104</v>
      </c>
      <c r="W1225">
        <v>2.69</v>
      </c>
      <c r="X1225">
        <v>1.99</v>
      </c>
      <c r="Y1225">
        <v>-608768</v>
      </c>
      <c r="Z1225">
        <v>-21742</v>
      </c>
      <c r="AA1225">
        <v>-1.07</v>
      </c>
      <c r="AB1225">
        <v>28</v>
      </c>
      <c r="AC1225">
        <v>12</v>
      </c>
      <c r="AD1225">
        <v>16</v>
      </c>
      <c r="AE1225">
        <v>42.86</v>
      </c>
      <c r="AF1225">
        <v>9</v>
      </c>
      <c r="AG1225">
        <v>11</v>
      </c>
      <c r="AH1225">
        <v>15</v>
      </c>
      <c r="AI1225">
        <v>2</v>
      </c>
    </row>
    <row r="1226" spans="1:35" x14ac:dyDescent="0.2">
      <c r="A1226" s="102">
        <v>1189</v>
      </c>
      <c r="B1226">
        <v>3668</v>
      </c>
      <c r="C1226" t="s">
        <v>659</v>
      </c>
      <c r="D1226" t="s">
        <v>1260</v>
      </c>
      <c r="E1226">
        <v>949</v>
      </c>
      <c r="F1226">
        <v>947</v>
      </c>
      <c r="G1226">
        <v>900</v>
      </c>
      <c r="H1226" t="s">
        <v>1261</v>
      </c>
      <c r="I1226">
        <v>6845</v>
      </c>
      <c r="J1226" t="s">
        <v>1494</v>
      </c>
      <c r="K1226" t="s">
        <v>1263</v>
      </c>
      <c r="L1226">
        <v>2950</v>
      </c>
      <c r="M1226">
        <v>2937</v>
      </c>
      <c r="N1226">
        <v>300</v>
      </c>
      <c r="O1226" t="s">
        <v>1258</v>
      </c>
      <c r="P1226">
        <v>0.80756535082317604</v>
      </c>
      <c r="Q1226">
        <v>0.80833801838999797</v>
      </c>
      <c r="R1226">
        <v>8.3160648885767505E-2</v>
      </c>
      <c r="S1226">
        <v>1.7647871985575998E-2</v>
      </c>
      <c r="T1226">
        <v>-1.89285810390898</v>
      </c>
      <c r="U1226">
        <v>1.89285810390898</v>
      </c>
      <c r="V1226">
        <v>1.85408452386234</v>
      </c>
      <c r="W1226">
        <v>-19.13</v>
      </c>
      <c r="X1226">
        <v>3.27</v>
      </c>
      <c r="Y1226">
        <v>-613056</v>
      </c>
      <c r="Z1226">
        <v>-30653</v>
      </c>
      <c r="AA1226">
        <v>-1.77</v>
      </c>
      <c r="AB1226">
        <v>20</v>
      </c>
      <c r="AC1226">
        <v>8</v>
      </c>
      <c r="AD1226">
        <v>12</v>
      </c>
      <c r="AE1226">
        <v>40</v>
      </c>
      <c r="AF1226">
        <v>9</v>
      </c>
      <c r="AG1226">
        <v>7</v>
      </c>
      <c r="AH1226">
        <v>8</v>
      </c>
      <c r="AI1226">
        <v>5</v>
      </c>
    </row>
    <row r="1227" spans="1:35" x14ac:dyDescent="0.2">
      <c r="A1227" s="102">
        <v>1094</v>
      </c>
      <c r="B1227">
        <v>5020</v>
      </c>
      <c r="C1227" t="s">
        <v>1599</v>
      </c>
      <c r="D1227" t="s">
        <v>1523</v>
      </c>
      <c r="E1227">
        <v>465.9</v>
      </c>
      <c r="F1227">
        <v>468.3</v>
      </c>
      <c r="G1227">
        <v>2300</v>
      </c>
      <c r="H1227" t="s">
        <v>1261</v>
      </c>
      <c r="I1227">
        <v>5703</v>
      </c>
      <c r="J1227" t="s">
        <v>221</v>
      </c>
      <c r="K1227" t="s">
        <v>1273</v>
      </c>
      <c r="L1227">
        <v>216</v>
      </c>
      <c r="M1227">
        <v>215</v>
      </c>
      <c r="N1227">
        <v>5000</v>
      </c>
      <c r="O1227" t="s">
        <v>1258</v>
      </c>
      <c r="P1227">
        <v>0.79314168695568099</v>
      </c>
      <c r="Q1227">
        <v>0.82173341048862103</v>
      </c>
      <c r="R1227">
        <v>0.14668416180917199</v>
      </c>
      <c r="S1227">
        <v>1.2602350775294599E-2</v>
      </c>
      <c r="T1227">
        <v>-0.34823264871709297</v>
      </c>
      <c r="U1227">
        <v>0.34823264871709297</v>
      </c>
      <c r="V1227">
        <v>0.28864068841046098</v>
      </c>
      <c r="W1227">
        <v>-1.18</v>
      </c>
      <c r="X1227">
        <v>0.19</v>
      </c>
      <c r="Y1227">
        <v>-625248</v>
      </c>
      <c r="Z1227">
        <v>-29774</v>
      </c>
      <c r="AA1227">
        <v>-1.4</v>
      </c>
      <c r="AB1227">
        <v>21</v>
      </c>
      <c r="AC1227">
        <v>4</v>
      </c>
      <c r="AD1227">
        <v>17</v>
      </c>
      <c r="AE1227">
        <v>19.05</v>
      </c>
      <c r="AF1227">
        <v>10</v>
      </c>
      <c r="AG1227">
        <v>4</v>
      </c>
      <c r="AH1227">
        <v>13</v>
      </c>
      <c r="AI1227">
        <v>4</v>
      </c>
    </row>
    <row r="1228" spans="1:35" x14ac:dyDescent="0.2">
      <c r="A1228" s="102">
        <v>977</v>
      </c>
      <c r="B1228">
        <v>5019</v>
      </c>
      <c r="C1228" t="s">
        <v>1522</v>
      </c>
      <c r="D1228" t="s">
        <v>1523</v>
      </c>
      <c r="E1228">
        <v>2921</v>
      </c>
      <c r="F1228">
        <v>2903</v>
      </c>
      <c r="G1228">
        <v>300</v>
      </c>
      <c r="H1228" t="s">
        <v>1258</v>
      </c>
      <c r="I1228">
        <v>9531</v>
      </c>
      <c r="J1228" t="s">
        <v>1968</v>
      </c>
      <c r="K1228" t="s">
        <v>1316</v>
      </c>
      <c r="L1228">
        <v>2398</v>
      </c>
      <c r="M1228">
        <v>2379</v>
      </c>
      <c r="N1228">
        <v>400</v>
      </c>
      <c r="O1228" t="s">
        <v>1261</v>
      </c>
      <c r="P1228">
        <v>0.85666588132022303</v>
      </c>
      <c r="Q1228">
        <v>0.83621215440758101</v>
      </c>
      <c r="R1228">
        <v>7.8470028938366299E-2</v>
      </c>
      <c r="S1228">
        <v>5.5446511479706598E-2</v>
      </c>
      <c r="T1228">
        <v>1.58340741701762</v>
      </c>
      <c r="U1228">
        <v>1.58340741701762</v>
      </c>
      <c r="V1228">
        <v>1.09629788675711</v>
      </c>
      <c r="W1228">
        <v>4.9800000000000004</v>
      </c>
      <c r="X1228">
        <v>9.27</v>
      </c>
      <c r="Y1228">
        <v>-648067</v>
      </c>
      <c r="Z1228">
        <v>-38122</v>
      </c>
      <c r="AA1228">
        <v>-2.0699999999999998</v>
      </c>
      <c r="AB1228">
        <v>17</v>
      </c>
      <c r="AC1228">
        <v>4</v>
      </c>
      <c r="AD1228">
        <v>13</v>
      </c>
      <c r="AE1228">
        <v>23.53</v>
      </c>
      <c r="AF1228">
        <v>10</v>
      </c>
      <c r="AG1228">
        <v>3</v>
      </c>
      <c r="AH1228">
        <v>12</v>
      </c>
      <c r="AI1228">
        <v>2</v>
      </c>
    </row>
    <row r="1229" spans="1:35" x14ac:dyDescent="0.2">
      <c r="A1229" s="102">
        <v>449</v>
      </c>
      <c r="B1229">
        <v>3668</v>
      </c>
      <c r="C1229" t="s">
        <v>659</v>
      </c>
      <c r="D1229" t="s">
        <v>1260</v>
      </c>
      <c r="E1229">
        <v>949</v>
      </c>
      <c r="F1229">
        <v>947</v>
      </c>
      <c r="G1229">
        <v>1100</v>
      </c>
      <c r="H1229" t="s">
        <v>1261</v>
      </c>
      <c r="I1229">
        <v>4612</v>
      </c>
      <c r="J1229" t="s">
        <v>685</v>
      </c>
      <c r="K1229" t="s">
        <v>1282</v>
      </c>
      <c r="L1229">
        <v>5120</v>
      </c>
      <c r="M1229">
        <v>5010</v>
      </c>
      <c r="N1229">
        <v>200</v>
      </c>
      <c r="O1229" t="s">
        <v>1258</v>
      </c>
      <c r="P1229">
        <v>0.68815204867993396</v>
      </c>
      <c r="Q1229">
        <v>0.89618850270707195</v>
      </c>
      <c r="R1229">
        <v>0.18077238809902901</v>
      </c>
      <c r="S1229">
        <v>4.3140591921817503E-2</v>
      </c>
      <c r="T1229">
        <v>-1.30937176245118</v>
      </c>
      <c r="U1229">
        <v>1.30937176245118</v>
      </c>
      <c r="V1229">
        <v>1.4592803997257999</v>
      </c>
      <c r="W1229">
        <v>-10.93</v>
      </c>
      <c r="X1229">
        <v>3.96</v>
      </c>
      <c r="Y1229">
        <v>-829211</v>
      </c>
      <c r="Z1229">
        <v>-31893</v>
      </c>
      <c r="AA1229">
        <v>-1.48</v>
      </c>
      <c r="AB1229">
        <v>26</v>
      </c>
      <c r="AC1229">
        <v>11</v>
      </c>
      <c r="AD1229">
        <v>15</v>
      </c>
      <c r="AE1229">
        <v>42.31</v>
      </c>
      <c r="AF1229">
        <v>8</v>
      </c>
      <c r="AG1229">
        <v>11</v>
      </c>
      <c r="AH1229">
        <v>14</v>
      </c>
      <c r="AI1229">
        <v>1</v>
      </c>
    </row>
    <row r="1230" spans="1:35" x14ac:dyDescent="0.2">
      <c r="A1230" s="102">
        <v>829</v>
      </c>
      <c r="B1230">
        <v>4004</v>
      </c>
      <c r="C1230" t="s">
        <v>1453</v>
      </c>
      <c r="D1230" t="s">
        <v>1282</v>
      </c>
      <c r="E1230">
        <v>2682</v>
      </c>
      <c r="F1230">
        <v>2655</v>
      </c>
      <c r="G1230">
        <v>400</v>
      </c>
      <c r="H1230" t="s">
        <v>1261</v>
      </c>
      <c r="I1230">
        <v>9501</v>
      </c>
      <c r="J1230" t="s">
        <v>1318</v>
      </c>
      <c r="K1230" t="s">
        <v>1316</v>
      </c>
      <c r="L1230">
        <v>436</v>
      </c>
      <c r="M1230">
        <v>436</v>
      </c>
      <c r="N1230">
        <v>2400</v>
      </c>
      <c r="O1230" t="s">
        <v>1258</v>
      </c>
      <c r="P1230">
        <v>0.87087220246889296</v>
      </c>
      <c r="Q1230">
        <v>0.85381276620400204</v>
      </c>
      <c r="R1230">
        <v>0.119677468004181</v>
      </c>
      <c r="S1230">
        <v>6.1690141664456202E-2</v>
      </c>
      <c r="T1230">
        <v>-0.83683232995239898</v>
      </c>
      <c r="U1230">
        <v>0.83683232995239898</v>
      </c>
      <c r="V1230">
        <v>0.87503241819561295</v>
      </c>
      <c r="W1230">
        <v>-2.3199999999999998</v>
      </c>
      <c r="X1230">
        <v>1.47</v>
      </c>
      <c r="Y1230">
        <v>-983797</v>
      </c>
      <c r="Z1230">
        <v>-28935</v>
      </c>
      <c r="AA1230">
        <v>-1.65</v>
      </c>
      <c r="AB1230">
        <v>34</v>
      </c>
      <c r="AC1230">
        <v>10</v>
      </c>
      <c r="AD1230">
        <v>24</v>
      </c>
      <c r="AE1230">
        <v>29.41</v>
      </c>
      <c r="AF1230">
        <v>9</v>
      </c>
      <c r="AG1230">
        <v>9</v>
      </c>
      <c r="AH1230">
        <v>23</v>
      </c>
      <c r="AI1230">
        <v>2</v>
      </c>
    </row>
    <row r="1231" spans="1:35" x14ac:dyDescent="0.2">
      <c r="A1231" s="102">
        <v>600</v>
      </c>
      <c r="B1231">
        <v>6479</v>
      </c>
      <c r="C1231" t="s">
        <v>552</v>
      </c>
      <c r="D1231" t="s">
        <v>1263</v>
      </c>
      <c r="E1231">
        <v>2175</v>
      </c>
      <c r="F1231">
        <v>2172</v>
      </c>
      <c r="G1231">
        <v>300</v>
      </c>
      <c r="H1231" t="s">
        <v>1261</v>
      </c>
      <c r="I1231">
        <v>6920</v>
      </c>
      <c r="J1231" t="s">
        <v>1262</v>
      </c>
      <c r="K1231" t="s">
        <v>1263</v>
      </c>
      <c r="L1231">
        <v>5880</v>
      </c>
      <c r="M1231">
        <v>5630</v>
      </c>
      <c r="N1231">
        <v>100</v>
      </c>
      <c r="O1231" t="s">
        <v>1258</v>
      </c>
      <c r="P1231">
        <v>0.57137072080733098</v>
      </c>
      <c r="Q1231">
        <v>0.87992448975863502</v>
      </c>
      <c r="R1231">
        <v>0.47763726529925399</v>
      </c>
      <c r="S1231">
        <v>2.3478627364257001E-2</v>
      </c>
      <c r="T1231">
        <v>-1.14032517702082</v>
      </c>
      <c r="U1231">
        <v>1.14032517702082</v>
      </c>
      <c r="V1231">
        <v>1.3917080481117801</v>
      </c>
      <c r="W1231">
        <v>-14.46</v>
      </c>
      <c r="X1231">
        <v>15.74</v>
      </c>
      <c r="Y1231">
        <v>-1047341</v>
      </c>
      <c r="Z1231">
        <v>-52367</v>
      </c>
      <c r="AA1231">
        <v>-2.54</v>
      </c>
      <c r="AB1231">
        <v>20</v>
      </c>
      <c r="AC1231">
        <v>7</v>
      </c>
      <c r="AD1231">
        <v>13</v>
      </c>
      <c r="AE1231">
        <v>35</v>
      </c>
      <c r="AF1231">
        <v>9</v>
      </c>
      <c r="AG1231">
        <v>4</v>
      </c>
      <c r="AH1231">
        <v>12</v>
      </c>
      <c r="AI1231">
        <v>4</v>
      </c>
    </row>
    <row r="1240" spans="18:19" x14ac:dyDescent="0.2">
      <c r="S1240" s="15"/>
    </row>
    <row r="1244" spans="18:19" x14ac:dyDescent="0.2">
      <c r="R1244" s="15"/>
    </row>
    <row r="1253" spans="18:19" x14ac:dyDescent="0.2">
      <c r="R1253" s="15"/>
    </row>
    <row r="1254" spans="18:19" x14ac:dyDescent="0.2">
      <c r="S1254" s="15"/>
    </row>
    <row r="1261" spans="18:19" x14ac:dyDescent="0.2">
      <c r="S1261" s="15"/>
    </row>
    <row r="1269" spans="18:18" x14ac:dyDescent="0.2">
      <c r="R1269" s="15"/>
    </row>
    <row r="1281" spans="19:19" x14ac:dyDescent="0.2">
      <c r="S1281" s="15"/>
    </row>
    <row r="1323" spans="18:18" x14ac:dyDescent="0.2">
      <c r="R1323" s="15"/>
    </row>
    <row r="1336" spans="18:19" x14ac:dyDescent="0.2">
      <c r="S1336" s="15"/>
    </row>
    <row r="1342" spans="18:19" x14ac:dyDescent="0.2">
      <c r="S1342" s="15"/>
    </row>
    <row r="1344" spans="18:19" x14ac:dyDescent="0.2">
      <c r="R1344" s="15"/>
    </row>
    <row r="1356" spans="18:18" x14ac:dyDescent="0.2">
      <c r="R1356" s="15"/>
    </row>
    <row r="1359" spans="18:18" x14ac:dyDescent="0.2">
      <c r="R1359" s="15"/>
    </row>
    <row r="1367" spans="18:19" x14ac:dyDescent="0.2">
      <c r="S1367" s="15"/>
    </row>
    <row r="1372" spans="18:19" x14ac:dyDescent="0.2">
      <c r="R1372" s="15"/>
    </row>
    <row r="1386" spans="18:19" x14ac:dyDescent="0.2">
      <c r="S1386" s="15"/>
    </row>
    <row r="1387" spans="18:19" x14ac:dyDescent="0.2">
      <c r="S1387" s="15"/>
    </row>
    <row r="1390" spans="18:19" x14ac:dyDescent="0.2">
      <c r="R1390" s="15"/>
    </row>
    <row r="1392" spans="18:19" x14ac:dyDescent="0.2">
      <c r="R1392" s="15"/>
    </row>
    <row r="1423" spans="18:18" x14ac:dyDescent="0.2">
      <c r="R1423" s="15"/>
    </row>
    <row r="1429" spans="18:18" x14ac:dyDescent="0.2">
      <c r="R1429" s="15"/>
    </row>
    <row r="1438" spans="18:18" x14ac:dyDescent="0.2">
      <c r="R1438" s="15"/>
    </row>
    <row r="1444" spans="19:19" x14ac:dyDescent="0.2">
      <c r="S1444" s="15"/>
    </row>
    <row r="1463" spans="18:18" x14ac:dyDescent="0.2">
      <c r="R1463" s="15"/>
    </row>
    <row r="1494" spans="19:19" x14ac:dyDescent="0.2">
      <c r="S1494" s="15"/>
    </row>
    <row r="1503" spans="19:19" x14ac:dyDescent="0.2">
      <c r="S1503" s="15"/>
    </row>
    <row r="1505" spans="18:22" x14ac:dyDescent="0.2">
      <c r="V1505" s="15"/>
    </row>
    <row r="1507" spans="18:22" x14ac:dyDescent="0.2">
      <c r="R1507" s="15"/>
    </row>
    <row r="1512" spans="18:22" x14ac:dyDescent="0.2">
      <c r="R1512" s="15"/>
    </row>
    <row r="1522" spans="18:18" x14ac:dyDescent="0.2">
      <c r="R1522" s="15"/>
    </row>
    <row r="1546" spans="19:19" x14ac:dyDescent="0.2">
      <c r="S1546" s="15"/>
    </row>
    <row r="1560" spans="18:18" x14ac:dyDescent="0.2">
      <c r="R1560" s="15"/>
    </row>
    <row r="1593" spans="18:18" x14ac:dyDescent="0.2">
      <c r="R1593" s="15"/>
    </row>
    <row r="1650" spans="19:19" x14ac:dyDescent="0.2">
      <c r="S1650" s="15"/>
    </row>
    <row r="1680" spans="18:18" x14ac:dyDescent="0.2">
      <c r="R1680" s="15"/>
    </row>
    <row r="1691" spans="19:19" x14ac:dyDescent="0.2">
      <c r="S1691" s="15"/>
    </row>
    <row r="1720" spans="19:19" x14ac:dyDescent="0.2">
      <c r="S1720" s="15"/>
    </row>
    <row r="1739" spans="19:19" x14ac:dyDescent="0.2">
      <c r="S1739" s="15"/>
    </row>
    <row r="1779" spans="18:18" x14ac:dyDescent="0.2">
      <c r="R1779" s="15"/>
    </row>
    <row r="1862" spans="19:19" x14ac:dyDescent="0.2">
      <c r="S1862" s="15"/>
    </row>
    <row r="1916" spans="16:16" x14ac:dyDescent="0.2">
      <c r="P1916" s="15"/>
    </row>
    <row r="1925" spans="18:18" x14ac:dyDescent="0.2">
      <c r="R1925" s="15"/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240</v>
      </c>
      <c r="B1" s="106" t="s">
        <v>241</v>
      </c>
      <c r="C1" s="106" t="s">
        <v>242</v>
      </c>
      <c r="D1" s="106" t="s">
        <v>243</v>
      </c>
      <c r="E1" s="106" t="s">
        <v>244</v>
      </c>
      <c r="F1" s="106" t="s">
        <v>245</v>
      </c>
      <c r="G1" s="106" t="s">
        <v>246</v>
      </c>
      <c r="H1" s="106" t="s">
        <v>247</v>
      </c>
      <c r="I1" s="106" t="s">
        <v>248</v>
      </c>
    </row>
    <row r="2" spans="1:10" x14ac:dyDescent="0.2">
      <c r="A2" s="106" t="s">
        <v>356</v>
      </c>
      <c r="B2" s="106" t="s">
        <v>313</v>
      </c>
      <c r="C2" s="106" t="s">
        <v>259</v>
      </c>
      <c r="D2" s="106" t="s">
        <v>255</v>
      </c>
      <c r="E2" s="106">
        <v>3227</v>
      </c>
      <c r="F2" s="106" t="s">
        <v>1172</v>
      </c>
      <c r="G2" s="106" t="s">
        <v>289</v>
      </c>
      <c r="H2" s="106" t="s">
        <v>290</v>
      </c>
      <c r="I2" s="106" t="s">
        <v>275</v>
      </c>
      <c r="J2" t="s">
        <v>2091</v>
      </c>
    </row>
    <row r="3" spans="1:10" x14ac:dyDescent="0.2">
      <c r="A3" s="106" t="s">
        <v>356</v>
      </c>
      <c r="B3" s="106" t="s">
        <v>313</v>
      </c>
      <c r="C3" s="106" t="s">
        <v>259</v>
      </c>
      <c r="D3" s="106" t="s">
        <v>255</v>
      </c>
      <c r="E3">
        <v>8963</v>
      </c>
      <c r="F3" s="106" t="s">
        <v>1173</v>
      </c>
      <c r="G3" s="106" t="s">
        <v>289</v>
      </c>
      <c r="H3" s="106" t="s">
        <v>290</v>
      </c>
      <c r="I3" t="s">
        <v>319</v>
      </c>
      <c r="J3" t="s">
        <v>2141</v>
      </c>
    </row>
    <row r="4" spans="1:10" x14ac:dyDescent="0.2">
      <c r="A4" s="106" t="s">
        <v>356</v>
      </c>
      <c r="B4" s="106" t="s">
        <v>313</v>
      </c>
      <c r="C4" s="106" t="s">
        <v>259</v>
      </c>
      <c r="D4" s="106" t="s">
        <v>255</v>
      </c>
      <c r="E4">
        <v>8985</v>
      </c>
      <c r="F4" s="106" t="s">
        <v>357</v>
      </c>
      <c r="G4" s="106" t="s">
        <v>289</v>
      </c>
      <c r="H4" s="106" t="s">
        <v>290</v>
      </c>
      <c r="I4" t="s">
        <v>319</v>
      </c>
      <c r="J4" t="s">
        <v>2142</v>
      </c>
    </row>
    <row r="5" spans="1:10" x14ac:dyDescent="0.2">
      <c r="A5" s="106" t="s">
        <v>1561</v>
      </c>
      <c r="B5" s="106" t="s">
        <v>249</v>
      </c>
      <c r="C5" s="106" t="s">
        <v>259</v>
      </c>
      <c r="D5" s="106" t="s">
        <v>255</v>
      </c>
      <c r="E5">
        <v>9285</v>
      </c>
      <c r="F5" s="106" t="s">
        <v>1171</v>
      </c>
      <c r="G5" s="106" t="s">
        <v>289</v>
      </c>
      <c r="H5" s="106" t="s">
        <v>290</v>
      </c>
      <c r="I5">
        <v>48</v>
      </c>
    </row>
    <row r="6" spans="1:10" x14ac:dyDescent="0.2">
      <c r="A6" s="106" t="s">
        <v>1195</v>
      </c>
      <c r="B6" s="106" t="s">
        <v>249</v>
      </c>
      <c r="C6" s="106" t="s">
        <v>261</v>
      </c>
      <c r="D6" s="106" t="s">
        <v>255</v>
      </c>
      <c r="E6">
        <v>2391</v>
      </c>
      <c r="F6" s="106" t="s">
        <v>1095</v>
      </c>
      <c r="G6" s="106" t="s">
        <v>256</v>
      </c>
      <c r="H6" s="106" t="s">
        <v>257</v>
      </c>
      <c r="I6">
        <v>92</v>
      </c>
    </row>
    <row r="7" spans="1:10" x14ac:dyDescent="0.2">
      <c r="A7" s="106" t="s">
        <v>1011</v>
      </c>
      <c r="B7" s="106" t="s">
        <v>249</v>
      </c>
      <c r="C7" s="106" t="s">
        <v>254</v>
      </c>
      <c r="D7" s="106" t="s">
        <v>251</v>
      </c>
      <c r="E7">
        <v>4666</v>
      </c>
      <c r="F7" s="106" t="s">
        <v>310</v>
      </c>
      <c r="G7" s="106" t="s">
        <v>252</v>
      </c>
      <c r="H7" s="106" t="s">
        <v>278</v>
      </c>
      <c r="I7" s="106" t="s">
        <v>302</v>
      </c>
      <c r="J7" s="106" t="s">
        <v>2143</v>
      </c>
    </row>
    <row r="8" spans="1:10" x14ac:dyDescent="0.2">
      <c r="A8" s="106" t="s">
        <v>1287</v>
      </c>
      <c r="B8" s="106" t="s">
        <v>249</v>
      </c>
      <c r="C8" s="106" t="s">
        <v>254</v>
      </c>
      <c r="D8" s="106" t="s">
        <v>251</v>
      </c>
      <c r="E8">
        <v>2198</v>
      </c>
      <c r="F8" s="106" t="s">
        <v>1619</v>
      </c>
      <c r="G8" s="106" t="s">
        <v>252</v>
      </c>
      <c r="H8" s="106" t="s">
        <v>257</v>
      </c>
      <c r="I8" s="106">
        <v>222</v>
      </c>
      <c r="J8" s="106"/>
    </row>
    <row r="9" spans="1:10" x14ac:dyDescent="0.2">
      <c r="A9" s="106" t="s">
        <v>1287</v>
      </c>
      <c r="B9" s="106" t="s">
        <v>249</v>
      </c>
      <c r="C9" s="106" t="s">
        <v>254</v>
      </c>
      <c r="D9" s="106" t="s">
        <v>251</v>
      </c>
      <c r="E9">
        <v>2375</v>
      </c>
      <c r="F9" s="106" t="s">
        <v>1766</v>
      </c>
      <c r="G9" s="106" t="s">
        <v>260</v>
      </c>
      <c r="H9" s="106" t="s">
        <v>257</v>
      </c>
      <c r="I9" s="106">
        <v>131</v>
      </c>
      <c r="J9" s="106"/>
    </row>
    <row r="10" spans="1:10" x14ac:dyDescent="0.2">
      <c r="A10" s="106" t="s">
        <v>1287</v>
      </c>
      <c r="B10" s="106" t="s">
        <v>249</v>
      </c>
      <c r="C10" s="106" t="s">
        <v>250</v>
      </c>
      <c r="D10" s="106" t="s">
        <v>255</v>
      </c>
      <c r="E10">
        <v>3329</v>
      </c>
      <c r="F10" s="106" t="s">
        <v>1767</v>
      </c>
      <c r="G10" s="106" t="s">
        <v>256</v>
      </c>
      <c r="H10" s="106" t="s">
        <v>262</v>
      </c>
      <c r="I10" s="106">
        <v>139</v>
      </c>
      <c r="J10" s="106"/>
    </row>
    <row r="11" spans="1:10" x14ac:dyDescent="0.2">
      <c r="A11" s="106" t="s">
        <v>1287</v>
      </c>
      <c r="B11" s="106" t="s">
        <v>249</v>
      </c>
      <c r="C11" s="106" t="s">
        <v>261</v>
      </c>
      <c r="D11" s="106" t="s">
        <v>251</v>
      </c>
      <c r="E11">
        <v>3816</v>
      </c>
      <c r="F11" s="106" t="s">
        <v>1288</v>
      </c>
      <c r="G11" s="106" t="s">
        <v>256</v>
      </c>
      <c r="H11" s="106" t="s">
        <v>263</v>
      </c>
      <c r="I11">
        <v>61</v>
      </c>
    </row>
    <row r="12" spans="1:10" x14ac:dyDescent="0.2">
      <c r="A12" s="106" t="s">
        <v>1287</v>
      </c>
      <c r="B12" s="106" t="s">
        <v>249</v>
      </c>
      <c r="C12" s="106" t="s">
        <v>261</v>
      </c>
      <c r="D12" s="106" t="s">
        <v>255</v>
      </c>
      <c r="E12">
        <v>3930</v>
      </c>
      <c r="F12" s="106" t="s">
        <v>1401</v>
      </c>
      <c r="G12" s="106" t="s">
        <v>264</v>
      </c>
      <c r="H12" s="106" t="s">
        <v>263</v>
      </c>
      <c r="I12">
        <v>61</v>
      </c>
    </row>
    <row r="13" spans="1:10" x14ac:dyDescent="0.2">
      <c r="A13" s="106" t="s">
        <v>1287</v>
      </c>
      <c r="B13" s="106" t="s">
        <v>249</v>
      </c>
      <c r="C13" s="106" t="s">
        <v>254</v>
      </c>
      <c r="D13" s="106" t="s">
        <v>255</v>
      </c>
      <c r="E13">
        <v>4707</v>
      </c>
      <c r="F13" s="106" t="s">
        <v>1768</v>
      </c>
      <c r="G13" s="106" t="s">
        <v>256</v>
      </c>
      <c r="H13" s="106" t="s">
        <v>257</v>
      </c>
      <c r="I13" s="106">
        <v>22</v>
      </c>
      <c r="J13" s="106"/>
    </row>
    <row r="14" spans="1:10" x14ac:dyDescent="0.2">
      <c r="A14" s="106" t="s">
        <v>1287</v>
      </c>
      <c r="B14" s="106" t="s">
        <v>249</v>
      </c>
      <c r="C14" s="106" t="s">
        <v>250</v>
      </c>
      <c r="D14" s="106" t="s">
        <v>251</v>
      </c>
      <c r="E14">
        <v>5971</v>
      </c>
      <c r="F14" s="106" t="s">
        <v>1769</v>
      </c>
      <c r="G14" s="106" t="s">
        <v>256</v>
      </c>
      <c r="H14" s="106" t="s">
        <v>267</v>
      </c>
      <c r="I14" s="106">
        <v>54</v>
      </c>
      <c r="J14" s="106"/>
    </row>
    <row r="15" spans="1:10" x14ac:dyDescent="0.2">
      <c r="A15" s="106" t="s">
        <v>484</v>
      </c>
      <c r="B15" s="106" t="s">
        <v>276</v>
      </c>
      <c r="C15" s="106" t="s">
        <v>261</v>
      </c>
      <c r="D15" s="106" t="s">
        <v>251</v>
      </c>
      <c r="E15">
        <v>6267</v>
      </c>
      <c r="F15" s="106" t="s">
        <v>272</v>
      </c>
      <c r="G15" s="106" t="s">
        <v>256</v>
      </c>
      <c r="H15" s="106" t="s">
        <v>273</v>
      </c>
      <c r="I15">
        <v>35</v>
      </c>
    </row>
    <row r="16" spans="1:10" x14ac:dyDescent="0.2">
      <c r="A16" s="106" t="s">
        <v>484</v>
      </c>
      <c r="B16" s="106" t="s">
        <v>249</v>
      </c>
      <c r="C16" s="106" t="s">
        <v>250</v>
      </c>
      <c r="D16" s="106" t="s">
        <v>251</v>
      </c>
      <c r="E16">
        <v>2593</v>
      </c>
      <c r="F16" s="106" t="s">
        <v>268</v>
      </c>
      <c r="G16" s="106" t="s">
        <v>252</v>
      </c>
      <c r="H16" s="106" t="s">
        <v>253</v>
      </c>
      <c r="I16" s="106" t="s">
        <v>302</v>
      </c>
      <c r="J16" s="106" t="s">
        <v>2144</v>
      </c>
    </row>
    <row r="17" spans="1:10" x14ac:dyDescent="0.2">
      <c r="A17" s="106" t="s">
        <v>484</v>
      </c>
      <c r="B17" s="106" t="s">
        <v>249</v>
      </c>
      <c r="C17" s="106" t="s">
        <v>250</v>
      </c>
      <c r="D17" s="106" t="s">
        <v>251</v>
      </c>
      <c r="E17">
        <v>2910</v>
      </c>
      <c r="F17" s="106" t="s">
        <v>270</v>
      </c>
      <c r="G17" s="106" t="s">
        <v>252</v>
      </c>
      <c r="H17" s="106" t="s">
        <v>253</v>
      </c>
      <c r="I17" s="106">
        <v>383</v>
      </c>
      <c r="J17" s="106"/>
    </row>
    <row r="18" spans="1:10" x14ac:dyDescent="0.2">
      <c r="A18" s="106" t="s">
        <v>484</v>
      </c>
      <c r="B18" s="106" t="s">
        <v>249</v>
      </c>
      <c r="C18" s="106" t="s">
        <v>254</v>
      </c>
      <c r="D18" s="106" t="s">
        <v>251</v>
      </c>
      <c r="E18">
        <v>9603</v>
      </c>
      <c r="F18" s="106" t="s">
        <v>1770</v>
      </c>
      <c r="G18" s="106" t="s">
        <v>252</v>
      </c>
      <c r="H18" s="106" t="s">
        <v>257</v>
      </c>
      <c r="I18" t="s">
        <v>283</v>
      </c>
      <c r="J18" t="s">
        <v>2145</v>
      </c>
    </row>
    <row r="19" spans="1:10" x14ac:dyDescent="0.2">
      <c r="A19" s="106" t="s">
        <v>485</v>
      </c>
      <c r="B19" s="106" t="s">
        <v>249</v>
      </c>
      <c r="C19" s="106" t="s">
        <v>254</v>
      </c>
      <c r="D19" s="106" t="s">
        <v>251</v>
      </c>
      <c r="E19">
        <v>4627</v>
      </c>
      <c r="F19" s="106" t="s">
        <v>1771</v>
      </c>
      <c r="G19" s="106" t="s">
        <v>256</v>
      </c>
      <c r="H19" s="106" t="s">
        <v>265</v>
      </c>
      <c r="I19">
        <v>114</v>
      </c>
    </row>
    <row r="20" spans="1:10" x14ac:dyDescent="0.2">
      <c r="A20" s="106" t="s">
        <v>485</v>
      </c>
      <c r="B20" s="106" t="s">
        <v>249</v>
      </c>
      <c r="C20" s="106" t="s">
        <v>250</v>
      </c>
      <c r="D20" s="106" t="s">
        <v>251</v>
      </c>
      <c r="E20">
        <v>4750</v>
      </c>
      <c r="F20" s="106" t="s">
        <v>266</v>
      </c>
      <c r="G20" s="106" t="s">
        <v>260</v>
      </c>
      <c r="H20" s="106" t="s">
        <v>257</v>
      </c>
      <c r="I20">
        <v>52</v>
      </c>
    </row>
    <row r="21" spans="1:10" x14ac:dyDescent="0.2">
      <c r="A21" s="106" t="s">
        <v>485</v>
      </c>
      <c r="B21" s="106" t="s">
        <v>249</v>
      </c>
      <c r="C21" s="106" t="s">
        <v>254</v>
      </c>
      <c r="D21" s="106" t="s">
        <v>251</v>
      </c>
      <c r="E21">
        <v>6309</v>
      </c>
      <c r="F21" s="106" t="s">
        <v>1772</v>
      </c>
      <c r="G21" s="106" t="s">
        <v>252</v>
      </c>
      <c r="H21" s="106" t="s">
        <v>273</v>
      </c>
      <c r="I21" s="106">
        <v>224</v>
      </c>
      <c r="J21" s="106"/>
    </row>
    <row r="22" spans="1:10" x14ac:dyDescent="0.2">
      <c r="A22" s="106" t="s">
        <v>485</v>
      </c>
      <c r="B22" s="106" t="s">
        <v>249</v>
      </c>
      <c r="C22" s="106" t="s">
        <v>254</v>
      </c>
      <c r="D22" s="106" t="s">
        <v>255</v>
      </c>
      <c r="E22">
        <v>7265</v>
      </c>
      <c r="F22" s="106" t="s">
        <v>1773</v>
      </c>
      <c r="G22" s="106" t="s">
        <v>256</v>
      </c>
      <c r="H22" s="106" t="s">
        <v>282</v>
      </c>
      <c r="I22" s="106">
        <v>32</v>
      </c>
      <c r="J22" s="106"/>
    </row>
    <row r="23" spans="1:10" x14ac:dyDescent="0.2">
      <c r="A23" s="106" t="s">
        <v>485</v>
      </c>
      <c r="B23" s="106" t="s">
        <v>249</v>
      </c>
      <c r="C23" s="106" t="s">
        <v>259</v>
      </c>
      <c r="D23" s="106" t="s">
        <v>251</v>
      </c>
      <c r="E23">
        <v>7590</v>
      </c>
      <c r="F23" s="106" t="s">
        <v>1012</v>
      </c>
      <c r="G23" s="106" t="s">
        <v>252</v>
      </c>
      <c r="H23" s="106" t="s">
        <v>258</v>
      </c>
      <c r="I23">
        <v>67</v>
      </c>
    </row>
    <row r="24" spans="1:10" x14ac:dyDescent="0.2">
      <c r="A24" s="106" t="s">
        <v>485</v>
      </c>
      <c r="B24" s="106" t="s">
        <v>249</v>
      </c>
      <c r="C24" s="106" t="s">
        <v>259</v>
      </c>
      <c r="D24" s="106" t="s">
        <v>251</v>
      </c>
      <c r="E24">
        <v>7865</v>
      </c>
      <c r="F24" s="106" t="s">
        <v>1774</v>
      </c>
      <c r="G24" s="106" t="s">
        <v>256</v>
      </c>
      <c r="H24" s="106" t="s">
        <v>274</v>
      </c>
      <c r="I24" s="106">
        <v>44</v>
      </c>
      <c r="J24" s="106"/>
    </row>
    <row r="25" spans="1:10" x14ac:dyDescent="0.2">
      <c r="A25" s="106" t="s">
        <v>1562</v>
      </c>
      <c r="B25" s="106" t="s">
        <v>249</v>
      </c>
      <c r="C25" s="106" t="s">
        <v>259</v>
      </c>
      <c r="D25" s="106" t="s">
        <v>251</v>
      </c>
      <c r="E25">
        <v>2402</v>
      </c>
      <c r="F25" s="106" t="s">
        <v>2146</v>
      </c>
      <c r="G25" s="106" t="s">
        <v>264</v>
      </c>
      <c r="H25" s="106" t="s">
        <v>257</v>
      </c>
      <c r="I25" s="106">
        <v>43</v>
      </c>
      <c r="J25" s="106"/>
    </row>
    <row r="26" spans="1:10" x14ac:dyDescent="0.2">
      <c r="A26" s="106" t="s">
        <v>1562</v>
      </c>
      <c r="B26" s="106" t="s">
        <v>249</v>
      </c>
      <c r="C26" s="106" t="s">
        <v>259</v>
      </c>
      <c r="D26" s="106" t="s">
        <v>251</v>
      </c>
      <c r="E26">
        <v>2590</v>
      </c>
      <c r="F26" s="106" t="s">
        <v>1775</v>
      </c>
      <c r="G26" s="106" t="s">
        <v>252</v>
      </c>
      <c r="H26" s="106" t="s">
        <v>253</v>
      </c>
      <c r="I26" s="106">
        <v>648</v>
      </c>
      <c r="J26" s="106"/>
    </row>
    <row r="27" spans="1:10" x14ac:dyDescent="0.2">
      <c r="A27" s="106" t="s">
        <v>1562</v>
      </c>
      <c r="B27" s="106" t="s">
        <v>249</v>
      </c>
      <c r="C27" s="106" t="s">
        <v>261</v>
      </c>
      <c r="D27" s="106" t="s">
        <v>251</v>
      </c>
      <c r="E27">
        <v>3172</v>
      </c>
      <c r="F27" s="106" t="s">
        <v>1776</v>
      </c>
      <c r="G27" s="106" t="s">
        <v>252</v>
      </c>
      <c r="H27" s="106" t="s">
        <v>262</v>
      </c>
      <c r="I27">
        <v>36</v>
      </c>
    </row>
    <row r="28" spans="1:10" x14ac:dyDescent="0.2">
      <c r="A28" s="106" t="s">
        <v>1562</v>
      </c>
      <c r="B28" s="106" t="s">
        <v>249</v>
      </c>
      <c r="C28" s="106" t="s">
        <v>261</v>
      </c>
      <c r="D28" s="106" t="s">
        <v>251</v>
      </c>
      <c r="E28">
        <v>4699</v>
      </c>
      <c r="F28" s="106" t="s">
        <v>1777</v>
      </c>
      <c r="G28" s="106" t="s">
        <v>256</v>
      </c>
      <c r="H28" s="106" t="s">
        <v>257</v>
      </c>
      <c r="I28">
        <v>137</v>
      </c>
    </row>
    <row r="29" spans="1:10" x14ac:dyDescent="0.2">
      <c r="A29" s="106" t="s">
        <v>1562</v>
      </c>
      <c r="B29" s="106" t="s">
        <v>249</v>
      </c>
      <c r="C29" s="106" t="s">
        <v>254</v>
      </c>
      <c r="D29" s="106" t="s">
        <v>251</v>
      </c>
      <c r="E29">
        <v>7959</v>
      </c>
      <c r="F29" s="106" t="s">
        <v>1778</v>
      </c>
      <c r="G29" s="106" t="s">
        <v>252</v>
      </c>
      <c r="H29" s="106" t="s">
        <v>274</v>
      </c>
      <c r="I29" s="106">
        <v>485</v>
      </c>
      <c r="J29" s="106"/>
    </row>
    <row r="30" spans="1:10" x14ac:dyDescent="0.2">
      <c r="A30" s="106" t="s">
        <v>1562</v>
      </c>
      <c r="B30" s="106" t="s">
        <v>249</v>
      </c>
      <c r="C30" s="106" t="s">
        <v>261</v>
      </c>
      <c r="D30" s="106" t="s">
        <v>251</v>
      </c>
      <c r="E30">
        <v>8057</v>
      </c>
      <c r="F30" s="106" t="s">
        <v>1779</v>
      </c>
      <c r="G30" s="106" t="s">
        <v>252</v>
      </c>
      <c r="H30" s="106" t="s">
        <v>258</v>
      </c>
      <c r="I30" s="106">
        <v>640</v>
      </c>
      <c r="J30" s="106"/>
    </row>
    <row r="31" spans="1:10" x14ac:dyDescent="0.2">
      <c r="A31" s="106" t="s">
        <v>1562</v>
      </c>
      <c r="B31" s="106" t="s">
        <v>249</v>
      </c>
      <c r="C31" s="106" t="s">
        <v>250</v>
      </c>
      <c r="D31" s="106" t="s">
        <v>251</v>
      </c>
      <c r="E31">
        <v>9627</v>
      </c>
      <c r="F31" s="106" t="s">
        <v>1563</v>
      </c>
      <c r="G31" s="106" t="s">
        <v>252</v>
      </c>
      <c r="H31" s="106" t="s">
        <v>262</v>
      </c>
      <c r="I31" t="s">
        <v>275</v>
      </c>
      <c r="J31" t="s">
        <v>2147</v>
      </c>
    </row>
    <row r="32" spans="1:10" x14ac:dyDescent="0.2">
      <c r="A32" s="106" t="s">
        <v>1562</v>
      </c>
      <c r="B32" s="106" t="s">
        <v>249</v>
      </c>
      <c r="C32" s="106" t="s">
        <v>254</v>
      </c>
      <c r="D32" s="106" t="s">
        <v>251</v>
      </c>
      <c r="E32">
        <v>9824</v>
      </c>
      <c r="F32" s="106" t="s">
        <v>1780</v>
      </c>
      <c r="G32" s="106" t="s">
        <v>252</v>
      </c>
      <c r="H32" s="106" t="s">
        <v>258</v>
      </c>
      <c r="I32">
        <v>319</v>
      </c>
    </row>
    <row r="33" spans="1:10" x14ac:dyDescent="0.2">
      <c r="A33" s="106" t="s">
        <v>1186</v>
      </c>
      <c r="B33" s="106" t="s">
        <v>249</v>
      </c>
      <c r="C33" s="106" t="s">
        <v>254</v>
      </c>
      <c r="D33" s="106" t="s">
        <v>251</v>
      </c>
      <c r="E33">
        <v>1873</v>
      </c>
      <c r="F33" s="106" t="s">
        <v>1781</v>
      </c>
      <c r="G33" s="106" t="s">
        <v>252</v>
      </c>
      <c r="H33" s="106" t="s">
        <v>279</v>
      </c>
      <c r="I33" s="106">
        <v>208</v>
      </c>
      <c r="J33" s="106"/>
    </row>
    <row r="34" spans="1:10" x14ac:dyDescent="0.2">
      <c r="A34" s="106" t="s">
        <v>1186</v>
      </c>
      <c r="B34" s="106" t="s">
        <v>249</v>
      </c>
      <c r="C34" s="106" t="s">
        <v>259</v>
      </c>
      <c r="D34" s="106" t="s">
        <v>251</v>
      </c>
      <c r="E34">
        <v>1928</v>
      </c>
      <c r="F34" s="106" t="s">
        <v>1782</v>
      </c>
      <c r="G34" s="106" t="s">
        <v>252</v>
      </c>
      <c r="H34" s="106" t="s">
        <v>279</v>
      </c>
      <c r="I34" s="106" t="s">
        <v>280</v>
      </c>
      <c r="J34" s="106" t="s">
        <v>2148</v>
      </c>
    </row>
    <row r="35" spans="1:10" x14ac:dyDescent="0.2">
      <c r="A35" s="106" t="s">
        <v>1186</v>
      </c>
      <c r="B35" s="106" t="s">
        <v>249</v>
      </c>
      <c r="C35" s="106" t="s">
        <v>250</v>
      </c>
      <c r="D35" s="106" t="s">
        <v>251</v>
      </c>
      <c r="E35">
        <v>3031</v>
      </c>
      <c r="F35" s="106" t="s">
        <v>1187</v>
      </c>
      <c r="G35" s="106" t="s">
        <v>252</v>
      </c>
      <c r="H35" s="106" t="s">
        <v>258</v>
      </c>
      <c r="I35">
        <v>160</v>
      </c>
    </row>
    <row r="36" spans="1:10" x14ac:dyDescent="0.2">
      <c r="A36" s="106" t="s">
        <v>1186</v>
      </c>
      <c r="B36" s="106" t="s">
        <v>249</v>
      </c>
      <c r="C36" s="106" t="s">
        <v>261</v>
      </c>
      <c r="D36" s="106" t="s">
        <v>251</v>
      </c>
      <c r="E36">
        <v>6778</v>
      </c>
      <c r="F36" s="106" t="s">
        <v>1783</v>
      </c>
      <c r="G36" s="106" t="s">
        <v>260</v>
      </c>
      <c r="H36" s="106" t="s">
        <v>277</v>
      </c>
      <c r="I36">
        <v>132</v>
      </c>
    </row>
    <row r="37" spans="1:10" x14ac:dyDescent="0.2">
      <c r="A37" s="106" t="s">
        <v>1186</v>
      </c>
      <c r="B37" s="106" t="s">
        <v>249</v>
      </c>
      <c r="C37" s="106" t="s">
        <v>254</v>
      </c>
      <c r="D37" s="106" t="s">
        <v>251</v>
      </c>
      <c r="E37">
        <v>7640</v>
      </c>
      <c r="F37" s="106" t="s">
        <v>1784</v>
      </c>
      <c r="G37" s="106" t="s">
        <v>252</v>
      </c>
      <c r="H37" s="106" t="s">
        <v>262</v>
      </c>
      <c r="I37" s="106">
        <v>42</v>
      </c>
      <c r="J37" s="106"/>
    </row>
    <row r="38" spans="1:10" x14ac:dyDescent="0.2">
      <c r="A38" s="106" t="s">
        <v>1125</v>
      </c>
      <c r="B38" s="106" t="s">
        <v>249</v>
      </c>
      <c r="C38" s="106" t="s">
        <v>261</v>
      </c>
      <c r="D38" s="106" t="s">
        <v>251</v>
      </c>
      <c r="E38">
        <v>2353</v>
      </c>
      <c r="F38" s="106" t="s">
        <v>1785</v>
      </c>
      <c r="G38" s="106" t="s">
        <v>252</v>
      </c>
      <c r="H38" s="106" t="s">
        <v>278</v>
      </c>
      <c r="I38">
        <v>509</v>
      </c>
    </row>
    <row r="39" spans="1:10" x14ac:dyDescent="0.2">
      <c r="A39" s="106" t="s">
        <v>1125</v>
      </c>
      <c r="B39" s="106" t="s">
        <v>249</v>
      </c>
      <c r="C39" s="106" t="s">
        <v>254</v>
      </c>
      <c r="D39" s="106" t="s">
        <v>251</v>
      </c>
      <c r="E39">
        <v>2373</v>
      </c>
      <c r="F39" s="106" t="s">
        <v>1786</v>
      </c>
      <c r="G39" s="106" t="s">
        <v>256</v>
      </c>
      <c r="H39" s="106" t="s">
        <v>257</v>
      </c>
      <c r="I39">
        <v>75</v>
      </c>
    </row>
    <row r="40" spans="1:10" x14ac:dyDescent="0.2">
      <c r="A40" s="106" t="s">
        <v>1125</v>
      </c>
      <c r="B40" s="106" t="s">
        <v>249</v>
      </c>
      <c r="C40" s="106" t="s">
        <v>250</v>
      </c>
      <c r="D40" s="106" t="s">
        <v>255</v>
      </c>
      <c r="E40">
        <v>2438</v>
      </c>
      <c r="F40" s="106" t="s">
        <v>1188</v>
      </c>
      <c r="G40" s="106" t="s">
        <v>264</v>
      </c>
      <c r="H40" s="106" t="s">
        <v>257</v>
      </c>
      <c r="I40">
        <v>242</v>
      </c>
    </row>
    <row r="41" spans="1:10" x14ac:dyDescent="0.2">
      <c r="A41" s="106" t="s">
        <v>1125</v>
      </c>
      <c r="B41" s="106" t="s">
        <v>249</v>
      </c>
      <c r="C41" s="106" t="s">
        <v>261</v>
      </c>
      <c r="D41" s="106" t="s">
        <v>251</v>
      </c>
      <c r="E41">
        <v>2929</v>
      </c>
      <c r="F41" s="106" t="s">
        <v>1196</v>
      </c>
      <c r="G41" s="106" t="s">
        <v>260</v>
      </c>
      <c r="H41" s="106" t="s">
        <v>253</v>
      </c>
      <c r="I41">
        <v>362</v>
      </c>
    </row>
    <row r="42" spans="1:10" x14ac:dyDescent="0.2">
      <c r="A42" s="106" t="s">
        <v>1125</v>
      </c>
      <c r="B42" s="106" t="s">
        <v>249</v>
      </c>
      <c r="C42" s="106" t="s">
        <v>261</v>
      </c>
      <c r="D42" s="106" t="s">
        <v>255</v>
      </c>
      <c r="E42">
        <v>3193</v>
      </c>
      <c r="F42" s="106" t="s">
        <v>1787</v>
      </c>
      <c r="G42" s="106" t="s">
        <v>252</v>
      </c>
      <c r="H42" s="106" t="s">
        <v>262</v>
      </c>
      <c r="I42">
        <v>303</v>
      </c>
    </row>
    <row r="43" spans="1:10" x14ac:dyDescent="0.2">
      <c r="A43" s="106" t="s">
        <v>1125</v>
      </c>
      <c r="B43" s="106" t="s">
        <v>249</v>
      </c>
      <c r="C43" s="106" t="s">
        <v>254</v>
      </c>
      <c r="D43" s="106" t="s">
        <v>251</v>
      </c>
      <c r="E43">
        <v>3248</v>
      </c>
      <c r="F43" s="106" t="s">
        <v>1788</v>
      </c>
      <c r="G43" s="106" t="s">
        <v>260</v>
      </c>
      <c r="H43" s="106" t="s">
        <v>278</v>
      </c>
      <c r="I43">
        <v>21</v>
      </c>
    </row>
    <row r="44" spans="1:10" x14ac:dyDescent="0.2">
      <c r="A44" s="106" t="s">
        <v>1125</v>
      </c>
      <c r="B44" s="106" t="s">
        <v>249</v>
      </c>
      <c r="C44" s="106" t="s">
        <v>254</v>
      </c>
      <c r="D44" s="106" t="s">
        <v>255</v>
      </c>
      <c r="E44">
        <v>3733</v>
      </c>
      <c r="F44" s="106" t="s">
        <v>1789</v>
      </c>
      <c r="G44" s="106" t="s">
        <v>256</v>
      </c>
      <c r="H44" s="106" t="s">
        <v>263</v>
      </c>
      <c r="I44">
        <v>562</v>
      </c>
    </row>
    <row r="45" spans="1:10" x14ac:dyDescent="0.2">
      <c r="A45" s="106" t="s">
        <v>1125</v>
      </c>
      <c r="B45" s="106" t="s">
        <v>249</v>
      </c>
      <c r="C45" s="106" t="s">
        <v>250</v>
      </c>
      <c r="D45" s="106" t="s">
        <v>251</v>
      </c>
      <c r="E45">
        <v>3770</v>
      </c>
      <c r="F45" s="106" t="s">
        <v>271</v>
      </c>
      <c r="G45" s="106" t="s">
        <v>252</v>
      </c>
      <c r="H45" s="106" t="s">
        <v>263</v>
      </c>
      <c r="I45" s="106">
        <v>48</v>
      </c>
      <c r="J45" s="106"/>
    </row>
    <row r="46" spans="1:10" x14ac:dyDescent="0.2">
      <c r="A46" s="106" t="s">
        <v>1125</v>
      </c>
      <c r="B46" s="106" t="s">
        <v>249</v>
      </c>
      <c r="C46" s="106" t="s">
        <v>261</v>
      </c>
      <c r="D46" s="106" t="s">
        <v>251</v>
      </c>
      <c r="E46">
        <v>3854</v>
      </c>
      <c r="F46" s="106" t="s">
        <v>1150</v>
      </c>
      <c r="G46" s="106" t="s">
        <v>252</v>
      </c>
      <c r="H46" s="106" t="s">
        <v>263</v>
      </c>
      <c r="I46">
        <v>472</v>
      </c>
    </row>
    <row r="47" spans="1:10" x14ac:dyDescent="0.2">
      <c r="A47" s="106" t="s">
        <v>1125</v>
      </c>
      <c r="B47" s="106" t="s">
        <v>249</v>
      </c>
      <c r="C47" s="106" t="s">
        <v>250</v>
      </c>
      <c r="D47" s="106" t="s">
        <v>255</v>
      </c>
      <c r="E47">
        <v>4382</v>
      </c>
      <c r="F47" s="106" t="s">
        <v>1790</v>
      </c>
      <c r="G47" s="106" t="s">
        <v>252</v>
      </c>
      <c r="H47" s="106" t="s">
        <v>263</v>
      </c>
      <c r="I47">
        <v>743</v>
      </c>
    </row>
    <row r="48" spans="1:10" x14ac:dyDescent="0.2">
      <c r="A48" s="106" t="s">
        <v>1125</v>
      </c>
      <c r="B48" s="106" t="s">
        <v>249</v>
      </c>
      <c r="C48" s="106" t="s">
        <v>261</v>
      </c>
      <c r="D48" s="106" t="s">
        <v>255</v>
      </c>
      <c r="E48">
        <v>4446</v>
      </c>
      <c r="F48" s="106" t="s">
        <v>1791</v>
      </c>
      <c r="G48" s="106" t="s">
        <v>264</v>
      </c>
      <c r="H48" s="106" t="s">
        <v>263</v>
      </c>
      <c r="I48">
        <v>277</v>
      </c>
    </row>
    <row r="49" spans="1:10" x14ac:dyDescent="0.2">
      <c r="A49" s="106" t="s">
        <v>1125</v>
      </c>
      <c r="B49" s="106" t="s">
        <v>249</v>
      </c>
      <c r="C49" s="106" t="s">
        <v>254</v>
      </c>
      <c r="D49" s="106" t="s">
        <v>251</v>
      </c>
      <c r="E49">
        <v>4996</v>
      </c>
      <c r="F49" s="106" t="s">
        <v>306</v>
      </c>
      <c r="G49" s="106" t="s">
        <v>252</v>
      </c>
      <c r="H49" s="106" t="s">
        <v>265</v>
      </c>
      <c r="I49" t="s">
        <v>283</v>
      </c>
      <c r="J49" t="s">
        <v>2090</v>
      </c>
    </row>
    <row r="50" spans="1:10" x14ac:dyDescent="0.2">
      <c r="A50" s="106" t="s">
        <v>1125</v>
      </c>
      <c r="B50" s="106" t="s">
        <v>249</v>
      </c>
      <c r="C50" s="106" t="s">
        <v>250</v>
      </c>
      <c r="D50" s="106" t="s">
        <v>251</v>
      </c>
      <c r="E50">
        <v>6656</v>
      </c>
      <c r="F50" s="106" t="s">
        <v>1792</v>
      </c>
      <c r="G50" s="106" t="s">
        <v>260</v>
      </c>
      <c r="H50" s="106" t="s">
        <v>277</v>
      </c>
      <c r="I50" s="106">
        <v>199</v>
      </c>
      <c r="J50" s="106"/>
    </row>
    <row r="51" spans="1:10" x14ac:dyDescent="0.2">
      <c r="A51" s="106" t="s">
        <v>1125</v>
      </c>
      <c r="B51" s="106" t="s">
        <v>249</v>
      </c>
      <c r="C51" s="106" t="s">
        <v>254</v>
      </c>
      <c r="D51" s="106" t="s">
        <v>251</v>
      </c>
      <c r="E51">
        <v>7279</v>
      </c>
      <c r="F51" s="106" t="s">
        <v>1977</v>
      </c>
      <c r="G51" s="106" t="s">
        <v>260</v>
      </c>
      <c r="H51" s="106" t="s">
        <v>282</v>
      </c>
      <c r="I51" s="106">
        <v>691</v>
      </c>
      <c r="J51" s="106"/>
    </row>
    <row r="52" spans="1:10" x14ac:dyDescent="0.2">
      <c r="A52" s="106" t="s">
        <v>1125</v>
      </c>
      <c r="B52" s="106" t="s">
        <v>249</v>
      </c>
      <c r="C52" s="106" t="s">
        <v>254</v>
      </c>
      <c r="D52" s="106" t="s">
        <v>255</v>
      </c>
      <c r="E52">
        <v>7605</v>
      </c>
      <c r="F52" s="106" t="s">
        <v>1793</v>
      </c>
      <c r="G52" s="106" t="s">
        <v>252</v>
      </c>
      <c r="H52" s="106" t="s">
        <v>262</v>
      </c>
      <c r="I52">
        <v>213</v>
      </c>
    </row>
    <row r="53" spans="1:10" x14ac:dyDescent="0.2">
      <c r="A53" s="106" t="s">
        <v>1125</v>
      </c>
      <c r="B53" s="106" t="s">
        <v>249</v>
      </c>
      <c r="C53" s="106" t="s">
        <v>250</v>
      </c>
      <c r="D53" s="106" t="s">
        <v>255</v>
      </c>
      <c r="E53">
        <v>7901</v>
      </c>
      <c r="F53" s="106" t="s">
        <v>1126</v>
      </c>
      <c r="G53" s="106" t="s">
        <v>256</v>
      </c>
      <c r="H53" s="106" t="s">
        <v>274</v>
      </c>
      <c r="I53">
        <v>10</v>
      </c>
    </row>
    <row r="54" spans="1:10" x14ac:dyDescent="0.2">
      <c r="A54" s="106" t="s">
        <v>1125</v>
      </c>
      <c r="B54" s="106" t="s">
        <v>249</v>
      </c>
      <c r="C54" s="106" t="s">
        <v>254</v>
      </c>
      <c r="D54" s="106" t="s">
        <v>251</v>
      </c>
      <c r="E54">
        <v>8917</v>
      </c>
      <c r="F54" s="106" t="s">
        <v>1101</v>
      </c>
      <c r="G54" s="106" t="s">
        <v>252</v>
      </c>
      <c r="H54" s="106" t="s">
        <v>278</v>
      </c>
      <c r="I54">
        <v>211</v>
      </c>
    </row>
    <row r="55" spans="1:10" x14ac:dyDescent="0.2">
      <c r="A55" s="106" t="s">
        <v>1125</v>
      </c>
      <c r="B55" s="106" t="s">
        <v>249</v>
      </c>
      <c r="C55" s="106" t="s">
        <v>254</v>
      </c>
      <c r="D55" s="106" t="s">
        <v>251</v>
      </c>
      <c r="E55">
        <v>9678</v>
      </c>
      <c r="F55" s="106" t="s">
        <v>1794</v>
      </c>
      <c r="G55" s="106" t="s">
        <v>252</v>
      </c>
      <c r="H55" s="106" t="s">
        <v>257</v>
      </c>
      <c r="I55" s="106" t="s">
        <v>283</v>
      </c>
      <c r="J55" s="106" t="s">
        <v>2149</v>
      </c>
    </row>
    <row r="56" spans="1:10" x14ac:dyDescent="0.2">
      <c r="A56" s="106" t="s">
        <v>1013</v>
      </c>
      <c r="B56" s="106" t="s">
        <v>249</v>
      </c>
      <c r="C56" s="106" t="s">
        <v>254</v>
      </c>
      <c r="D56" s="106" t="s">
        <v>251</v>
      </c>
      <c r="E56">
        <v>1383</v>
      </c>
      <c r="F56" s="106" t="s">
        <v>299</v>
      </c>
      <c r="G56" s="106" t="s">
        <v>256</v>
      </c>
      <c r="H56" s="106" t="s">
        <v>300</v>
      </c>
      <c r="I56">
        <v>35</v>
      </c>
    </row>
    <row r="57" spans="1:10" x14ac:dyDescent="0.2">
      <c r="A57" s="106" t="s">
        <v>1013</v>
      </c>
      <c r="B57" s="106" t="s">
        <v>249</v>
      </c>
      <c r="C57" s="106" t="s">
        <v>254</v>
      </c>
      <c r="D57" s="106" t="s">
        <v>255</v>
      </c>
      <c r="E57">
        <v>2301</v>
      </c>
      <c r="F57" s="106" t="s">
        <v>1795</v>
      </c>
      <c r="G57" s="106" t="s">
        <v>252</v>
      </c>
      <c r="H57" s="106" t="s">
        <v>257</v>
      </c>
      <c r="I57">
        <v>330</v>
      </c>
    </row>
    <row r="58" spans="1:10" x14ac:dyDescent="0.2">
      <c r="A58" s="106" t="s">
        <v>1013</v>
      </c>
      <c r="B58" s="106" t="s">
        <v>249</v>
      </c>
      <c r="C58" s="106" t="s">
        <v>250</v>
      </c>
      <c r="D58" s="106" t="s">
        <v>251</v>
      </c>
      <c r="E58">
        <v>3180</v>
      </c>
      <c r="F58" s="106" t="s">
        <v>1796</v>
      </c>
      <c r="G58" s="106" t="s">
        <v>252</v>
      </c>
      <c r="H58" s="106" t="s">
        <v>258</v>
      </c>
      <c r="I58">
        <v>128</v>
      </c>
    </row>
    <row r="59" spans="1:10" x14ac:dyDescent="0.2">
      <c r="A59" s="106" t="s">
        <v>1013</v>
      </c>
      <c r="B59" s="106" t="s">
        <v>249</v>
      </c>
      <c r="C59" s="106" t="s">
        <v>259</v>
      </c>
      <c r="D59" s="106" t="s">
        <v>251</v>
      </c>
      <c r="E59">
        <v>4238</v>
      </c>
      <c r="F59" s="106" t="s">
        <v>1348</v>
      </c>
      <c r="G59" s="106" t="s">
        <v>252</v>
      </c>
      <c r="H59" s="106" t="s">
        <v>265</v>
      </c>
      <c r="I59">
        <v>120</v>
      </c>
    </row>
    <row r="60" spans="1:10" x14ac:dyDescent="0.2">
      <c r="A60" s="106" t="s">
        <v>1013</v>
      </c>
      <c r="B60" s="106" t="s">
        <v>249</v>
      </c>
      <c r="C60" s="106" t="s">
        <v>250</v>
      </c>
      <c r="D60" s="106" t="s">
        <v>251</v>
      </c>
      <c r="E60">
        <v>6065</v>
      </c>
      <c r="F60" s="106" t="s">
        <v>287</v>
      </c>
      <c r="G60" s="106" t="s">
        <v>252</v>
      </c>
      <c r="H60" s="106" t="s">
        <v>257</v>
      </c>
      <c r="I60">
        <v>93</v>
      </c>
    </row>
    <row r="61" spans="1:10" x14ac:dyDescent="0.2">
      <c r="A61" s="106" t="s">
        <v>1013</v>
      </c>
      <c r="B61" s="106" t="s">
        <v>249</v>
      </c>
      <c r="C61" s="106" t="s">
        <v>254</v>
      </c>
      <c r="D61" s="106" t="s">
        <v>255</v>
      </c>
      <c r="E61">
        <v>7804</v>
      </c>
      <c r="F61" s="106" t="s">
        <v>1797</v>
      </c>
      <c r="G61" s="106" t="s">
        <v>264</v>
      </c>
      <c r="H61" s="106" t="s">
        <v>274</v>
      </c>
      <c r="I61">
        <v>35</v>
      </c>
    </row>
    <row r="62" spans="1:10" x14ac:dyDescent="0.2">
      <c r="A62" s="106" t="s">
        <v>1013</v>
      </c>
      <c r="B62" s="106" t="s">
        <v>249</v>
      </c>
      <c r="C62" s="106" t="s">
        <v>254</v>
      </c>
      <c r="D62" s="106" t="s">
        <v>251</v>
      </c>
      <c r="E62">
        <v>7856</v>
      </c>
      <c r="F62" s="106" t="s">
        <v>1602</v>
      </c>
      <c r="G62" s="106" t="s">
        <v>252</v>
      </c>
      <c r="H62" s="106" t="s">
        <v>274</v>
      </c>
      <c r="I62">
        <v>240</v>
      </c>
    </row>
    <row r="63" spans="1:10" x14ac:dyDescent="0.2">
      <c r="A63" s="106" t="s">
        <v>1319</v>
      </c>
      <c r="B63" s="106" t="s">
        <v>249</v>
      </c>
      <c r="C63" s="106" t="s">
        <v>250</v>
      </c>
      <c r="D63" s="106" t="s">
        <v>251</v>
      </c>
      <c r="E63">
        <v>2923</v>
      </c>
      <c r="F63" s="106" t="s">
        <v>1798</v>
      </c>
      <c r="G63" s="106" t="s">
        <v>260</v>
      </c>
      <c r="H63" s="106" t="s">
        <v>253</v>
      </c>
      <c r="I63">
        <v>192</v>
      </c>
    </row>
    <row r="64" spans="1:10" x14ac:dyDescent="0.2">
      <c r="A64" s="106" t="s">
        <v>1319</v>
      </c>
      <c r="B64" s="106" t="s">
        <v>249</v>
      </c>
      <c r="C64" s="106" t="s">
        <v>254</v>
      </c>
      <c r="D64" s="106" t="s">
        <v>251</v>
      </c>
      <c r="E64">
        <v>3475</v>
      </c>
      <c r="F64" s="106" t="s">
        <v>1389</v>
      </c>
      <c r="G64" s="106" t="s">
        <v>252</v>
      </c>
      <c r="H64" s="106" t="s">
        <v>278</v>
      </c>
      <c r="I64" s="106">
        <v>142</v>
      </c>
      <c r="J64" s="106"/>
    </row>
    <row r="65" spans="1:10" x14ac:dyDescent="0.2">
      <c r="A65" s="106" t="s">
        <v>1319</v>
      </c>
      <c r="B65" s="106" t="s">
        <v>249</v>
      </c>
      <c r="C65" s="106" t="s">
        <v>250</v>
      </c>
      <c r="D65" s="106" t="s">
        <v>251</v>
      </c>
      <c r="E65">
        <v>3524</v>
      </c>
      <c r="F65" s="106" t="s">
        <v>1799</v>
      </c>
      <c r="G65" s="106" t="s">
        <v>252</v>
      </c>
      <c r="H65" s="106" t="s">
        <v>285</v>
      </c>
      <c r="I65">
        <v>44</v>
      </c>
    </row>
    <row r="66" spans="1:10" x14ac:dyDescent="0.2">
      <c r="A66" s="106" t="s">
        <v>1319</v>
      </c>
      <c r="B66" s="106" t="s">
        <v>249</v>
      </c>
      <c r="C66" s="106" t="s">
        <v>261</v>
      </c>
      <c r="D66" s="106" t="s">
        <v>251</v>
      </c>
      <c r="E66">
        <v>3988</v>
      </c>
      <c r="F66" s="106" t="s">
        <v>1800</v>
      </c>
      <c r="G66" s="106" t="s">
        <v>256</v>
      </c>
      <c r="H66" s="106" t="s">
        <v>263</v>
      </c>
      <c r="I66" s="106">
        <v>37</v>
      </c>
      <c r="J66" s="106"/>
    </row>
    <row r="67" spans="1:10" x14ac:dyDescent="0.2">
      <c r="A67" s="106" t="s">
        <v>1319</v>
      </c>
      <c r="B67" s="106" t="s">
        <v>249</v>
      </c>
      <c r="C67" s="106" t="s">
        <v>254</v>
      </c>
      <c r="D67" s="106" t="s">
        <v>255</v>
      </c>
      <c r="E67">
        <v>4441</v>
      </c>
      <c r="F67" s="106" t="s">
        <v>291</v>
      </c>
      <c r="G67" s="106" t="s">
        <v>264</v>
      </c>
      <c r="H67" s="106" t="s">
        <v>263</v>
      </c>
      <c r="I67" s="106">
        <v>183</v>
      </c>
      <c r="J67" s="106"/>
    </row>
    <row r="68" spans="1:10" x14ac:dyDescent="0.2">
      <c r="A68" s="106" t="s">
        <v>1319</v>
      </c>
      <c r="B68" s="106" t="s">
        <v>249</v>
      </c>
      <c r="C68" s="106" t="s">
        <v>259</v>
      </c>
      <c r="D68" s="106" t="s">
        <v>255</v>
      </c>
      <c r="E68">
        <v>6654</v>
      </c>
      <c r="F68" s="106" t="s">
        <v>1801</v>
      </c>
      <c r="G68" s="106" t="s">
        <v>252</v>
      </c>
      <c r="H68" s="106" t="s">
        <v>277</v>
      </c>
      <c r="I68">
        <v>81</v>
      </c>
    </row>
    <row r="69" spans="1:10" x14ac:dyDescent="0.2">
      <c r="A69" s="106" t="s">
        <v>1319</v>
      </c>
      <c r="B69" s="106" t="s">
        <v>249</v>
      </c>
      <c r="C69" s="106" t="s">
        <v>259</v>
      </c>
      <c r="D69" s="106" t="s">
        <v>251</v>
      </c>
      <c r="E69">
        <v>7196</v>
      </c>
      <c r="F69" s="106" t="s">
        <v>1349</v>
      </c>
      <c r="G69" s="106" t="s">
        <v>252</v>
      </c>
      <c r="H69" s="106" t="s">
        <v>288</v>
      </c>
      <c r="I69" s="106">
        <v>165</v>
      </c>
      <c r="J69" s="106"/>
    </row>
    <row r="70" spans="1:10" x14ac:dyDescent="0.2">
      <c r="A70" s="106" t="s">
        <v>1319</v>
      </c>
      <c r="B70" s="106" t="s">
        <v>249</v>
      </c>
      <c r="C70" s="106" t="s">
        <v>261</v>
      </c>
      <c r="D70" s="106" t="s">
        <v>255</v>
      </c>
      <c r="E70">
        <v>7682</v>
      </c>
      <c r="F70" s="106" t="s">
        <v>308</v>
      </c>
      <c r="G70" s="106" t="s">
        <v>256</v>
      </c>
      <c r="H70" s="106" t="s">
        <v>262</v>
      </c>
      <c r="I70" s="106">
        <v>23</v>
      </c>
      <c r="J70" s="106"/>
    </row>
    <row r="71" spans="1:10" x14ac:dyDescent="0.2">
      <c r="A71" s="106" t="s">
        <v>1319</v>
      </c>
      <c r="B71" s="106" t="s">
        <v>249</v>
      </c>
      <c r="C71" s="106" t="s">
        <v>254</v>
      </c>
      <c r="D71" s="106" t="s">
        <v>251</v>
      </c>
      <c r="E71">
        <v>7983</v>
      </c>
      <c r="F71" s="106" t="s">
        <v>1802</v>
      </c>
      <c r="G71" s="106" t="s">
        <v>260</v>
      </c>
      <c r="H71" s="106" t="s">
        <v>274</v>
      </c>
      <c r="I71">
        <v>61</v>
      </c>
    </row>
    <row r="72" spans="1:10" x14ac:dyDescent="0.2">
      <c r="A72" s="106" t="s">
        <v>1319</v>
      </c>
      <c r="B72" s="106" t="s">
        <v>249</v>
      </c>
      <c r="C72" s="106" t="s">
        <v>259</v>
      </c>
      <c r="D72" s="106" t="s">
        <v>251</v>
      </c>
      <c r="E72">
        <v>8068</v>
      </c>
      <c r="F72" s="106" t="s">
        <v>1320</v>
      </c>
      <c r="G72" s="106" t="s">
        <v>252</v>
      </c>
      <c r="H72" s="106" t="s">
        <v>258</v>
      </c>
      <c r="I72">
        <v>505</v>
      </c>
    </row>
    <row r="73" spans="1:10" x14ac:dyDescent="0.2">
      <c r="A73" s="106" t="s">
        <v>1319</v>
      </c>
      <c r="B73" s="106" t="s">
        <v>249</v>
      </c>
      <c r="C73" s="106" t="s">
        <v>259</v>
      </c>
      <c r="D73" s="106" t="s">
        <v>255</v>
      </c>
      <c r="E73">
        <v>9283</v>
      </c>
      <c r="F73" s="106" t="s">
        <v>1803</v>
      </c>
      <c r="G73" s="106" t="s">
        <v>289</v>
      </c>
      <c r="H73" s="106" t="s">
        <v>290</v>
      </c>
      <c r="I73" s="106">
        <v>164</v>
      </c>
      <c r="J73" s="106"/>
    </row>
    <row r="74" spans="1:10" x14ac:dyDescent="0.2">
      <c r="A74" s="106" t="s">
        <v>1014</v>
      </c>
      <c r="B74" s="106" t="s">
        <v>249</v>
      </c>
      <c r="C74" s="106" t="s">
        <v>261</v>
      </c>
      <c r="D74" s="106" t="s">
        <v>251</v>
      </c>
      <c r="E74">
        <v>1844</v>
      </c>
      <c r="F74" s="106" t="s">
        <v>1804</v>
      </c>
      <c r="G74" s="106" t="s">
        <v>260</v>
      </c>
      <c r="H74" s="106" t="s">
        <v>279</v>
      </c>
      <c r="I74" s="106">
        <v>36</v>
      </c>
      <c r="J74" s="106"/>
    </row>
    <row r="75" spans="1:10" x14ac:dyDescent="0.2">
      <c r="A75" s="106" t="s">
        <v>1014</v>
      </c>
      <c r="B75" s="106" t="s">
        <v>249</v>
      </c>
      <c r="C75" s="106" t="s">
        <v>254</v>
      </c>
      <c r="D75" s="106" t="s">
        <v>251</v>
      </c>
      <c r="E75">
        <v>2345</v>
      </c>
      <c r="F75" s="106" t="s">
        <v>1293</v>
      </c>
      <c r="G75" s="106" t="s">
        <v>260</v>
      </c>
      <c r="H75" s="106" t="s">
        <v>263</v>
      </c>
      <c r="I75" s="106">
        <v>29</v>
      </c>
      <c r="J75" s="106"/>
    </row>
    <row r="76" spans="1:10" x14ac:dyDescent="0.2">
      <c r="A76" s="106" t="s">
        <v>1014</v>
      </c>
      <c r="B76" s="106" t="s">
        <v>249</v>
      </c>
      <c r="C76" s="106" t="s">
        <v>250</v>
      </c>
      <c r="D76" s="106" t="s">
        <v>251</v>
      </c>
      <c r="E76">
        <v>2751</v>
      </c>
      <c r="F76" s="106" t="s">
        <v>1805</v>
      </c>
      <c r="G76" s="106" t="s">
        <v>256</v>
      </c>
      <c r="H76" s="106" t="s">
        <v>258</v>
      </c>
      <c r="I76">
        <v>342</v>
      </c>
    </row>
    <row r="77" spans="1:10" x14ac:dyDescent="0.2">
      <c r="A77" s="106" t="s">
        <v>1014</v>
      </c>
      <c r="B77" s="106" t="s">
        <v>249</v>
      </c>
      <c r="C77" s="106" t="s">
        <v>250</v>
      </c>
      <c r="D77" s="106" t="s">
        <v>251</v>
      </c>
      <c r="E77">
        <v>3134</v>
      </c>
      <c r="F77" s="106" t="s">
        <v>1806</v>
      </c>
      <c r="G77" s="106" t="s">
        <v>252</v>
      </c>
      <c r="H77" s="106" t="s">
        <v>262</v>
      </c>
      <c r="I77">
        <v>253</v>
      </c>
    </row>
    <row r="78" spans="1:10" x14ac:dyDescent="0.2">
      <c r="A78" s="106" t="s">
        <v>1014</v>
      </c>
      <c r="B78" s="106" t="s">
        <v>249</v>
      </c>
      <c r="C78" s="106" t="s">
        <v>250</v>
      </c>
      <c r="D78" s="106" t="s">
        <v>251</v>
      </c>
      <c r="E78">
        <v>3161</v>
      </c>
      <c r="F78" s="106" t="s">
        <v>1127</v>
      </c>
      <c r="G78" s="106" t="s">
        <v>260</v>
      </c>
      <c r="H78" s="106" t="s">
        <v>258</v>
      </c>
      <c r="I78">
        <v>80</v>
      </c>
    </row>
    <row r="79" spans="1:10" x14ac:dyDescent="0.2">
      <c r="A79" s="106" t="s">
        <v>1014</v>
      </c>
      <c r="B79" s="106" t="s">
        <v>249</v>
      </c>
      <c r="C79" s="106" t="s">
        <v>259</v>
      </c>
      <c r="D79" s="106" t="s">
        <v>255</v>
      </c>
      <c r="E79">
        <v>3269</v>
      </c>
      <c r="F79" s="106" t="s">
        <v>1390</v>
      </c>
      <c r="G79" s="106" t="s">
        <v>289</v>
      </c>
      <c r="H79" s="106" t="s">
        <v>290</v>
      </c>
      <c r="I79" t="s">
        <v>302</v>
      </c>
      <c r="J79" t="s">
        <v>2150</v>
      </c>
    </row>
    <row r="80" spans="1:10" x14ac:dyDescent="0.2">
      <c r="A80" s="106" t="s">
        <v>1014</v>
      </c>
      <c r="B80" s="106" t="s">
        <v>249</v>
      </c>
      <c r="C80" s="106" t="s">
        <v>250</v>
      </c>
      <c r="D80" s="106" t="s">
        <v>251</v>
      </c>
      <c r="E80">
        <v>3444</v>
      </c>
      <c r="F80" s="106" t="s">
        <v>1807</v>
      </c>
      <c r="G80" s="106" t="s">
        <v>256</v>
      </c>
      <c r="H80" s="106" t="s">
        <v>267</v>
      </c>
      <c r="I80" s="106">
        <v>121</v>
      </c>
      <c r="J80" s="106"/>
    </row>
    <row r="81" spans="1:10" x14ac:dyDescent="0.2">
      <c r="A81" s="106" t="s">
        <v>1014</v>
      </c>
      <c r="B81" s="106" t="s">
        <v>249</v>
      </c>
      <c r="C81" s="106" t="s">
        <v>259</v>
      </c>
      <c r="D81" s="106" t="s">
        <v>255</v>
      </c>
      <c r="E81">
        <v>3565</v>
      </c>
      <c r="F81" s="106" t="s">
        <v>1564</v>
      </c>
      <c r="G81" s="106" t="s">
        <v>252</v>
      </c>
      <c r="H81" s="106" t="s">
        <v>258</v>
      </c>
      <c r="I81">
        <v>191</v>
      </c>
    </row>
    <row r="82" spans="1:10" x14ac:dyDescent="0.2">
      <c r="A82" s="106" t="s">
        <v>1014</v>
      </c>
      <c r="B82" s="106" t="s">
        <v>249</v>
      </c>
      <c r="C82" s="106" t="s">
        <v>250</v>
      </c>
      <c r="D82" s="106" t="s">
        <v>255</v>
      </c>
      <c r="E82">
        <v>4026</v>
      </c>
      <c r="F82" s="106" t="s">
        <v>1391</v>
      </c>
      <c r="G82" s="106" t="s">
        <v>260</v>
      </c>
      <c r="H82" s="106" t="s">
        <v>294</v>
      </c>
      <c r="I82">
        <v>103</v>
      </c>
    </row>
    <row r="83" spans="1:10" x14ac:dyDescent="0.2">
      <c r="A83" s="106" t="s">
        <v>1014</v>
      </c>
      <c r="B83" s="106" t="s">
        <v>249</v>
      </c>
      <c r="C83" s="106" t="s">
        <v>261</v>
      </c>
      <c r="D83" s="106" t="s">
        <v>255</v>
      </c>
      <c r="E83">
        <v>4599</v>
      </c>
      <c r="F83" s="106" t="s">
        <v>1808</v>
      </c>
      <c r="G83" s="106" t="s">
        <v>264</v>
      </c>
      <c r="H83" s="106" t="s">
        <v>297</v>
      </c>
      <c r="I83">
        <v>357</v>
      </c>
    </row>
    <row r="84" spans="1:10" x14ac:dyDescent="0.2">
      <c r="A84" s="106" t="s">
        <v>1014</v>
      </c>
      <c r="B84" s="106" t="s">
        <v>249</v>
      </c>
      <c r="C84" s="106" t="s">
        <v>261</v>
      </c>
      <c r="D84" s="106" t="s">
        <v>251</v>
      </c>
      <c r="E84">
        <v>6577</v>
      </c>
      <c r="F84" s="106" t="s">
        <v>1809</v>
      </c>
      <c r="G84" s="106" t="s">
        <v>264</v>
      </c>
      <c r="H84" s="106" t="s">
        <v>257</v>
      </c>
      <c r="I84">
        <v>41</v>
      </c>
    </row>
    <row r="85" spans="1:10" x14ac:dyDescent="0.2">
      <c r="A85" s="106" t="s">
        <v>1014</v>
      </c>
      <c r="B85" s="106" t="s">
        <v>249</v>
      </c>
      <c r="C85" s="106" t="s">
        <v>259</v>
      </c>
      <c r="D85" s="106" t="s">
        <v>255</v>
      </c>
      <c r="E85">
        <v>7064</v>
      </c>
      <c r="F85" s="106" t="s">
        <v>295</v>
      </c>
      <c r="G85" s="106" t="s">
        <v>264</v>
      </c>
      <c r="H85" s="106" t="s">
        <v>257</v>
      </c>
      <c r="I85" s="106">
        <v>30</v>
      </c>
      <c r="J85" s="106"/>
    </row>
    <row r="86" spans="1:10" x14ac:dyDescent="0.2">
      <c r="A86" s="106" t="s">
        <v>1014</v>
      </c>
      <c r="B86" s="106" t="s">
        <v>249</v>
      </c>
      <c r="C86" s="106" t="s">
        <v>259</v>
      </c>
      <c r="D86" s="106" t="s">
        <v>251</v>
      </c>
      <c r="E86">
        <v>8142</v>
      </c>
      <c r="F86" s="106" t="s">
        <v>1321</v>
      </c>
      <c r="G86" s="106" t="s">
        <v>252</v>
      </c>
      <c r="H86" s="106" t="s">
        <v>258</v>
      </c>
      <c r="I86">
        <v>193</v>
      </c>
    </row>
    <row r="87" spans="1:10" x14ac:dyDescent="0.2">
      <c r="A87" s="106" t="s">
        <v>1014</v>
      </c>
      <c r="B87" s="106" t="s">
        <v>249</v>
      </c>
      <c r="C87" s="106" t="s">
        <v>259</v>
      </c>
      <c r="D87" s="106" t="s">
        <v>251</v>
      </c>
      <c r="E87">
        <v>8842</v>
      </c>
      <c r="F87" s="106" t="s">
        <v>1810</v>
      </c>
      <c r="G87" s="106" t="s">
        <v>252</v>
      </c>
      <c r="H87" s="106" t="s">
        <v>278</v>
      </c>
      <c r="I87">
        <v>368</v>
      </c>
    </row>
    <row r="88" spans="1:10" x14ac:dyDescent="0.2">
      <c r="A88" s="106" t="s">
        <v>1014</v>
      </c>
      <c r="B88" s="106" t="s">
        <v>249</v>
      </c>
      <c r="C88" s="106" t="s">
        <v>261</v>
      </c>
      <c r="D88" s="106" t="s">
        <v>255</v>
      </c>
      <c r="E88">
        <v>9262</v>
      </c>
      <c r="F88" s="106" t="s">
        <v>293</v>
      </c>
      <c r="G88" s="106" t="s">
        <v>252</v>
      </c>
      <c r="H88" s="106" t="s">
        <v>262</v>
      </c>
      <c r="I88">
        <v>267</v>
      </c>
    </row>
    <row r="89" spans="1:10" x14ac:dyDescent="0.2">
      <c r="A89" s="106" t="s">
        <v>1015</v>
      </c>
      <c r="B89" s="106" t="s">
        <v>276</v>
      </c>
      <c r="C89" s="106" t="s">
        <v>261</v>
      </c>
      <c r="D89" s="106" t="s">
        <v>255</v>
      </c>
      <c r="E89">
        <v>6387</v>
      </c>
      <c r="F89" s="106" t="s">
        <v>1128</v>
      </c>
      <c r="G89" s="106" t="s">
        <v>252</v>
      </c>
      <c r="H89" s="106" t="s">
        <v>273</v>
      </c>
      <c r="I89">
        <v>158</v>
      </c>
    </row>
    <row r="90" spans="1:10" x14ac:dyDescent="0.2">
      <c r="A90" s="106" t="s">
        <v>1015</v>
      </c>
      <c r="B90" s="106" t="s">
        <v>249</v>
      </c>
      <c r="C90" s="106" t="s">
        <v>261</v>
      </c>
      <c r="D90" s="106" t="s">
        <v>255</v>
      </c>
      <c r="E90">
        <v>2978</v>
      </c>
      <c r="F90" s="106" t="s">
        <v>1811</v>
      </c>
      <c r="G90" s="106" t="s">
        <v>264</v>
      </c>
      <c r="H90" s="106" t="s">
        <v>278</v>
      </c>
      <c r="I90">
        <v>134</v>
      </c>
    </row>
    <row r="91" spans="1:10" x14ac:dyDescent="0.2">
      <c r="A91" s="106" t="s">
        <v>1015</v>
      </c>
      <c r="B91" s="106" t="s">
        <v>249</v>
      </c>
      <c r="C91" s="106" t="s">
        <v>254</v>
      </c>
      <c r="D91" s="106" t="s">
        <v>251</v>
      </c>
      <c r="E91">
        <v>3038</v>
      </c>
      <c r="F91" s="106" t="s">
        <v>1812</v>
      </c>
      <c r="G91" s="106" t="s">
        <v>252</v>
      </c>
      <c r="H91" s="106" t="s">
        <v>258</v>
      </c>
      <c r="I91" s="106" t="s">
        <v>311</v>
      </c>
      <c r="J91" s="106" t="s">
        <v>2151</v>
      </c>
    </row>
    <row r="92" spans="1:10" x14ac:dyDescent="0.2">
      <c r="A92" s="106" t="s">
        <v>1015</v>
      </c>
      <c r="B92" s="106" t="s">
        <v>249</v>
      </c>
      <c r="C92" s="106" t="s">
        <v>259</v>
      </c>
      <c r="D92" s="106" t="s">
        <v>251</v>
      </c>
      <c r="E92">
        <v>3246</v>
      </c>
      <c r="F92" s="106" t="s">
        <v>1813</v>
      </c>
      <c r="G92" s="106" t="s">
        <v>252</v>
      </c>
      <c r="H92" s="106" t="s">
        <v>278</v>
      </c>
      <c r="I92" s="106">
        <v>61</v>
      </c>
      <c r="J92" s="106"/>
    </row>
    <row r="93" spans="1:10" x14ac:dyDescent="0.2">
      <c r="A93" s="106" t="s">
        <v>1015</v>
      </c>
      <c r="B93" s="106" t="s">
        <v>249</v>
      </c>
      <c r="C93" s="106" t="s">
        <v>250</v>
      </c>
      <c r="D93" s="106" t="s">
        <v>251</v>
      </c>
      <c r="E93">
        <v>3361</v>
      </c>
      <c r="F93" s="106" t="s">
        <v>1197</v>
      </c>
      <c r="G93" s="106" t="s">
        <v>252</v>
      </c>
      <c r="H93" s="106" t="s">
        <v>262</v>
      </c>
      <c r="I93" s="106">
        <v>161</v>
      </c>
      <c r="J93" s="106"/>
    </row>
    <row r="94" spans="1:10" x14ac:dyDescent="0.2">
      <c r="A94" s="106" t="s">
        <v>1015</v>
      </c>
      <c r="B94" s="106" t="s">
        <v>249</v>
      </c>
      <c r="C94" s="106" t="s">
        <v>261</v>
      </c>
      <c r="D94" s="106" t="s">
        <v>251</v>
      </c>
      <c r="E94">
        <v>3418</v>
      </c>
      <c r="F94" s="106" t="s">
        <v>1727</v>
      </c>
      <c r="G94" s="106" t="s">
        <v>264</v>
      </c>
      <c r="H94" s="106" t="s">
        <v>262</v>
      </c>
      <c r="I94">
        <v>96</v>
      </c>
    </row>
    <row r="95" spans="1:10" x14ac:dyDescent="0.2">
      <c r="A95" s="106" t="s">
        <v>1015</v>
      </c>
      <c r="B95" s="106" t="s">
        <v>249</v>
      </c>
      <c r="C95" s="106" t="s">
        <v>261</v>
      </c>
      <c r="D95" s="106" t="s">
        <v>251</v>
      </c>
      <c r="E95">
        <v>3458</v>
      </c>
      <c r="F95" s="106" t="s">
        <v>1728</v>
      </c>
      <c r="G95" s="106" t="s">
        <v>252</v>
      </c>
      <c r="H95" s="106" t="s">
        <v>278</v>
      </c>
      <c r="I95" s="106">
        <v>293</v>
      </c>
      <c r="J95" s="106"/>
    </row>
    <row r="96" spans="1:10" x14ac:dyDescent="0.2">
      <c r="A96" s="106" t="s">
        <v>1015</v>
      </c>
      <c r="B96" s="106" t="s">
        <v>249</v>
      </c>
      <c r="C96" s="106" t="s">
        <v>254</v>
      </c>
      <c r="D96" s="106" t="s">
        <v>251</v>
      </c>
      <c r="E96">
        <v>3491</v>
      </c>
      <c r="F96" s="106" t="s">
        <v>1814</v>
      </c>
      <c r="G96" s="106" t="s">
        <v>264</v>
      </c>
      <c r="H96" s="106" t="s">
        <v>278</v>
      </c>
      <c r="I96">
        <v>325</v>
      </c>
    </row>
    <row r="97" spans="1:10" x14ac:dyDescent="0.2">
      <c r="A97" s="106" t="s">
        <v>1015</v>
      </c>
      <c r="B97" s="106" t="s">
        <v>249</v>
      </c>
      <c r="C97" s="106" t="s">
        <v>261</v>
      </c>
      <c r="D97" s="106" t="s">
        <v>251</v>
      </c>
      <c r="E97">
        <v>3539</v>
      </c>
      <c r="F97" s="106" t="s">
        <v>1605</v>
      </c>
      <c r="G97" s="106" t="s">
        <v>252</v>
      </c>
      <c r="H97" s="106" t="s">
        <v>262</v>
      </c>
      <c r="I97">
        <v>613</v>
      </c>
    </row>
    <row r="98" spans="1:10" x14ac:dyDescent="0.2">
      <c r="A98" s="106" t="s">
        <v>1015</v>
      </c>
      <c r="B98" s="106" t="s">
        <v>249</v>
      </c>
      <c r="C98" s="106" t="s">
        <v>259</v>
      </c>
      <c r="D98" s="106" t="s">
        <v>251</v>
      </c>
      <c r="E98">
        <v>3657</v>
      </c>
      <c r="F98" s="106" t="s">
        <v>1565</v>
      </c>
      <c r="G98" s="106" t="s">
        <v>252</v>
      </c>
      <c r="H98" s="106" t="s">
        <v>263</v>
      </c>
      <c r="I98">
        <v>372</v>
      </c>
    </row>
    <row r="99" spans="1:10" x14ac:dyDescent="0.2">
      <c r="A99" s="106" t="s">
        <v>1015</v>
      </c>
      <c r="B99" s="106" t="s">
        <v>249</v>
      </c>
      <c r="C99" s="106" t="s">
        <v>254</v>
      </c>
      <c r="D99" s="106" t="s">
        <v>251</v>
      </c>
      <c r="E99">
        <v>3976</v>
      </c>
      <c r="F99" s="106" t="s">
        <v>1151</v>
      </c>
      <c r="G99" s="106" t="s">
        <v>264</v>
      </c>
      <c r="H99" s="106" t="s">
        <v>263</v>
      </c>
      <c r="I99">
        <v>22</v>
      </c>
    </row>
    <row r="100" spans="1:10" x14ac:dyDescent="0.2">
      <c r="A100" s="106" t="s">
        <v>1015</v>
      </c>
      <c r="B100" s="106" t="s">
        <v>249</v>
      </c>
      <c r="C100" s="106" t="s">
        <v>261</v>
      </c>
      <c r="D100" s="106" t="s">
        <v>255</v>
      </c>
      <c r="E100">
        <v>4384</v>
      </c>
      <c r="F100" s="106" t="s">
        <v>1322</v>
      </c>
      <c r="G100" s="106" t="s">
        <v>252</v>
      </c>
      <c r="H100" s="106" t="s">
        <v>263</v>
      </c>
      <c r="I100" s="106">
        <v>984</v>
      </c>
      <c r="J100" s="106"/>
    </row>
    <row r="101" spans="1:10" x14ac:dyDescent="0.2">
      <c r="A101" s="106" t="s">
        <v>1015</v>
      </c>
      <c r="B101" s="106" t="s">
        <v>249</v>
      </c>
      <c r="C101" s="106" t="s">
        <v>261</v>
      </c>
      <c r="D101" s="106" t="s">
        <v>251</v>
      </c>
      <c r="E101">
        <v>4422</v>
      </c>
      <c r="F101" s="106" t="s">
        <v>296</v>
      </c>
      <c r="G101" s="106" t="s">
        <v>264</v>
      </c>
      <c r="H101" s="106" t="s">
        <v>263</v>
      </c>
      <c r="I101" s="106">
        <v>44</v>
      </c>
      <c r="J101" s="106"/>
    </row>
    <row r="102" spans="1:10" x14ac:dyDescent="0.2">
      <c r="A102" s="106" t="s">
        <v>1015</v>
      </c>
      <c r="B102" s="106" t="s">
        <v>249</v>
      </c>
      <c r="C102" s="106" t="s">
        <v>254</v>
      </c>
      <c r="D102" s="106" t="s">
        <v>251</v>
      </c>
      <c r="E102">
        <v>5218</v>
      </c>
      <c r="F102" s="106" t="s">
        <v>1205</v>
      </c>
      <c r="G102" s="106" t="s">
        <v>252</v>
      </c>
      <c r="H102" s="106" t="s">
        <v>294</v>
      </c>
      <c r="I102">
        <v>324</v>
      </c>
    </row>
    <row r="103" spans="1:10" x14ac:dyDescent="0.2">
      <c r="A103" s="106" t="s">
        <v>1015</v>
      </c>
      <c r="B103" s="106" t="s">
        <v>249</v>
      </c>
      <c r="C103" s="106" t="s">
        <v>259</v>
      </c>
      <c r="D103" s="106" t="s">
        <v>251</v>
      </c>
      <c r="E103">
        <v>6184</v>
      </c>
      <c r="F103" s="106" t="s">
        <v>1815</v>
      </c>
      <c r="G103" s="106" t="s">
        <v>252</v>
      </c>
      <c r="H103" s="106" t="s">
        <v>257</v>
      </c>
      <c r="I103" s="106">
        <v>643</v>
      </c>
      <c r="J103" s="106"/>
    </row>
    <row r="104" spans="1:10" x14ac:dyDescent="0.2">
      <c r="A104" s="106" t="s">
        <v>1015</v>
      </c>
      <c r="B104" s="106" t="s">
        <v>249</v>
      </c>
      <c r="C104" s="106" t="s">
        <v>261</v>
      </c>
      <c r="D104" s="106" t="s">
        <v>251</v>
      </c>
      <c r="E104">
        <v>6535</v>
      </c>
      <c r="F104" s="106" t="s">
        <v>1816</v>
      </c>
      <c r="G104" s="106" t="s">
        <v>252</v>
      </c>
      <c r="H104" s="106" t="s">
        <v>257</v>
      </c>
      <c r="I104" s="106">
        <v>186</v>
      </c>
      <c r="J104" s="106"/>
    </row>
    <row r="105" spans="1:10" x14ac:dyDescent="0.2">
      <c r="A105" s="106" t="s">
        <v>1015</v>
      </c>
      <c r="B105" s="106" t="s">
        <v>249</v>
      </c>
      <c r="C105" s="106" t="s">
        <v>254</v>
      </c>
      <c r="D105" s="106" t="s">
        <v>255</v>
      </c>
      <c r="E105">
        <v>7034</v>
      </c>
      <c r="F105" s="106" t="s">
        <v>1817</v>
      </c>
      <c r="G105" s="106" t="s">
        <v>264</v>
      </c>
      <c r="H105" s="106" t="s">
        <v>257</v>
      </c>
      <c r="I105" s="106">
        <v>422</v>
      </c>
      <c r="J105" s="106"/>
    </row>
    <row r="106" spans="1:10" x14ac:dyDescent="0.2">
      <c r="A106" s="106" t="s">
        <v>1015</v>
      </c>
      <c r="B106" s="106" t="s">
        <v>249</v>
      </c>
      <c r="C106" s="106" t="s">
        <v>250</v>
      </c>
      <c r="D106" s="106" t="s">
        <v>251</v>
      </c>
      <c r="E106">
        <v>7050</v>
      </c>
      <c r="F106" s="106" t="s">
        <v>1818</v>
      </c>
      <c r="G106" s="106" t="s">
        <v>264</v>
      </c>
      <c r="H106" s="106" t="s">
        <v>257</v>
      </c>
      <c r="I106" s="106">
        <v>120</v>
      </c>
      <c r="J106" s="106"/>
    </row>
    <row r="107" spans="1:10" x14ac:dyDescent="0.2">
      <c r="A107" s="106" t="s">
        <v>1015</v>
      </c>
      <c r="B107" s="106" t="s">
        <v>249</v>
      </c>
      <c r="C107" s="106" t="s">
        <v>259</v>
      </c>
      <c r="D107" s="106" t="s">
        <v>251</v>
      </c>
      <c r="E107">
        <v>7614</v>
      </c>
      <c r="F107" s="106" t="s">
        <v>1819</v>
      </c>
      <c r="G107" s="106" t="s">
        <v>256</v>
      </c>
      <c r="H107" s="106" t="s">
        <v>262</v>
      </c>
      <c r="I107">
        <v>95</v>
      </c>
    </row>
    <row r="108" spans="1:10" x14ac:dyDescent="0.2">
      <c r="A108" s="106" t="s">
        <v>1015</v>
      </c>
      <c r="B108" s="106" t="s">
        <v>249</v>
      </c>
      <c r="C108" s="106" t="s">
        <v>250</v>
      </c>
      <c r="D108" s="106" t="s">
        <v>251</v>
      </c>
      <c r="E108">
        <v>7623</v>
      </c>
      <c r="F108" s="106" t="s">
        <v>1820</v>
      </c>
      <c r="G108" s="106" t="s">
        <v>256</v>
      </c>
      <c r="H108" s="106" t="s">
        <v>262</v>
      </c>
      <c r="I108" s="106">
        <v>11</v>
      </c>
      <c r="J108" s="106"/>
    </row>
    <row r="109" spans="1:10" x14ac:dyDescent="0.2">
      <c r="A109" s="106" t="s">
        <v>1015</v>
      </c>
      <c r="B109" s="106" t="s">
        <v>249</v>
      </c>
      <c r="C109" s="106" t="s">
        <v>254</v>
      </c>
      <c r="D109" s="106" t="s">
        <v>255</v>
      </c>
      <c r="E109">
        <v>8894</v>
      </c>
      <c r="F109" s="106" t="s">
        <v>1182</v>
      </c>
      <c r="G109" s="106" t="s">
        <v>260</v>
      </c>
      <c r="H109" s="106" t="s">
        <v>278</v>
      </c>
      <c r="I109" s="106">
        <v>64</v>
      </c>
      <c r="J109" s="106"/>
    </row>
    <row r="110" spans="1:10" x14ac:dyDescent="0.2">
      <c r="A110" s="106" t="s">
        <v>1015</v>
      </c>
      <c r="B110" s="106" t="s">
        <v>249</v>
      </c>
      <c r="C110" s="106" t="s">
        <v>250</v>
      </c>
      <c r="D110" s="106" t="s">
        <v>255</v>
      </c>
      <c r="E110">
        <v>9425</v>
      </c>
      <c r="F110" s="106" t="s">
        <v>1821</v>
      </c>
      <c r="G110" s="106" t="s">
        <v>256</v>
      </c>
      <c r="H110" s="106" t="s">
        <v>263</v>
      </c>
      <c r="I110" s="106">
        <v>15</v>
      </c>
      <c r="J110" s="106"/>
    </row>
    <row r="111" spans="1:10" x14ac:dyDescent="0.2">
      <c r="A111" s="106" t="s">
        <v>1015</v>
      </c>
      <c r="B111" s="106" t="s">
        <v>249</v>
      </c>
      <c r="C111" s="106" t="s">
        <v>259</v>
      </c>
      <c r="D111" s="106" t="s">
        <v>251</v>
      </c>
      <c r="E111">
        <v>9632</v>
      </c>
      <c r="F111" s="106" t="s">
        <v>1729</v>
      </c>
      <c r="G111" s="106" t="s">
        <v>252</v>
      </c>
      <c r="H111" s="106" t="s">
        <v>257</v>
      </c>
      <c r="I111">
        <v>232</v>
      </c>
    </row>
    <row r="112" spans="1:10" x14ac:dyDescent="0.2">
      <c r="A112" s="106" t="s">
        <v>1015</v>
      </c>
      <c r="B112" s="106" t="s">
        <v>249</v>
      </c>
      <c r="C112" s="106" t="s">
        <v>259</v>
      </c>
      <c r="D112" s="106" t="s">
        <v>251</v>
      </c>
      <c r="E112">
        <v>9681</v>
      </c>
      <c r="F112" s="106" t="s">
        <v>1648</v>
      </c>
      <c r="G112" s="106" t="s">
        <v>252</v>
      </c>
      <c r="H112" s="106" t="s">
        <v>257</v>
      </c>
      <c r="I112">
        <v>920</v>
      </c>
    </row>
    <row r="113" spans="1:10" x14ac:dyDescent="0.2">
      <c r="A113" s="106" t="s">
        <v>1015</v>
      </c>
      <c r="B113" s="106" t="s">
        <v>249</v>
      </c>
      <c r="C113" s="106" t="s">
        <v>259</v>
      </c>
      <c r="D113" s="106" t="s">
        <v>251</v>
      </c>
      <c r="E113">
        <v>9692</v>
      </c>
      <c r="F113" s="106" t="s">
        <v>1730</v>
      </c>
      <c r="G113" s="106" t="s">
        <v>252</v>
      </c>
      <c r="H113" s="106" t="s">
        <v>263</v>
      </c>
      <c r="I113" s="106">
        <v>740</v>
      </c>
      <c r="J113" s="106"/>
    </row>
    <row r="114" spans="1:10" x14ac:dyDescent="0.2">
      <c r="A114" s="106" t="s">
        <v>1015</v>
      </c>
      <c r="B114" s="106" t="s">
        <v>249</v>
      </c>
      <c r="C114" s="106" t="s">
        <v>259</v>
      </c>
      <c r="D114" s="106" t="s">
        <v>251</v>
      </c>
      <c r="E114">
        <v>9743</v>
      </c>
      <c r="F114" s="106" t="s">
        <v>1822</v>
      </c>
      <c r="G114" s="106" t="s">
        <v>252</v>
      </c>
      <c r="H114" s="106" t="s">
        <v>257</v>
      </c>
      <c r="I114">
        <v>562</v>
      </c>
    </row>
    <row r="115" spans="1:10" x14ac:dyDescent="0.2">
      <c r="A115" s="106" t="s">
        <v>1016</v>
      </c>
      <c r="B115" s="106" t="s">
        <v>313</v>
      </c>
      <c r="C115" s="106" t="s">
        <v>261</v>
      </c>
      <c r="D115" s="106" t="s">
        <v>251</v>
      </c>
      <c r="E115">
        <v>3662</v>
      </c>
      <c r="F115" s="106" t="s">
        <v>1603</v>
      </c>
      <c r="G115" s="106" t="s">
        <v>252</v>
      </c>
      <c r="H115" s="106" t="s">
        <v>263</v>
      </c>
      <c r="I115" s="106">
        <v>177</v>
      </c>
      <c r="J115" s="106"/>
    </row>
    <row r="116" spans="1:10" x14ac:dyDescent="0.2">
      <c r="A116" s="106" t="s">
        <v>1016</v>
      </c>
      <c r="B116" s="106" t="s">
        <v>1113</v>
      </c>
      <c r="C116" s="106" t="s">
        <v>259</v>
      </c>
      <c r="D116" s="106" t="s">
        <v>255</v>
      </c>
      <c r="E116">
        <v>2163</v>
      </c>
      <c r="F116" s="106" t="s">
        <v>284</v>
      </c>
      <c r="G116" s="106" t="s">
        <v>252</v>
      </c>
      <c r="H116" s="106" t="s">
        <v>257</v>
      </c>
      <c r="I116">
        <v>95</v>
      </c>
    </row>
    <row r="117" spans="1:10" x14ac:dyDescent="0.2">
      <c r="A117" s="106" t="s">
        <v>1016</v>
      </c>
      <c r="B117" s="106" t="s">
        <v>249</v>
      </c>
      <c r="C117" s="106" t="s">
        <v>259</v>
      </c>
      <c r="D117" s="106" t="s">
        <v>251</v>
      </c>
      <c r="E117">
        <v>1433</v>
      </c>
      <c r="F117" s="106" t="s">
        <v>1823</v>
      </c>
      <c r="G117" s="106" t="s">
        <v>252</v>
      </c>
      <c r="H117" s="106" t="s">
        <v>279</v>
      </c>
      <c r="I117">
        <v>94</v>
      </c>
    </row>
    <row r="118" spans="1:10" x14ac:dyDescent="0.2">
      <c r="A118" s="106" t="s">
        <v>1016</v>
      </c>
      <c r="B118" s="106" t="s">
        <v>249</v>
      </c>
      <c r="C118" s="106" t="s">
        <v>250</v>
      </c>
      <c r="D118" s="106" t="s">
        <v>255</v>
      </c>
      <c r="E118">
        <v>1436</v>
      </c>
      <c r="F118" s="106" t="s">
        <v>1824</v>
      </c>
      <c r="G118" s="106" t="s">
        <v>264</v>
      </c>
      <c r="H118" s="106" t="s">
        <v>279</v>
      </c>
      <c r="I118" s="106">
        <v>29</v>
      </c>
      <c r="J118" s="106"/>
    </row>
    <row r="119" spans="1:10" x14ac:dyDescent="0.2">
      <c r="A119" s="106" t="s">
        <v>1016</v>
      </c>
      <c r="B119" s="106" t="s">
        <v>249</v>
      </c>
      <c r="C119" s="106" t="s">
        <v>259</v>
      </c>
      <c r="D119" s="106" t="s">
        <v>255</v>
      </c>
      <c r="E119">
        <v>1758</v>
      </c>
      <c r="F119" s="106" t="s">
        <v>1825</v>
      </c>
      <c r="G119" s="106" t="s">
        <v>256</v>
      </c>
      <c r="H119" s="106" t="s">
        <v>279</v>
      </c>
      <c r="I119" s="106">
        <v>62</v>
      </c>
      <c r="J119" s="106"/>
    </row>
    <row r="120" spans="1:10" x14ac:dyDescent="0.2">
      <c r="A120" s="106" t="s">
        <v>1016</v>
      </c>
      <c r="B120" s="106" t="s">
        <v>249</v>
      </c>
      <c r="C120" s="106" t="s">
        <v>254</v>
      </c>
      <c r="D120" s="106" t="s">
        <v>251</v>
      </c>
      <c r="E120">
        <v>1840</v>
      </c>
      <c r="F120" s="106" t="s">
        <v>1826</v>
      </c>
      <c r="G120" s="106" t="s">
        <v>260</v>
      </c>
      <c r="H120" s="106" t="s">
        <v>279</v>
      </c>
      <c r="I120" s="106">
        <v>52</v>
      </c>
      <c r="J120" s="106"/>
    </row>
    <row r="121" spans="1:10" x14ac:dyDescent="0.2">
      <c r="A121" s="106" t="s">
        <v>1016</v>
      </c>
      <c r="B121" s="106" t="s">
        <v>249</v>
      </c>
      <c r="C121" s="106" t="s">
        <v>250</v>
      </c>
      <c r="D121" s="106" t="s">
        <v>251</v>
      </c>
      <c r="E121">
        <v>2159</v>
      </c>
      <c r="F121" s="106" t="s">
        <v>1393</v>
      </c>
      <c r="G121" s="106" t="s">
        <v>260</v>
      </c>
      <c r="H121" s="106" t="s">
        <v>257</v>
      </c>
      <c r="I121" s="106">
        <v>74</v>
      </c>
      <c r="J121" s="106"/>
    </row>
    <row r="122" spans="1:10" x14ac:dyDescent="0.2">
      <c r="A122" s="106" t="s">
        <v>1016</v>
      </c>
      <c r="B122" s="106" t="s">
        <v>249</v>
      </c>
      <c r="C122" s="106" t="s">
        <v>254</v>
      </c>
      <c r="D122" s="106" t="s">
        <v>251</v>
      </c>
      <c r="E122">
        <v>2315</v>
      </c>
      <c r="F122" s="106" t="s">
        <v>1394</v>
      </c>
      <c r="G122" s="106" t="s">
        <v>256</v>
      </c>
      <c r="H122" s="106" t="s">
        <v>263</v>
      </c>
      <c r="I122">
        <v>94</v>
      </c>
    </row>
    <row r="123" spans="1:10" x14ac:dyDescent="0.2">
      <c r="A123" s="106" t="s">
        <v>1016</v>
      </c>
      <c r="B123" s="106" t="s">
        <v>249</v>
      </c>
      <c r="C123" s="106" t="s">
        <v>261</v>
      </c>
      <c r="D123" s="106" t="s">
        <v>255</v>
      </c>
      <c r="E123">
        <v>2424</v>
      </c>
      <c r="F123" s="106" t="s">
        <v>301</v>
      </c>
      <c r="G123" s="106" t="s">
        <v>252</v>
      </c>
      <c r="H123" s="106" t="s">
        <v>257</v>
      </c>
      <c r="I123" s="106">
        <v>42</v>
      </c>
      <c r="J123" s="106"/>
    </row>
    <row r="124" spans="1:10" x14ac:dyDescent="0.2">
      <c r="A124" s="106" t="s">
        <v>1016</v>
      </c>
      <c r="B124" s="106" t="s">
        <v>249</v>
      </c>
      <c r="C124" s="106" t="s">
        <v>259</v>
      </c>
      <c r="D124" s="106" t="s">
        <v>251</v>
      </c>
      <c r="E124">
        <v>3071</v>
      </c>
      <c r="F124" s="106" t="s">
        <v>1395</v>
      </c>
      <c r="G124" s="106" t="s">
        <v>260</v>
      </c>
      <c r="H124" s="106" t="s">
        <v>262</v>
      </c>
      <c r="I124" s="106">
        <v>23</v>
      </c>
      <c r="J124" s="106"/>
    </row>
    <row r="125" spans="1:10" x14ac:dyDescent="0.2">
      <c r="A125" s="106" t="s">
        <v>1016</v>
      </c>
      <c r="B125" s="106" t="s">
        <v>249</v>
      </c>
      <c r="C125" s="106" t="s">
        <v>259</v>
      </c>
      <c r="D125" s="106" t="s">
        <v>251</v>
      </c>
      <c r="E125">
        <v>3159</v>
      </c>
      <c r="F125" s="106" t="s">
        <v>1402</v>
      </c>
      <c r="G125" s="106" t="s">
        <v>252</v>
      </c>
      <c r="H125" s="106" t="s">
        <v>262</v>
      </c>
      <c r="I125" s="106">
        <v>340</v>
      </c>
      <c r="J125" s="106"/>
    </row>
    <row r="126" spans="1:10" x14ac:dyDescent="0.2">
      <c r="A126" s="106" t="s">
        <v>1016</v>
      </c>
      <c r="B126" s="106" t="s">
        <v>249</v>
      </c>
      <c r="C126" s="106" t="s">
        <v>254</v>
      </c>
      <c r="D126" s="106" t="s">
        <v>251</v>
      </c>
      <c r="E126">
        <v>3195</v>
      </c>
      <c r="F126" s="106" t="s">
        <v>1827</v>
      </c>
      <c r="G126" s="106" t="s">
        <v>264</v>
      </c>
      <c r="H126" s="106" t="s">
        <v>262</v>
      </c>
      <c r="I126">
        <v>42</v>
      </c>
    </row>
    <row r="127" spans="1:10" x14ac:dyDescent="0.2">
      <c r="A127" s="106" t="s">
        <v>1016</v>
      </c>
      <c r="B127" s="106" t="s">
        <v>249</v>
      </c>
      <c r="C127" s="106" t="s">
        <v>259</v>
      </c>
      <c r="D127" s="106" t="s">
        <v>255</v>
      </c>
      <c r="E127">
        <v>3234</v>
      </c>
      <c r="F127" s="106" t="s">
        <v>1828</v>
      </c>
      <c r="G127" s="106" t="s">
        <v>289</v>
      </c>
      <c r="H127" s="106" t="s">
        <v>290</v>
      </c>
      <c r="I127" t="s">
        <v>319</v>
      </c>
      <c r="J127" t="s">
        <v>2152</v>
      </c>
    </row>
    <row r="128" spans="1:10" x14ac:dyDescent="0.2">
      <c r="A128" s="106" t="s">
        <v>1016</v>
      </c>
      <c r="B128" s="106" t="s">
        <v>249</v>
      </c>
      <c r="C128" s="106" t="s">
        <v>259</v>
      </c>
      <c r="D128" s="106" t="s">
        <v>255</v>
      </c>
      <c r="E128">
        <v>3292</v>
      </c>
      <c r="F128" s="106" t="s">
        <v>1731</v>
      </c>
      <c r="G128" s="106" t="s">
        <v>289</v>
      </c>
      <c r="H128" s="106" t="s">
        <v>290</v>
      </c>
      <c r="I128" t="s">
        <v>275</v>
      </c>
      <c r="J128" t="s">
        <v>2153</v>
      </c>
    </row>
    <row r="129" spans="1:10" x14ac:dyDescent="0.2">
      <c r="A129" s="106" t="s">
        <v>1016</v>
      </c>
      <c r="B129" s="106" t="s">
        <v>249</v>
      </c>
      <c r="C129" s="106" t="s">
        <v>259</v>
      </c>
      <c r="D129" s="106" t="s">
        <v>251</v>
      </c>
      <c r="E129">
        <v>3320</v>
      </c>
      <c r="F129" s="106" t="s">
        <v>1829</v>
      </c>
      <c r="G129" s="106" t="s">
        <v>260</v>
      </c>
      <c r="H129" s="106" t="s">
        <v>258</v>
      </c>
      <c r="I129">
        <v>56</v>
      </c>
    </row>
    <row r="130" spans="1:10" x14ac:dyDescent="0.2">
      <c r="A130" s="106" t="s">
        <v>1016</v>
      </c>
      <c r="B130" s="106" t="s">
        <v>249</v>
      </c>
      <c r="C130" s="106" t="s">
        <v>259</v>
      </c>
      <c r="D130" s="106" t="s">
        <v>255</v>
      </c>
      <c r="E130">
        <v>3459</v>
      </c>
      <c r="F130" s="106" t="s">
        <v>1830</v>
      </c>
      <c r="G130" s="106" t="s">
        <v>289</v>
      </c>
      <c r="H130" s="106" t="s">
        <v>290</v>
      </c>
      <c r="I130">
        <v>657</v>
      </c>
    </row>
    <row r="131" spans="1:10" x14ac:dyDescent="0.2">
      <c r="A131" s="106" t="s">
        <v>1016</v>
      </c>
      <c r="B131" s="106" t="s">
        <v>249</v>
      </c>
      <c r="C131" s="106" t="s">
        <v>259</v>
      </c>
      <c r="D131" s="106" t="s">
        <v>255</v>
      </c>
      <c r="E131">
        <v>3468</v>
      </c>
      <c r="F131" s="106" t="s">
        <v>1831</v>
      </c>
      <c r="G131" s="106" t="s">
        <v>289</v>
      </c>
      <c r="H131" s="106" t="s">
        <v>290</v>
      </c>
      <c r="I131" s="106">
        <v>599</v>
      </c>
      <c r="J131" s="106"/>
    </row>
    <row r="132" spans="1:10" x14ac:dyDescent="0.2">
      <c r="A132" s="106" t="s">
        <v>1016</v>
      </c>
      <c r="B132" s="106" t="s">
        <v>249</v>
      </c>
      <c r="C132" s="106" t="s">
        <v>259</v>
      </c>
      <c r="D132" s="106" t="s">
        <v>255</v>
      </c>
      <c r="E132">
        <v>3471</v>
      </c>
      <c r="F132" s="106" t="s">
        <v>1832</v>
      </c>
      <c r="G132" s="106" t="s">
        <v>289</v>
      </c>
      <c r="H132" s="106" t="s">
        <v>290</v>
      </c>
      <c r="I132" s="106" t="s">
        <v>275</v>
      </c>
      <c r="J132" s="106" t="s">
        <v>2154</v>
      </c>
    </row>
    <row r="133" spans="1:10" x14ac:dyDescent="0.2">
      <c r="A133" s="106" t="s">
        <v>1016</v>
      </c>
      <c r="B133" s="106" t="s">
        <v>249</v>
      </c>
      <c r="C133" s="106" t="s">
        <v>254</v>
      </c>
      <c r="D133" s="106" t="s">
        <v>251</v>
      </c>
      <c r="E133">
        <v>3480</v>
      </c>
      <c r="F133" s="106" t="s">
        <v>1833</v>
      </c>
      <c r="G133" s="106" t="s">
        <v>252</v>
      </c>
      <c r="H133" s="106" t="s">
        <v>278</v>
      </c>
      <c r="I133">
        <v>251</v>
      </c>
    </row>
    <row r="134" spans="1:10" x14ac:dyDescent="0.2">
      <c r="A134" s="106" t="s">
        <v>1016</v>
      </c>
      <c r="B134" s="106" t="s">
        <v>249</v>
      </c>
      <c r="C134" s="106" t="s">
        <v>261</v>
      </c>
      <c r="D134" s="106" t="s">
        <v>255</v>
      </c>
      <c r="E134">
        <v>3497</v>
      </c>
      <c r="F134" s="106" t="s">
        <v>303</v>
      </c>
      <c r="G134" s="106" t="s">
        <v>264</v>
      </c>
      <c r="H134" s="106" t="s">
        <v>278</v>
      </c>
      <c r="I134" s="106">
        <v>36</v>
      </c>
      <c r="J134" s="106"/>
    </row>
    <row r="135" spans="1:10" x14ac:dyDescent="0.2">
      <c r="A135" s="106" t="s">
        <v>1016</v>
      </c>
      <c r="B135" s="106" t="s">
        <v>249</v>
      </c>
      <c r="C135" s="106" t="s">
        <v>254</v>
      </c>
      <c r="D135" s="106" t="s">
        <v>251</v>
      </c>
      <c r="E135">
        <v>3653</v>
      </c>
      <c r="F135" s="106" t="s">
        <v>1289</v>
      </c>
      <c r="G135" s="106" t="s">
        <v>264</v>
      </c>
      <c r="H135" s="106" t="s">
        <v>263</v>
      </c>
      <c r="I135" s="106">
        <v>145</v>
      </c>
      <c r="J135" s="106"/>
    </row>
    <row r="136" spans="1:10" x14ac:dyDescent="0.2">
      <c r="A136" s="106" t="s">
        <v>1016</v>
      </c>
      <c r="B136" s="106" t="s">
        <v>249</v>
      </c>
      <c r="C136" s="106" t="s">
        <v>250</v>
      </c>
      <c r="D136" s="106" t="s">
        <v>251</v>
      </c>
      <c r="E136">
        <v>3843</v>
      </c>
      <c r="F136" s="106" t="s">
        <v>1198</v>
      </c>
      <c r="G136" s="106" t="s">
        <v>252</v>
      </c>
      <c r="H136" s="106" t="s">
        <v>263</v>
      </c>
      <c r="I136" s="106">
        <v>192</v>
      </c>
      <c r="J136" s="106"/>
    </row>
    <row r="137" spans="1:10" x14ac:dyDescent="0.2">
      <c r="A137" s="106" t="s">
        <v>1016</v>
      </c>
      <c r="B137" s="106" t="s">
        <v>249</v>
      </c>
      <c r="C137" s="106" t="s">
        <v>259</v>
      </c>
      <c r="D137" s="106" t="s">
        <v>251</v>
      </c>
      <c r="E137">
        <v>3921</v>
      </c>
      <c r="F137" s="106" t="s">
        <v>1834</v>
      </c>
      <c r="G137" s="106" t="s">
        <v>252</v>
      </c>
      <c r="H137" s="106" t="s">
        <v>263</v>
      </c>
      <c r="I137">
        <v>203</v>
      </c>
    </row>
    <row r="138" spans="1:10" x14ac:dyDescent="0.2">
      <c r="A138" s="106" t="s">
        <v>1016</v>
      </c>
      <c r="B138" s="106" t="s">
        <v>249</v>
      </c>
      <c r="C138" s="106" t="s">
        <v>259</v>
      </c>
      <c r="D138" s="106" t="s">
        <v>251</v>
      </c>
      <c r="E138">
        <v>3931</v>
      </c>
      <c r="F138" s="106" t="s">
        <v>1835</v>
      </c>
      <c r="G138" s="106" t="s">
        <v>264</v>
      </c>
      <c r="H138" s="106" t="s">
        <v>263</v>
      </c>
      <c r="I138" s="106">
        <v>18</v>
      </c>
      <c r="J138" s="106"/>
    </row>
    <row r="139" spans="1:10" x14ac:dyDescent="0.2">
      <c r="A139" s="106" t="s">
        <v>1016</v>
      </c>
      <c r="B139" s="106" t="s">
        <v>249</v>
      </c>
      <c r="C139" s="106" t="s">
        <v>259</v>
      </c>
      <c r="D139" s="106" t="s">
        <v>251</v>
      </c>
      <c r="E139">
        <v>3955</v>
      </c>
      <c r="F139" s="106" t="s">
        <v>1836</v>
      </c>
      <c r="G139" s="106" t="s">
        <v>260</v>
      </c>
      <c r="H139" s="106" t="s">
        <v>286</v>
      </c>
      <c r="I139">
        <v>61</v>
      </c>
    </row>
    <row r="140" spans="1:10" x14ac:dyDescent="0.2">
      <c r="A140" s="106" t="s">
        <v>1016</v>
      </c>
      <c r="B140" s="106" t="s">
        <v>249</v>
      </c>
      <c r="C140" s="106" t="s">
        <v>254</v>
      </c>
      <c r="D140" s="106" t="s">
        <v>251</v>
      </c>
      <c r="E140">
        <v>3974</v>
      </c>
      <c r="F140" s="106" t="s">
        <v>1837</v>
      </c>
      <c r="G140" s="106" t="s">
        <v>256</v>
      </c>
      <c r="H140" s="106" t="s">
        <v>263</v>
      </c>
      <c r="I140" s="106">
        <v>24</v>
      </c>
      <c r="J140" s="106"/>
    </row>
    <row r="141" spans="1:10" x14ac:dyDescent="0.2">
      <c r="A141" s="106" t="s">
        <v>1016</v>
      </c>
      <c r="B141" s="106" t="s">
        <v>249</v>
      </c>
      <c r="C141" s="106" t="s">
        <v>259</v>
      </c>
      <c r="D141" s="106" t="s">
        <v>251</v>
      </c>
      <c r="E141">
        <v>3995</v>
      </c>
      <c r="F141" s="106" t="s">
        <v>304</v>
      </c>
      <c r="G141" s="106" t="s">
        <v>264</v>
      </c>
      <c r="H141" s="106" t="s">
        <v>263</v>
      </c>
      <c r="I141">
        <v>53</v>
      </c>
    </row>
    <row r="142" spans="1:10" x14ac:dyDescent="0.2">
      <c r="A142" s="106" t="s">
        <v>1016</v>
      </c>
      <c r="B142" s="106" t="s">
        <v>249</v>
      </c>
      <c r="C142" s="106" t="s">
        <v>259</v>
      </c>
      <c r="D142" s="106" t="s">
        <v>251</v>
      </c>
      <c r="E142">
        <v>4369</v>
      </c>
      <c r="F142" s="106" t="s">
        <v>1838</v>
      </c>
      <c r="G142" s="106" t="s">
        <v>252</v>
      </c>
      <c r="H142" s="106" t="s">
        <v>265</v>
      </c>
      <c r="I142">
        <v>793</v>
      </c>
    </row>
    <row r="143" spans="1:10" x14ac:dyDescent="0.2">
      <c r="A143" s="106" t="s">
        <v>1016</v>
      </c>
      <c r="B143" s="106" t="s">
        <v>249</v>
      </c>
      <c r="C143" s="106" t="s">
        <v>250</v>
      </c>
      <c r="D143" s="106" t="s">
        <v>255</v>
      </c>
      <c r="E143">
        <v>4431</v>
      </c>
      <c r="F143" s="106" t="s">
        <v>305</v>
      </c>
      <c r="G143" s="106" t="s">
        <v>264</v>
      </c>
      <c r="H143" s="106" t="s">
        <v>263</v>
      </c>
      <c r="I143">
        <v>386</v>
      </c>
    </row>
    <row r="144" spans="1:10" x14ac:dyDescent="0.2">
      <c r="A144" s="106" t="s">
        <v>1016</v>
      </c>
      <c r="B144" s="106" t="s">
        <v>249</v>
      </c>
      <c r="C144" s="106" t="s">
        <v>259</v>
      </c>
      <c r="D144" s="106" t="s">
        <v>251</v>
      </c>
      <c r="E144">
        <v>4813</v>
      </c>
      <c r="F144" s="106" t="s">
        <v>1839</v>
      </c>
      <c r="G144" s="106" t="s">
        <v>264</v>
      </c>
      <c r="H144" s="106" t="s">
        <v>263</v>
      </c>
      <c r="I144">
        <v>369</v>
      </c>
    </row>
    <row r="145" spans="1:10" x14ac:dyDescent="0.2">
      <c r="A145" s="106" t="s">
        <v>1016</v>
      </c>
      <c r="B145" s="106" t="s">
        <v>249</v>
      </c>
      <c r="C145" s="106" t="s">
        <v>261</v>
      </c>
      <c r="D145" s="106" t="s">
        <v>255</v>
      </c>
      <c r="E145">
        <v>6037</v>
      </c>
      <c r="F145" s="106" t="s">
        <v>1840</v>
      </c>
      <c r="G145" s="106" t="s">
        <v>252</v>
      </c>
      <c r="H145" s="106" t="s">
        <v>257</v>
      </c>
      <c r="I145">
        <v>69</v>
      </c>
    </row>
    <row r="146" spans="1:10" x14ac:dyDescent="0.2">
      <c r="A146" s="106" t="s">
        <v>1016</v>
      </c>
      <c r="B146" s="106" t="s">
        <v>249</v>
      </c>
      <c r="C146" s="106" t="s">
        <v>254</v>
      </c>
      <c r="D146" s="106" t="s">
        <v>251</v>
      </c>
      <c r="E146">
        <v>6049</v>
      </c>
      <c r="F146" s="106" t="s">
        <v>1841</v>
      </c>
      <c r="G146" s="106" t="s">
        <v>264</v>
      </c>
      <c r="H146" s="106" t="s">
        <v>257</v>
      </c>
      <c r="I146" s="106">
        <v>322</v>
      </c>
      <c r="J146" s="106"/>
    </row>
    <row r="147" spans="1:10" x14ac:dyDescent="0.2">
      <c r="A147" s="106" t="s">
        <v>1016</v>
      </c>
      <c r="B147" s="106" t="s">
        <v>249</v>
      </c>
      <c r="C147" s="106" t="s">
        <v>261</v>
      </c>
      <c r="D147" s="106" t="s">
        <v>251</v>
      </c>
      <c r="E147">
        <v>6091</v>
      </c>
      <c r="F147" s="106" t="s">
        <v>1842</v>
      </c>
      <c r="G147" s="106" t="s">
        <v>260</v>
      </c>
      <c r="H147" s="106" t="s">
        <v>257</v>
      </c>
      <c r="I147" s="106">
        <v>82</v>
      </c>
      <c r="J147" s="106"/>
    </row>
    <row r="148" spans="1:10" x14ac:dyDescent="0.2">
      <c r="A148" s="106" t="s">
        <v>1016</v>
      </c>
      <c r="B148" s="106" t="s">
        <v>249</v>
      </c>
      <c r="C148" s="106" t="s">
        <v>250</v>
      </c>
      <c r="D148" s="106" t="s">
        <v>251</v>
      </c>
      <c r="E148">
        <v>6630</v>
      </c>
      <c r="F148" s="106" t="s">
        <v>1566</v>
      </c>
      <c r="G148" s="106" t="s">
        <v>252</v>
      </c>
      <c r="H148" s="106" t="s">
        <v>277</v>
      </c>
      <c r="I148">
        <v>371</v>
      </c>
    </row>
    <row r="149" spans="1:10" x14ac:dyDescent="0.2">
      <c r="A149" s="106" t="s">
        <v>1016</v>
      </c>
      <c r="B149" s="106" t="s">
        <v>249</v>
      </c>
      <c r="C149" s="106" t="s">
        <v>259</v>
      </c>
      <c r="D149" s="106" t="s">
        <v>251</v>
      </c>
      <c r="E149">
        <v>6696</v>
      </c>
      <c r="F149" s="106" t="s">
        <v>292</v>
      </c>
      <c r="G149" s="106" t="s">
        <v>264</v>
      </c>
      <c r="H149" s="106" t="s">
        <v>277</v>
      </c>
      <c r="I149" s="106">
        <v>40</v>
      </c>
      <c r="J149" s="106"/>
    </row>
    <row r="150" spans="1:10" x14ac:dyDescent="0.2">
      <c r="A150" s="106" t="s">
        <v>1016</v>
      </c>
      <c r="B150" s="106" t="s">
        <v>249</v>
      </c>
      <c r="C150" s="106" t="s">
        <v>261</v>
      </c>
      <c r="D150" s="106" t="s">
        <v>251</v>
      </c>
      <c r="E150">
        <v>6721</v>
      </c>
      <c r="F150" s="106" t="s">
        <v>1323</v>
      </c>
      <c r="G150" s="106" t="s">
        <v>260</v>
      </c>
      <c r="H150" s="106" t="s">
        <v>277</v>
      </c>
      <c r="I150" s="106">
        <v>63</v>
      </c>
      <c r="J150" s="106"/>
    </row>
    <row r="151" spans="1:10" x14ac:dyDescent="0.2">
      <c r="A151" s="106" t="s">
        <v>1016</v>
      </c>
      <c r="B151" s="106" t="s">
        <v>249</v>
      </c>
      <c r="C151" s="106" t="s">
        <v>259</v>
      </c>
      <c r="D151" s="106" t="s">
        <v>251</v>
      </c>
      <c r="E151">
        <v>6898</v>
      </c>
      <c r="F151" s="106" t="s">
        <v>1843</v>
      </c>
      <c r="G151" s="106" t="s">
        <v>256</v>
      </c>
      <c r="H151" s="106" t="s">
        <v>277</v>
      </c>
      <c r="I151">
        <v>10</v>
      </c>
    </row>
    <row r="152" spans="1:10" x14ac:dyDescent="0.2">
      <c r="A152" s="106" t="s">
        <v>1016</v>
      </c>
      <c r="B152" s="106" t="s">
        <v>249</v>
      </c>
      <c r="C152" s="106" t="s">
        <v>259</v>
      </c>
      <c r="D152" s="106" t="s">
        <v>251</v>
      </c>
      <c r="E152">
        <v>6966</v>
      </c>
      <c r="F152" s="106" t="s">
        <v>1844</v>
      </c>
      <c r="G152" s="106" t="s">
        <v>252</v>
      </c>
      <c r="H152" s="106" t="s">
        <v>277</v>
      </c>
      <c r="I152" s="106">
        <v>635</v>
      </c>
      <c r="J152" s="106"/>
    </row>
    <row r="153" spans="1:10" x14ac:dyDescent="0.2">
      <c r="A153" s="106" t="s">
        <v>1016</v>
      </c>
      <c r="B153" s="106" t="s">
        <v>249</v>
      </c>
      <c r="C153" s="106" t="s">
        <v>254</v>
      </c>
      <c r="D153" s="106" t="s">
        <v>251</v>
      </c>
      <c r="E153">
        <v>7033</v>
      </c>
      <c r="F153" s="106" t="s">
        <v>1845</v>
      </c>
      <c r="G153" s="106" t="s">
        <v>252</v>
      </c>
      <c r="H153" s="106" t="s">
        <v>257</v>
      </c>
      <c r="I153" s="106">
        <v>201</v>
      </c>
      <c r="J153" s="106"/>
    </row>
    <row r="154" spans="1:10" x14ac:dyDescent="0.2">
      <c r="A154" s="106" t="s">
        <v>1016</v>
      </c>
      <c r="B154" s="106" t="s">
        <v>249</v>
      </c>
      <c r="C154" s="106" t="s">
        <v>259</v>
      </c>
      <c r="D154" s="106" t="s">
        <v>251</v>
      </c>
      <c r="E154">
        <v>7073</v>
      </c>
      <c r="F154" s="106" t="s">
        <v>307</v>
      </c>
      <c r="G154" s="106" t="s">
        <v>264</v>
      </c>
      <c r="H154" s="106" t="s">
        <v>257</v>
      </c>
      <c r="I154" s="106">
        <v>58</v>
      </c>
      <c r="J154" s="106"/>
    </row>
    <row r="155" spans="1:10" x14ac:dyDescent="0.2">
      <c r="A155" s="106" t="s">
        <v>1016</v>
      </c>
      <c r="B155" s="106" t="s">
        <v>249</v>
      </c>
      <c r="C155" s="106" t="s">
        <v>250</v>
      </c>
      <c r="D155" s="106" t="s">
        <v>251</v>
      </c>
      <c r="E155">
        <v>7604</v>
      </c>
      <c r="F155" s="106" t="s">
        <v>1846</v>
      </c>
      <c r="G155" s="106" t="s">
        <v>260</v>
      </c>
      <c r="H155" s="106" t="s">
        <v>262</v>
      </c>
      <c r="I155" s="106">
        <v>209</v>
      </c>
      <c r="J155" s="106"/>
    </row>
    <row r="156" spans="1:10" x14ac:dyDescent="0.2">
      <c r="A156" s="106" t="s">
        <v>1016</v>
      </c>
      <c r="B156" s="106" t="s">
        <v>249</v>
      </c>
      <c r="C156" s="106" t="s">
        <v>254</v>
      </c>
      <c r="D156" s="106" t="s">
        <v>255</v>
      </c>
      <c r="E156">
        <v>7805</v>
      </c>
      <c r="F156" s="106" t="s">
        <v>1152</v>
      </c>
      <c r="G156" s="106" t="s">
        <v>256</v>
      </c>
      <c r="H156" s="106" t="s">
        <v>274</v>
      </c>
      <c r="I156" s="106">
        <v>30</v>
      </c>
      <c r="J156" s="106"/>
    </row>
    <row r="157" spans="1:10" x14ac:dyDescent="0.2">
      <c r="A157" s="106" t="s">
        <v>1016</v>
      </c>
      <c r="B157" s="106" t="s">
        <v>249</v>
      </c>
      <c r="C157" s="106" t="s">
        <v>261</v>
      </c>
      <c r="D157" s="106" t="s">
        <v>251</v>
      </c>
      <c r="E157">
        <v>7810</v>
      </c>
      <c r="F157" s="106" t="s">
        <v>1847</v>
      </c>
      <c r="G157" s="106" t="s">
        <v>256</v>
      </c>
      <c r="H157" s="106" t="s">
        <v>274</v>
      </c>
      <c r="I157">
        <v>58</v>
      </c>
    </row>
    <row r="158" spans="1:10" x14ac:dyDescent="0.2">
      <c r="A158" s="106" t="s">
        <v>1016</v>
      </c>
      <c r="B158" s="106" t="s">
        <v>249</v>
      </c>
      <c r="C158" s="106" t="s">
        <v>254</v>
      </c>
      <c r="D158" s="106" t="s">
        <v>255</v>
      </c>
      <c r="E158">
        <v>7827</v>
      </c>
      <c r="F158" s="106" t="s">
        <v>1567</v>
      </c>
      <c r="G158" s="106" t="s">
        <v>256</v>
      </c>
      <c r="H158" s="106" t="s">
        <v>274</v>
      </c>
      <c r="I158" s="106">
        <v>17</v>
      </c>
      <c r="J158" s="106"/>
    </row>
    <row r="159" spans="1:10" x14ac:dyDescent="0.2">
      <c r="A159" s="106" t="s">
        <v>1016</v>
      </c>
      <c r="B159" s="106" t="s">
        <v>249</v>
      </c>
      <c r="C159" s="106" t="s">
        <v>261</v>
      </c>
      <c r="D159" s="106" t="s">
        <v>251</v>
      </c>
      <c r="E159">
        <v>7850</v>
      </c>
      <c r="F159" s="106" t="s">
        <v>1848</v>
      </c>
      <c r="G159" s="106" t="s">
        <v>256</v>
      </c>
      <c r="H159" s="106" t="s">
        <v>274</v>
      </c>
      <c r="I159" s="106">
        <v>24</v>
      </c>
      <c r="J159" s="106"/>
    </row>
    <row r="160" spans="1:10" x14ac:dyDescent="0.2">
      <c r="A160" s="106" t="s">
        <v>1016</v>
      </c>
      <c r="B160" s="106" t="s">
        <v>249</v>
      </c>
      <c r="C160" s="106" t="s">
        <v>259</v>
      </c>
      <c r="D160" s="106" t="s">
        <v>255</v>
      </c>
      <c r="E160">
        <v>7878</v>
      </c>
      <c r="F160" s="106" t="s">
        <v>1849</v>
      </c>
      <c r="G160" s="106" t="s">
        <v>256</v>
      </c>
      <c r="H160" s="106" t="s">
        <v>274</v>
      </c>
      <c r="I160" s="106">
        <v>10</v>
      </c>
      <c r="J160" s="106"/>
    </row>
    <row r="161" spans="1:10" x14ac:dyDescent="0.2">
      <c r="A161" s="106" t="s">
        <v>1016</v>
      </c>
      <c r="B161" s="106" t="s">
        <v>249</v>
      </c>
      <c r="C161" s="106" t="s">
        <v>250</v>
      </c>
      <c r="D161" s="106" t="s">
        <v>251</v>
      </c>
      <c r="E161">
        <v>7899</v>
      </c>
      <c r="F161" s="106" t="s">
        <v>1850</v>
      </c>
      <c r="G161" s="106" t="s">
        <v>256</v>
      </c>
      <c r="H161" s="106" t="s">
        <v>265</v>
      </c>
      <c r="I161" s="106">
        <v>22</v>
      </c>
      <c r="J161" s="106"/>
    </row>
    <row r="162" spans="1:10" x14ac:dyDescent="0.2">
      <c r="A162" s="106" t="s">
        <v>1016</v>
      </c>
      <c r="B162" s="106" t="s">
        <v>249</v>
      </c>
      <c r="C162" s="106" t="s">
        <v>259</v>
      </c>
      <c r="D162" s="106" t="s">
        <v>251</v>
      </c>
      <c r="E162">
        <v>8013</v>
      </c>
      <c r="F162" s="106" t="s">
        <v>1851</v>
      </c>
      <c r="G162" s="106" t="s">
        <v>252</v>
      </c>
      <c r="H162" s="106" t="s">
        <v>285</v>
      </c>
      <c r="I162" s="106">
        <v>35</v>
      </c>
      <c r="J162" s="106"/>
    </row>
    <row r="163" spans="1:10" x14ac:dyDescent="0.2">
      <c r="A163" s="106" t="s">
        <v>1016</v>
      </c>
      <c r="B163" s="106" t="s">
        <v>249</v>
      </c>
      <c r="C163" s="106" t="s">
        <v>254</v>
      </c>
      <c r="D163" s="106" t="s">
        <v>251</v>
      </c>
      <c r="E163">
        <v>8077</v>
      </c>
      <c r="F163" s="106" t="s">
        <v>1604</v>
      </c>
      <c r="G163" s="106" t="s">
        <v>252</v>
      </c>
      <c r="H163" s="106" t="s">
        <v>258</v>
      </c>
      <c r="I163" s="106">
        <v>80</v>
      </c>
      <c r="J163" s="106"/>
    </row>
    <row r="164" spans="1:10" x14ac:dyDescent="0.2">
      <c r="A164" s="106" t="s">
        <v>1016</v>
      </c>
      <c r="B164" s="106" t="s">
        <v>249</v>
      </c>
      <c r="C164" s="106" t="s">
        <v>254</v>
      </c>
      <c r="D164" s="106" t="s">
        <v>251</v>
      </c>
      <c r="E164">
        <v>8079</v>
      </c>
      <c r="F164" s="106" t="s">
        <v>1852</v>
      </c>
      <c r="G164" s="106" t="s">
        <v>252</v>
      </c>
      <c r="H164" s="106" t="s">
        <v>258</v>
      </c>
      <c r="I164">
        <v>636</v>
      </c>
    </row>
    <row r="165" spans="1:10" x14ac:dyDescent="0.2">
      <c r="A165" s="106" t="s">
        <v>1016</v>
      </c>
      <c r="B165" s="106" t="s">
        <v>249</v>
      </c>
      <c r="C165" s="106" t="s">
        <v>261</v>
      </c>
      <c r="D165" s="106" t="s">
        <v>251</v>
      </c>
      <c r="E165">
        <v>8925</v>
      </c>
      <c r="F165" s="106" t="s">
        <v>1853</v>
      </c>
      <c r="G165" s="106" t="s">
        <v>260</v>
      </c>
      <c r="H165" s="106" t="s">
        <v>278</v>
      </c>
      <c r="I165" s="106">
        <v>159</v>
      </c>
      <c r="J165" s="106"/>
    </row>
    <row r="166" spans="1:10" x14ac:dyDescent="0.2">
      <c r="A166" s="106" t="s">
        <v>1016</v>
      </c>
      <c r="B166" s="106" t="s">
        <v>249</v>
      </c>
      <c r="C166" s="106" t="s">
        <v>261</v>
      </c>
      <c r="D166" s="106" t="s">
        <v>251</v>
      </c>
      <c r="E166">
        <v>8927</v>
      </c>
      <c r="F166" s="106" t="s">
        <v>1854</v>
      </c>
      <c r="G166" s="106" t="s">
        <v>256</v>
      </c>
      <c r="H166" s="106" t="s">
        <v>278</v>
      </c>
      <c r="I166" s="106">
        <v>53</v>
      </c>
      <c r="J166" s="106"/>
    </row>
    <row r="167" spans="1:10" x14ac:dyDescent="0.2">
      <c r="A167" s="106" t="s">
        <v>1016</v>
      </c>
      <c r="B167" s="106" t="s">
        <v>249</v>
      </c>
      <c r="C167" s="106" t="s">
        <v>259</v>
      </c>
      <c r="D167" s="106" t="s">
        <v>255</v>
      </c>
      <c r="E167">
        <v>8967</v>
      </c>
      <c r="F167" s="106" t="s">
        <v>1324</v>
      </c>
      <c r="G167" s="106" t="s">
        <v>289</v>
      </c>
      <c r="H167" s="106" t="s">
        <v>290</v>
      </c>
      <c r="I167" s="106" t="s">
        <v>275</v>
      </c>
      <c r="J167" s="106" t="s">
        <v>2155</v>
      </c>
    </row>
    <row r="168" spans="1:10" x14ac:dyDescent="0.2">
      <c r="A168" s="106" t="s">
        <v>1016</v>
      </c>
      <c r="B168" s="106" t="s">
        <v>249</v>
      </c>
      <c r="C168" s="106" t="s">
        <v>259</v>
      </c>
      <c r="D168" s="106" t="s">
        <v>255</v>
      </c>
      <c r="E168">
        <v>9636</v>
      </c>
      <c r="F168" s="106" t="s">
        <v>1855</v>
      </c>
      <c r="G168" s="106" t="s">
        <v>260</v>
      </c>
      <c r="H168" s="106" t="s">
        <v>257</v>
      </c>
      <c r="I168">
        <v>95</v>
      </c>
    </row>
    <row r="169" spans="1:10" x14ac:dyDescent="0.2">
      <c r="A169" s="106" t="s">
        <v>1016</v>
      </c>
      <c r="B169" s="106" t="s">
        <v>249</v>
      </c>
      <c r="C169" s="106" t="s">
        <v>259</v>
      </c>
      <c r="D169" s="106" t="s">
        <v>251</v>
      </c>
      <c r="E169">
        <v>9637</v>
      </c>
      <c r="F169" s="106" t="s">
        <v>1856</v>
      </c>
      <c r="G169" s="106" t="s">
        <v>260</v>
      </c>
      <c r="H169" s="106" t="s">
        <v>257</v>
      </c>
      <c r="I169">
        <v>111</v>
      </c>
    </row>
    <row r="170" spans="1:10" x14ac:dyDescent="0.2">
      <c r="A170" s="106" t="s">
        <v>1016</v>
      </c>
      <c r="B170" s="106" t="s">
        <v>249</v>
      </c>
      <c r="C170" s="106" t="s">
        <v>259</v>
      </c>
      <c r="D170" s="106" t="s">
        <v>255</v>
      </c>
      <c r="E170">
        <v>9734</v>
      </c>
      <c r="F170" s="106" t="s">
        <v>1857</v>
      </c>
      <c r="G170" s="106" t="s">
        <v>256</v>
      </c>
      <c r="H170" s="106" t="s">
        <v>257</v>
      </c>
      <c r="I170">
        <v>30</v>
      </c>
    </row>
    <row r="171" spans="1:10" x14ac:dyDescent="0.2">
      <c r="A171" s="106" t="s">
        <v>1129</v>
      </c>
      <c r="B171" s="106" t="s">
        <v>276</v>
      </c>
      <c r="C171" s="106" t="s">
        <v>259</v>
      </c>
      <c r="D171" s="106" t="s">
        <v>255</v>
      </c>
      <c r="E171">
        <v>4380</v>
      </c>
      <c r="F171" s="106" t="s">
        <v>298</v>
      </c>
      <c r="G171" s="106" t="s">
        <v>264</v>
      </c>
      <c r="H171" s="106" t="s">
        <v>263</v>
      </c>
      <c r="I171">
        <v>34</v>
      </c>
    </row>
    <row r="172" spans="1:10" x14ac:dyDescent="0.2">
      <c r="A172" s="106" t="s">
        <v>1129</v>
      </c>
      <c r="B172" s="106" t="s">
        <v>276</v>
      </c>
      <c r="C172" s="106" t="s">
        <v>261</v>
      </c>
      <c r="D172" s="106" t="s">
        <v>251</v>
      </c>
      <c r="E172">
        <v>7803</v>
      </c>
      <c r="F172" s="106" t="s">
        <v>1396</v>
      </c>
      <c r="G172" s="106" t="s">
        <v>264</v>
      </c>
      <c r="H172" s="106" t="s">
        <v>274</v>
      </c>
      <c r="I172">
        <v>461</v>
      </c>
    </row>
    <row r="173" spans="1:10" x14ac:dyDescent="0.2">
      <c r="A173" s="106" t="s">
        <v>1129</v>
      </c>
      <c r="B173" s="106" t="s">
        <v>249</v>
      </c>
      <c r="C173" s="106" t="s">
        <v>259</v>
      </c>
      <c r="D173" s="106" t="s">
        <v>255</v>
      </c>
      <c r="E173">
        <v>2217</v>
      </c>
      <c r="F173" s="106" t="s">
        <v>1732</v>
      </c>
      <c r="G173" s="106" t="s">
        <v>252</v>
      </c>
      <c r="H173" s="106" t="s">
        <v>253</v>
      </c>
      <c r="I173">
        <v>180</v>
      </c>
    </row>
    <row r="174" spans="1:10" x14ac:dyDescent="0.2">
      <c r="A174" s="106" t="s">
        <v>1129</v>
      </c>
      <c r="B174" s="106" t="s">
        <v>249</v>
      </c>
      <c r="C174" s="106" t="s">
        <v>259</v>
      </c>
      <c r="D174" s="106" t="s">
        <v>251</v>
      </c>
      <c r="E174">
        <v>2776</v>
      </c>
      <c r="F174" s="106" t="s">
        <v>1858</v>
      </c>
      <c r="G174" s="106" t="s">
        <v>256</v>
      </c>
      <c r="H174" s="106" t="s">
        <v>258</v>
      </c>
      <c r="I174">
        <v>23</v>
      </c>
    </row>
    <row r="175" spans="1:10" x14ac:dyDescent="0.2">
      <c r="A175" s="106" t="s">
        <v>1129</v>
      </c>
      <c r="B175" s="106" t="s">
        <v>249</v>
      </c>
      <c r="C175" s="106" t="s">
        <v>259</v>
      </c>
      <c r="D175" s="106" t="s">
        <v>255</v>
      </c>
      <c r="E175">
        <v>2971</v>
      </c>
      <c r="F175" s="106" t="s">
        <v>1649</v>
      </c>
      <c r="G175" s="106" t="s">
        <v>289</v>
      </c>
      <c r="H175" s="106" t="s">
        <v>290</v>
      </c>
      <c r="I175" s="106">
        <v>374</v>
      </c>
      <c r="J175" s="106"/>
    </row>
    <row r="176" spans="1:10" x14ac:dyDescent="0.2">
      <c r="A176" s="106" t="s">
        <v>1129</v>
      </c>
      <c r="B176" s="106" t="s">
        <v>249</v>
      </c>
      <c r="C176" s="106" t="s">
        <v>259</v>
      </c>
      <c r="D176" s="106" t="s">
        <v>251</v>
      </c>
      <c r="E176">
        <v>3169</v>
      </c>
      <c r="F176" s="106" t="s">
        <v>1130</v>
      </c>
      <c r="G176" s="106" t="s">
        <v>252</v>
      </c>
      <c r="H176" s="106" t="s">
        <v>262</v>
      </c>
      <c r="I176" s="106">
        <v>48</v>
      </c>
      <c r="J176" s="106"/>
    </row>
    <row r="177" spans="1:10" x14ac:dyDescent="0.2">
      <c r="A177" s="106" t="s">
        <v>1129</v>
      </c>
      <c r="B177" s="106" t="s">
        <v>249</v>
      </c>
      <c r="C177" s="106" t="s">
        <v>259</v>
      </c>
      <c r="D177" s="106" t="s">
        <v>255</v>
      </c>
      <c r="E177">
        <v>3278</v>
      </c>
      <c r="F177" s="106" t="s">
        <v>1859</v>
      </c>
      <c r="G177" s="106" t="s">
        <v>289</v>
      </c>
      <c r="H177" s="106" t="s">
        <v>290</v>
      </c>
      <c r="I177" s="106" t="s">
        <v>283</v>
      </c>
      <c r="J177" s="106" t="s">
        <v>2156</v>
      </c>
    </row>
    <row r="178" spans="1:10" x14ac:dyDescent="0.2">
      <c r="A178" s="106" t="s">
        <v>1129</v>
      </c>
      <c r="B178" s="106" t="s">
        <v>249</v>
      </c>
      <c r="C178" s="106" t="s">
        <v>259</v>
      </c>
      <c r="D178" s="106" t="s">
        <v>255</v>
      </c>
      <c r="E178">
        <v>3282</v>
      </c>
      <c r="F178" s="106" t="s">
        <v>427</v>
      </c>
      <c r="G178" s="106" t="s">
        <v>289</v>
      </c>
      <c r="H178" s="106" t="s">
        <v>290</v>
      </c>
      <c r="I178" t="s">
        <v>275</v>
      </c>
      <c r="J178" t="s">
        <v>2157</v>
      </c>
    </row>
    <row r="179" spans="1:10" x14ac:dyDescent="0.2">
      <c r="A179" s="106" t="s">
        <v>1129</v>
      </c>
      <c r="B179" s="106" t="s">
        <v>249</v>
      </c>
      <c r="C179" s="106" t="s">
        <v>250</v>
      </c>
      <c r="D179" s="106" t="s">
        <v>251</v>
      </c>
      <c r="E179">
        <v>3391</v>
      </c>
      <c r="F179" s="106" t="s">
        <v>1325</v>
      </c>
      <c r="G179" s="106" t="s">
        <v>252</v>
      </c>
      <c r="H179" s="106" t="s">
        <v>262</v>
      </c>
      <c r="I179" t="s">
        <v>311</v>
      </c>
      <c r="J179" t="s">
        <v>2158</v>
      </c>
    </row>
    <row r="180" spans="1:10" x14ac:dyDescent="0.2">
      <c r="A180" s="106" t="s">
        <v>1129</v>
      </c>
      <c r="B180" s="106" t="s">
        <v>249</v>
      </c>
      <c r="C180" s="106" t="s">
        <v>261</v>
      </c>
      <c r="D180" s="106" t="s">
        <v>251</v>
      </c>
      <c r="E180">
        <v>3421</v>
      </c>
      <c r="F180" s="106" t="s">
        <v>1860</v>
      </c>
      <c r="G180" s="106" t="s">
        <v>252</v>
      </c>
      <c r="H180" s="106" t="s">
        <v>267</v>
      </c>
      <c r="I180" s="106">
        <v>241</v>
      </c>
      <c r="J180" s="106"/>
    </row>
    <row r="181" spans="1:10" x14ac:dyDescent="0.2">
      <c r="A181" s="106" t="s">
        <v>1129</v>
      </c>
      <c r="B181" s="106" t="s">
        <v>249</v>
      </c>
      <c r="C181" s="106" t="s">
        <v>259</v>
      </c>
      <c r="D181" s="106" t="s">
        <v>255</v>
      </c>
      <c r="E181">
        <v>3493</v>
      </c>
      <c r="F181" s="106" t="s">
        <v>1861</v>
      </c>
      <c r="G181" s="106" t="s">
        <v>289</v>
      </c>
      <c r="H181" s="106" t="s">
        <v>290</v>
      </c>
      <c r="I181" s="106">
        <v>617</v>
      </c>
      <c r="J181" s="106"/>
    </row>
    <row r="182" spans="1:10" x14ac:dyDescent="0.2">
      <c r="A182" s="106" t="s">
        <v>1129</v>
      </c>
      <c r="B182" s="106" t="s">
        <v>249</v>
      </c>
      <c r="C182" s="106" t="s">
        <v>259</v>
      </c>
      <c r="D182" s="106" t="s">
        <v>255</v>
      </c>
      <c r="E182">
        <v>3665</v>
      </c>
      <c r="F182" s="106" t="s">
        <v>1214</v>
      </c>
      <c r="G182" s="106" t="s">
        <v>252</v>
      </c>
      <c r="H182" s="106" t="s">
        <v>263</v>
      </c>
      <c r="I182" s="106">
        <v>356</v>
      </c>
      <c r="J182" s="106"/>
    </row>
    <row r="183" spans="1:10" x14ac:dyDescent="0.2">
      <c r="A183" s="106" t="s">
        <v>1129</v>
      </c>
      <c r="B183" s="106" t="s">
        <v>249</v>
      </c>
      <c r="C183" s="106" t="s">
        <v>254</v>
      </c>
      <c r="D183" s="106" t="s">
        <v>251</v>
      </c>
      <c r="E183">
        <v>3804</v>
      </c>
      <c r="F183" s="106" t="s">
        <v>1862</v>
      </c>
      <c r="G183" s="106" t="s">
        <v>256</v>
      </c>
      <c r="H183" s="106" t="s">
        <v>263</v>
      </c>
      <c r="I183">
        <v>69</v>
      </c>
    </row>
    <row r="184" spans="1:10" x14ac:dyDescent="0.2">
      <c r="A184" s="106" t="s">
        <v>1129</v>
      </c>
      <c r="B184" s="106" t="s">
        <v>249</v>
      </c>
      <c r="C184" s="106" t="s">
        <v>259</v>
      </c>
      <c r="D184" s="106" t="s">
        <v>251</v>
      </c>
      <c r="E184">
        <v>4592</v>
      </c>
      <c r="F184" s="106" t="s">
        <v>1326</v>
      </c>
      <c r="G184" s="106" t="s">
        <v>264</v>
      </c>
      <c r="H184" s="106" t="s">
        <v>297</v>
      </c>
      <c r="I184" s="106" t="s">
        <v>283</v>
      </c>
      <c r="J184" s="106" t="s">
        <v>2159</v>
      </c>
    </row>
    <row r="185" spans="1:10" x14ac:dyDescent="0.2">
      <c r="A185" s="106" t="s">
        <v>1129</v>
      </c>
      <c r="B185" s="106" t="s">
        <v>249</v>
      </c>
      <c r="C185" s="106" t="s">
        <v>254</v>
      </c>
      <c r="D185" s="106" t="s">
        <v>255</v>
      </c>
      <c r="E185">
        <v>4880</v>
      </c>
      <c r="F185" s="106" t="s">
        <v>1863</v>
      </c>
      <c r="G185" s="106" t="s">
        <v>264</v>
      </c>
      <c r="H185" s="106" t="s">
        <v>297</v>
      </c>
      <c r="I185" s="106">
        <v>225</v>
      </c>
      <c r="J185" s="106"/>
    </row>
    <row r="186" spans="1:10" x14ac:dyDescent="0.2">
      <c r="A186" s="106" t="s">
        <v>1129</v>
      </c>
      <c r="B186" s="106" t="s">
        <v>249</v>
      </c>
      <c r="C186" s="106" t="s">
        <v>250</v>
      </c>
      <c r="D186" s="106" t="s">
        <v>251</v>
      </c>
      <c r="E186">
        <v>6192</v>
      </c>
      <c r="F186" s="106" t="s">
        <v>1864</v>
      </c>
      <c r="G186" s="106" t="s">
        <v>264</v>
      </c>
      <c r="H186" s="106" t="s">
        <v>257</v>
      </c>
      <c r="I186" s="106">
        <v>60</v>
      </c>
      <c r="J186" s="106"/>
    </row>
    <row r="187" spans="1:10" x14ac:dyDescent="0.2">
      <c r="A187" s="106" t="s">
        <v>1129</v>
      </c>
      <c r="B187" s="106" t="s">
        <v>249</v>
      </c>
      <c r="C187" s="106" t="s">
        <v>259</v>
      </c>
      <c r="D187" s="106" t="s">
        <v>251</v>
      </c>
      <c r="E187">
        <v>7683</v>
      </c>
      <c r="F187" s="106" t="s">
        <v>309</v>
      </c>
      <c r="G187" s="106" t="s">
        <v>264</v>
      </c>
      <c r="H187" s="106" t="s">
        <v>262</v>
      </c>
      <c r="I187" s="106">
        <v>139</v>
      </c>
      <c r="J187" s="106"/>
    </row>
    <row r="188" spans="1:10" x14ac:dyDescent="0.2">
      <c r="A188" s="106" t="s">
        <v>1129</v>
      </c>
      <c r="B188" s="106" t="s">
        <v>249</v>
      </c>
      <c r="C188" s="106" t="s">
        <v>259</v>
      </c>
      <c r="D188" s="106" t="s">
        <v>255</v>
      </c>
      <c r="E188">
        <v>8957</v>
      </c>
      <c r="F188" s="106" t="s">
        <v>1327</v>
      </c>
      <c r="G188" s="106" t="s">
        <v>289</v>
      </c>
      <c r="H188" s="106" t="s">
        <v>290</v>
      </c>
      <c r="I188" s="106" t="s">
        <v>275</v>
      </c>
      <c r="J188" s="106" t="s">
        <v>2092</v>
      </c>
    </row>
    <row r="189" spans="1:10" x14ac:dyDescent="0.2">
      <c r="A189" s="106" t="s">
        <v>1129</v>
      </c>
      <c r="B189" s="106" t="s">
        <v>249</v>
      </c>
      <c r="C189" s="106" t="s">
        <v>254</v>
      </c>
      <c r="D189" s="106" t="s">
        <v>251</v>
      </c>
      <c r="E189">
        <v>9279</v>
      </c>
      <c r="F189" s="106" t="s">
        <v>1865</v>
      </c>
      <c r="G189" s="106" t="s">
        <v>264</v>
      </c>
      <c r="H189" s="106" t="s">
        <v>262</v>
      </c>
      <c r="I189" s="106">
        <v>166</v>
      </c>
      <c r="J189" s="106"/>
    </row>
    <row r="190" spans="1:10" x14ac:dyDescent="0.2">
      <c r="A190" s="106" t="s">
        <v>1129</v>
      </c>
      <c r="B190" s="106" t="s">
        <v>249</v>
      </c>
      <c r="C190" s="106" t="s">
        <v>259</v>
      </c>
      <c r="D190" s="106" t="s">
        <v>251</v>
      </c>
      <c r="E190">
        <v>9829</v>
      </c>
      <c r="F190" s="106" t="s">
        <v>1866</v>
      </c>
      <c r="G190" s="106" t="s">
        <v>256</v>
      </c>
      <c r="H190" s="106" t="s">
        <v>262</v>
      </c>
      <c r="I190">
        <v>16</v>
      </c>
    </row>
    <row r="191" spans="1:10" x14ac:dyDescent="0.2">
      <c r="A191" s="106" t="s">
        <v>1131</v>
      </c>
      <c r="B191" s="106" t="s">
        <v>249</v>
      </c>
      <c r="C191" s="106" t="s">
        <v>250</v>
      </c>
      <c r="D191" s="106" t="s">
        <v>251</v>
      </c>
      <c r="E191">
        <v>2678</v>
      </c>
      <c r="F191" s="106" t="s">
        <v>1132</v>
      </c>
      <c r="G191" s="106" t="s">
        <v>252</v>
      </c>
      <c r="H191" s="106" t="s">
        <v>262</v>
      </c>
      <c r="I191" s="106" t="s">
        <v>283</v>
      </c>
      <c r="J191" s="106" t="s">
        <v>2093</v>
      </c>
    </row>
    <row r="192" spans="1:10" x14ac:dyDescent="0.2">
      <c r="A192" s="106" t="s">
        <v>1131</v>
      </c>
      <c r="B192" s="106" t="s">
        <v>249</v>
      </c>
      <c r="C192" s="106" t="s">
        <v>259</v>
      </c>
      <c r="D192" s="106" t="s">
        <v>255</v>
      </c>
      <c r="E192">
        <v>3455</v>
      </c>
      <c r="F192" s="106" t="s">
        <v>1867</v>
      </c>
      <c r="G192" s="106" t="s">
        <v>289</v>
      </c>
      <c r="H192" s="106" t="s">
        <v>290</v>
      </c>
      <c r="I192" s="106">
        <v>425</v>
      </c>
      <c r="J192" s="106"/>
    </row>
    <row r="193" spans="1:10" x14ac:dyDescent="0.2">
      <c r="A193" s="106" t="s">
        <v>1131</v>
      </c>
      <c r="B193" s="106" t="s">
        <v>249</v>
      </c>
      <c r="C193" s="106" t="s">
        <v>250</v>
      </c>
      <c r="D193" s="106" t="s">
        <v>251</v>
      </c>
      <c r="E193">
        <v>3549</v>
      </c>
      <c r="F193" s="106" t="s">
        <v>1870</v>
      </c>
      <c r="G193" s="106" t="s">
        <v>252</v>
      </c>
      <c r="H193" s="106" t="s">
        <v>262</v>
      </c>
      <c r="I193" s="106" t="s">
        <v>275</v>
      </c>
      <c r="J193" s="106" t="s">
        <v>2160</v>
      </c>
    </row>
    <row r="194" spans="1:10" x14ac:dyDescent="0.2">
      <c r="A194" s="106" t="s">
        <v>1868</v>
      </c>
      <c r="B194" s="106" t="s">
        <v>249</v>
      </c>
      <c r="C194" s="106" t="s">
        <v>259</v>
      </c>
      <c r="D194" s="106" t="s">
        <v>255</v>
      </c>
      <c r="E194">
        <v>3249</v>
      </c>
      <c r="F194" s="106" t="s">
        <v>1869</v>
      </c>
      <c r="G194" s="106" t="s">
        <v>289</v>
      </c>
      <c r="H194" s="106" t="s">
        <v>290</v>
      </c>
      <c r="I194" s="106" t="s">
        <v>319</v>
      </c>
      <c r="J194" s="106" t="s">
        <v>2161</v>
      </c>
    </row>
    <row r="195" spans="1:10" x14ac:dyDescent="0.2">
      <c r="A195" s="106" t="s">
        <v>1179</v>
      </c>
      <c r="B195" s="106" t="s">
        <v>249</v>
      </c>
      <c r="C195" s="106" t="s">
        <v>259</v>
      </c>
      <c r="D195" s="106" t="s">
        <v>251</v>
      </c>
      <c r="E195">
        <v>6336</v>
      </c>
      <c r="F195" s="106" t="s">
        <v>1180</v>
      </c>
      <c r="G195" s="106" t="s">
        <v>260</v>
      </c>
      <c r="H195" s="106" t="s">
        <v>273</v>
      </c>
      <c r="I195" s="106">
        <v>52</v>
      </c>
      <c r="J195" s="106"/>
    </row>
    <row r="196" spans="1:10" x14ac:dyDescent="0.2">
      <c r="A196" s="106" t="s">
        <v>1350</v>
      </c>
      <c r="B196" s="106" t="s">
        <v>249</v>
      </c>
      <c r="C196" s="106" t="s">
        <v>250</v>
      </c>
      <c r="D196" s="106" t="s">
        <v>255</v>
      </c>
      <c r="E196">
        <v>3075</v>
      </c>
      <c r="F196" s="106" t="s">
        <v>1392</v>
      </c>
      <c r="G196" s="106" t="s">
        <v>256</v>
      </c>
      <c r="H196" s="106" t="s">
        <v>262</v>
      </c>
      <c r="I196" s="106">
        <v>189</v>
      </c>
      <c r="J196" s="106"/>
    </row>
    <row r="197" spans="1:10" x14ac:dyDescent="0.2">
      <c r="A197" s="106" t="s">
        <v>1350</v>
      </c>
      <c r="B197" s="106" t="s">
        <v>249</v>
      </c>
      <c r="C197" s="106" t="s">
        <v>254</v>
      </c>
      <c r="D197" s="106" t="s">
        <v>251</v>
      </c>
      <c r="E197">
        <v>6664</v>
      </c>
      <c r="F197" s="106" t="s">
        <v>1351</v>
      </c>
      <c r="G197" s="106" t="s">
        <v>256</v>
      </c>
      <c r="H197" s="106" t="s">
        <v>277</v>
      </c>
      <c r="I197">
        <v>37</v>
      </c>
    </row>
    <row r="198" spans="1:10" x14ac:dyDescent="0.2">
      <c r="A198" s="106" t="s">
        <v>1133</v>
      </c>
      <c r="B198" s="106" t="s">
        <v>249</v>
      </c>
      <c r="C198" s="106" t="s">
        <v>250</v>
      </c>
      <c r="D198" s="106" t="s">
        <v>251</v>
      </c>
      <c r="E198">
        <v>2792</v>
      </c>
      <c r="F198" s="106" t="s">
        <v>316</v>
      </c>
      <c r="G198" s="106" t="s">
        <v>252</v>
      </c>
      <c r="H198" s="106" t="s">
        <v>262</v>
      </c>
      <c r="I198" s="106">
        <v>369</v>
      </c>
      <c r="J198" s="106"/>
    </row>
    <row r="199" spans="1:10" x14ac:dyDescent="0.2">
      <c r="A199" s="106" t="s">
        <v>1133</v>
      </c>
      <c r="B199" s="106" t="s">
        <v>249</v>
      </c>
      <c r="C199" s="106" t="s">
        <v>261</v>
      </c>
      <c r="D199" s="106" t="s">
        <v>251</v>
      </c>
      <c r="E199">
        <v>7514</v>
      </c>
      <c r="F199" s="106" t="s">
        <v>1871</v>
      </c>
      <c r="G199" s="106" t="s">
        <v>252</v>
      </c>
      <c r="H199" s="106" t="s">
        <v>262</v>
      </c>
      <c r="I199" s="106">
        <v>102</v>
      </c>
      <c r="J199" s="106"/>
    </row>
    <row r="200" spans="1:10" x14ac:dyDescent="0.2">
      <c r="A200" s="106" t="s">
        <v>1650</v>
      </c>
      <c r="B200" s="106" t="s">
        <v>249</v>
      </c>
      <c r="C200" s="106" t="s">
        <v>261</v>
      </c>
      <c r="D200" s="106" t="s">
        <v>255</v>
      </c>
      <c r="E200">
        <v>6196</v>
      </c>
      <c r="F200" s="106" t="s">
        <v>1651</v>
      </c>
      <c r="G200" s="106" t="s">
        <v>252</v>
      </c>
      <c r="H200" s="106" t="s">
        <v>257</v>
      </c>
      <c r="I200">
        <v>948</v>
      </c>
    </row>
    <row r="201" spans="1:10" x14ac:dyDescent="0.2">
      <c r="A201" s="106" t="s">
        <v>1134</v>
      </c>
      <c r="B201" s="106" t="s">
        <v>249</v>
      </c>
      <c r="C201" s="106" t="s">
        <v>250</v>
      </c>
      <c r="D201" s="106" t="s">
        <v>251</v>
      </c>
      <c r="E201">
        <v>4829</v>
      </c>
      <c r="F201" s="106" t="s">
        <v>322</v>
      </c>
      <c r="G201" s="106" t="s">
        <v>252</v>
      </c>
      <c r="H201" s="106" t="s">
        <v>263</v>
      </c>
      <c r="I201" s="106">
        <v>103</v>
      </c>
      <c r="J201" s="106"/>
    </row>
    <row r="202" spans="1:10" x14ac:dyDescent="0.2">
      <c r="A202" s="106" t="s">
        <v>1134</v>
      </c>
      <c r="B202" s="106" t="s">
        <v>249</v>
      </c>
      <c r="C202" s="106" t="s">
        <v>250</v>
      </c>
      <c r="D202" s="106" t="s">
        <v>251</v>
      </c>
      <c r="E202">
        <v>9651</v>
      </c>
      <c r="F202" s="106" t="s">
        <v>315</v>
      </c>
      <c r="G202" s="106" t="s">
        <v>256</v>
      </c>
      <c r="H202" s="106" t="s">
        <v>263</v>
      </c>
      <c r="I202">
        <v>87</v>
      </c>
    </row>
    <row r="203" spans="1:10" x14ac:dyDescent="0.2">
      <c r="A203" s="106" t="s">
        <v>1898</v>
      </c>
      <c r="B203" s="106" t="s">
        <v>249</v>
      </c>
      <c r="C203" s="106" t="s">
        <v>254</v>
      </c>
      <c r="D203" s="106" t="s">
        <v>251</v>
      </c>
      <c r="E203">
        <v>5942</v>
      </c>
      <c r="F203" s="106" t="s">
        <v>1899</v>
      </c>
      <c r="G203" s="106" t="s">
        <v>252</v>
      </c>
      <c r="H203" s="106" t="s">
        <v>267</v>
      </c>
      <c r="I203">
        <v>112</v>
      </c>
    </row>
    <row r="204" spans="1:10" x14ac:dyDescent="0.2">
      <c r="A204" s="106" t="s">
        <v>1733</v>
      </c>
      <c r="B204" s="106" t="s">
        <v>249</v>
      </c>
      <c r="C204" s="106" t="s">
        <v>254</v>
      </c>
      <c r="D204" s="106" t="s">
        <v>251</v>
      </c>
      <c r="E204">
        <v>2809</v>
      </c>
      <c r="F204" s="106" t="s">
        <v>318</v>
      </c>
      <c r="G204" s="106" t="s">
        <v>252</v>
      </c>
      <c r="H204" s="106" t="s">
        <v>253</v>
      </c>
      <c r="I204" s="106" t="s">
        <v>319</v>
      </c>
      <c r="J204" s="106" t="s">
        <v>2098</v>
      </c>
    </row>
    <row r="205" spans="1:10" x14ac:dyDescent="0.2">
      <c r="A205" s="106" t="s">
        <v>1733</v>
      </c>
      <c r="B205" s="106" t="s">
        <v>249</v>
      </c>
      <c r="C205" s="106" t="s">
        <v>250</v>
      </c>
      <c r="D205" s="106" t="s">
        <v>251</v>
      </c>
      <c r="E205">
        <v>8908</v>
      </c>
      <c r="F205" s="106" t="s">
        <v>1734</v>
      </c>
      <c r="G205" s="106" t="s">
        <v>252</v>
      </c>
      <c r="H205" s="106" t="s">
        <v>278</v>
      </c>
      <c r="I205" s="106">
        <v>164</v>
      </c>
      <c r="J205" s="106"/>
    </row>
    <row r="206" spans="1:10" x14ac:dyDescent="0.2">
      <c r="A206" s="106" t="s">
        <v>1135</v>
      </c>
      <c r="B206" s="106" t="s">
        <v>249</v>
      </c>
      <c r="C206" s="106" t="s">
        <v>254</v>
      </c>
      <c r="D206" s="106" t="s">
        <v>251</v>
      </c>
      <c r="E206">
        <v>2471</v>
      </c>
      <c r="F206" s="106" t="s">
        <v>2054</v>
      </c>
      <c r="G206" s="106" t="s">
        <v>252</v>
      </c>
      <c r="H206" s="106" t="s">
        <v>257</v>
      </c>
      <c r="I206" s="106">
        <v>658</v>
      </c>
      <c r="J206" s="106"/>
    </row>
    <row r="207" spans="1:10" x14ac:dyDescent="0.2">
      <c r="A207" s="106" t="s">
        <v>1135</v>
      </c>
      <c r="B207" s="106" t="s">
        <v>249</v>
      </c>
      <c r="C207" s="106" t="s">
        <v>261</v>
      </c>
      <c r="D207" s="106" t="s">
        <v>251</v>
      </c>
      <c r="E207">
        <v>3035</v>
      </c>
      <c r="F207" s="106" t="s">
        <v>312</v>
      </c>
      <c r="G207" s="106" t="s">
        <v>256</v>
      </c>
      <c r="H207" s="106" t="s">
        <v>258</v>
      </c>
      <c r="I207">
        <v>22</v>
      </c>
    </row>
    <row r="208" spans="1:10" x14ac:dyDescent="0.2">
      <c r="A208" s="106" t="s">
        <v>1135</v>
      </c>
      <c r="B208" s="106" t="s">
        <v>249</v>
      </c>
      <c r="C208" s="106" t="s">
        <v>254</v>
      </c>
      <c r="D208" s="106" t="s">
        <v>251</v>
      </c>
      <c r="E208">
        <v>4187</v>
      </c>
      <c r="F208" s="106" t="s">
        <v>992</v>
      </c>
      <c r="G208" s="106" t="s">
        <v>252</v>
      </c>
      <c r="H208" s="106" t="s">
        <v>265</v>
      </c>
      <c r="I208" s="106">
        <v>391</v>
      </c>
      <c r="J208" s="106"/>
    </row>
    <row r="209" spans="1:10" x14ac:dyDescent="0.2">
      <c r="A209" s="106" t="s">
        <v>1135</v>
      </c>
      <c r="B209" s="106" t="s">
        <v>249</v>
      </c>
      <c r="C209" s="106" t="s">
        <v>259</v>
      </c>
      <c r="D209" s="106" t="s">
        <v>251</v>
      </c>
      <c r="E209">
        <v>6279</v>
      </c>
      <c r="F209" s="106" t="s">
        <v>1352</v>
      </c>
      <c r="G209" s="106" t="s">
        <v>260</v>
      </c>
      <c r="H209" s="106" t="s">
        <v>273</v>
      </c>
      <c r="I209" s="106">
        <v>305</v>
      </c>
      <c r="J209" s="106"/>
    </row>
    <row r="210" spans="1:10" x14ac:dyDescent="0.2">
      <c r="A210" s="106" t="s">
        <v>1135</v>
      </c>
      <c r="B210" s="106" t="s">
        <v>249</v>
      </c>
      <c r="C210" s="106" t="s">
        <v>254</v>
      </c>
      <c r="D210" s="106" t="s">
        <v>251</v>
      </c>
      <c r="E210">
        <v>7594</v>
      </c>
      <c r="F210" s="106" t="s">
        <v>1933</v>
      </c>
      <c r="G210" s="106" t="s">
        <v>252</v>
      </c>
      <c r="H210" s="106" t="s">
        <v>258</v>
      </c>
      <c r="I210" s="106">
        <v>192</v>
      </c>
      <c r="J210" s="106"/>
    </row>
    <row r="211" spans="1:10" x14ac:dyDescent="0.2">
      <c r="A211" s="106" t="s">
        <v>1135</v>
      </c>
      <c r="B211" s="106" t="s">
        <v>249</v>
      </c>
      <c r="C211" s="106" t="s">
        <v>259</v>
      </c>
      <c r="D211" s="106" t="s">
        <v>251</v>
      </c>
      <c r="E211">
        <v>9793</v>
      </c>
      <c r="F211" s="106" t="s">
        <v>1872</v>
      </c>
      <c r="G211" s="106" t="s">
        <v>252</v>
      </c>
      <c r="H211" s="106" t="s">
        <v>257</v>
      </c>
      <c r="I211" s="106" t="s">
        <v>283</v>
      </c>
      <c r="J211" s="106" t="s">
        <v>2094</v>
      </c>
    </row>
    <row r="212" spans="1:10" x14ac:dyDescent="0.2">
      <c r="A212" s="106" t="s">
        <v>1328</v>
      </c>
      <c r="B212" s="106" t="s">
        <v>249</v>
      </c>
      <c r="C212" s="106" t="s">
        <v>254</v>
      </c>
      <c r="D212" s="106" t="s">
        <v>251</v>
      </c>
      <c r="E212">
        <v>8923</v>
      </c>
      <c r="F212" s="106" t="s">
        <v>1329</v>
      </c>
      <c r="G212" s="106" t="s">
        <v>252</v>
      </c>
      <c r="H212" s="106" t="s">
        <v>278</v>
      </c>
      <c r="I212" s="106">
        <v>664</v>
      </c>
      <c r="J212" s="106"/>
    </row>
    <row r="213" spans="1:10" x14ac:dyDescent="0.2">
      <c r="A213" s="106" t="s">
        <v>1136</v>
      </c>
      <c r="B213" s="106" t="s">
        <v>249</v>
      </c>
      <c r="C213" s="106" t="s">
        <v>259</v>
      </c>
      <c r="D213" s="106" t="s">
        <v>251</v>
      </c>
      <c r="E213">
        <v>4714</v>
      </c>
      <c r="F213" s="106" t="s">
        <v>317</v>
      </c>
      <c r="G213" s="106" t="s">
        <v>252</v>
      </c>
      <c r="H213" s="106" t="s">
        <v>257</v>
      </c>
      <c r="I213" s="106">
        <v>598</v>
      </c>
      <c r="J213" s="106"/>
    </row>
    <row r="214" spans="1:10" x14ac:dyDescent="0.2">
      <c r="A214" s="106" t="s">
        <v>1136</v>
      </c>
      <c r="B214" s="106" t="s">
        <v>249</v>
      </c>
      <c r="C214" s="106" t="s">
        <v>250</v>
      </c>
      <c r="D214" s="106" t="s">
        <v>255</v>
      </c>
      <c r="E214">
        <v>7673</v>
      </c>
      <c r="F214" s="106" t="s">
        <v>386</v>
      </c>
      <c r="G214" s="106" t="s">
        <v>260</v>
      </c>
      <c r="H214" s="106" t="s">
        <v>258</v>
      </c>
      <c r="I214" s="106">
        <v>74</v>
      </c>
      <c r="J214" s="106"/>
    </row>
    <row r="215" spans="1:10" x14ac:dyDescent="0.2">
      <c r="A215" s="106" t="s">
        <v>1136</v>
      </c>
      <c r="B215" s="106" t="s">
        <v>249</v>
      </c>
      <c r="C215" s="106" t="s">
        <v>261</v>
      </c>
      <c r="D215" s="106" t="s">
        <v>251</v>
      </c>
      <c r="E215">
        <v>7730</v>
      </c>
      <c r="F215" s="106" t="s">
        <v>1397</v>
      </c>
      <c r="G215" s="106" t="s">
        <v>252</v>
      </c>
      <c r="H215" s="106" t="s">
        <v>328</v>
      </c>
      <c r="I215" s="106" t="s">
        <v>275</v>
      </c>
      <c r="J215" s="106" t="s">
        <v>2162</v>
      </c>
    </row>
    <row r="216" spans="1:10" x14ac:dyDescent="0.2">
      <c r="A216" s="106" t="s">
        <v>1330</v>
      </c>
      <c r="B216" s="106" t="s">
        <v>249</v>
      </c>
      <c r="C216" s="106" t="s">
        <v>259</v>
      </c>
      <c r="D216" s="106" t="s">
        <v>251</v>
      </c>
      <c r="E216">
        <v>3396</v>
      </c>
      <c r="F216" s="106" t="s">
        <v>1331</v>
      </c>
      <c r="G216" s="106" t="s">
        <v>252</v>
      </c>
      <c r="H216" s="106" t="s">
        <v>262</v>
      </c>
      <c r="I216" s="106">
        <v>97</v>
      </c>
      <c r="J216" s="106"/>
    </row>
    <row r="217" spans="1:10" x14ac:dyDescent="0.2">
      <c r="A217" s="106" t="s">
        <v>1137</v>
      </c>
      <c r="B217" s="106" t="s">
        <v>249</v>
      </c>
      <c r="C217" s="106" t="s">
        <v>250</v>
      </c>
      <c r="D217" s="106" t="s">
        <v>255</v>
      </c>
      <c r="E217">
        <v>2303</v>
      </c>
      <c r="F217" s="106" t="s">
        <v>1290</v>
      </c>
      <c r="G217" s="106" t="s">
        <v>256</v>
      </c>
      <c r="H217" s="106" t="s">
        <v>263</v>
      </c>
      <c r="I217">
        <v>75</v>
      </c>
    </row>
    <row r="218" spans="1:10" x14ac:dyDescent="0.2">
      <c r="A218" s="106" t="s">
        <v>1137</v>
      </c>
      <c r="B218" s="106" t="s">
        <v>249</v>
      </c>
      <c r="C218" s="106" t="s">
        <v>261</v>
      </c>
      <c r="D218" s="106" t="s">
        <v>251</v>
      </c>
      <c r="E218">
        <v>2735</v>
      </c>
      <c r="F218" s="106" t="s">
        <v>1291</v>
      </c>
      <c r="G218" s="106" t="s">
        <v>252</v>
      </c>
      <c r="H218" s="106" t="s">
        <v>262</v>
      </c>
      <c r="I218" s="106">
        <v>85</v>
      </c>
      <c r="J218" s="106"/>
    </row>
    <row r="219" spans="1:10" x14ac:dyDescent="0.2">
      <c r="A219" s="106" t="s">
        <v>1137</v>
      </c>
      <c r="B219" s="106" t="s">
        <v>249</v>
      </c>
      <c r="C219" s="106" t="s">
        <v>261</v>
      </c>
      <c r="D219" s="106" t="s">
        <v>251</v>
      </c>
      <c r="E219">
        <v>2927</v>
      </c>
      <c r="F219" s="106" t="s">
        <v>1979</v>
      </c>
      <c r="G219" s="106" t="s">
        <v>256</v>
      </c>
      <c r="H219" s="106" t="s">
        <v>253</v>
      </c>
      <c r="I219" s="106">
        <v>99</v>
      </c>
      <c r="J219" s="106"/>
    </row>
    <row r="220" spans="1:10" x14ac:dyDescent="0.2">
      <c r="A220" s="106" t="s">
        <v>1137</v>
      </c>
      <c r="B220" s="106" t="s">
        <v>249</v>
      </c>
      <c r="C220" s="106" t="s">
        <v>261</v>
      </c>
      <c r="D220" s="106" t="s">
        <v>255</v>
      </c>
      <c r="E220">
        <v>3560</v>
      </c>
      <c r="F220" s="106" t="s">
        <v>1900</v>
      </c>
      <c r="G220" s="106" t="s">
        <v>256</v>
      </c>
      <c r="H220" s="106" t="s">
        <v>262</v>
      </c>
      <c r="I220">
        <v>116</v>
      </c>
    </row>
    <row r="221" spans="1:10" x14ac:dyDescent="0.2">
      <c r="A221" s="106" t="s">
        <v>1137</v>
      </c>
      <c r="B221" s="106" t="s">
        <v>249</v>
      </c>
      <c r="C221" s="106" t="s">
        <v>261</v>
      </c>
      <c r="D221" s="106" t="s">
        <v>251</v>
      </c>
      <c r="E221">
        <v>3697</v>
      </c>
      <c r="F221" s="106" t="s">
        <v>1292</v>
      </c>
      <c r="G221" s="106" t="s">
        <v>252</v>
      </c>
      <c r="H221" s="106" t="s">
        <v>263</v>
      </c>
      <c r="I221" t="s">
        <v>283</v>
      </c>
      <c r="J221" t="s">
        <v>2163</v>
      </c>
    </row>
    <row r="222" spans="1:10" x14ac:dyDescent="0.2">
      <c r="A222" s="106" t="s">
        <v>1137</v>
      </c>
      <c r="B222" s="106" t="s">
        <v>249</v>
      </c>
      <c r="C222" s="106" t="s">
        <v>261</v>
      </c>
      <c r="D222" s="106" t="s">
        <v>255</v>
      </c>
      <c r="E222">
        <v>8184</v>
      </c>
      <c r="F222" s="106" t="s">
        <v>1934</v>
      </c>
      <c r="G222" s="106" t="s">
        <v>252</v>
      </c>
      <c r="H222" s="106" t="s">
        <v>262</v>
      </c>
      <c r="I222" t="s">
        <v>283</v>
      </c>
      <c r="J222" t="s">
        <v>2095</v>
      </c>
    </row>
    <row r="223" spans="1:10" x14ac:dyDescent="0.2">
      <c r="A223" s="106" t="s">
        <v>1137</v>
      </c>
      <c r="B223" s="106" t="s">
        <v>249</v>
      </c>
      <c r="C223" s="106" t="s">
        <v>261</v>
      </c>
      <c r="D223" s="106" t="s">
        <v>251</v>
      </c>
      <c r="E223">
        <v>9983</v>
      </c>
      <c r="F223" s="106" t="s">
        <v>320</v>
      </c>
      <c r="G223" s="106" t="s">
        <v>252</v>
      </c>
      <c r="H223" s="106" t="s">
        <v>262</v>
      </c>
      <c r="I223" s="106" t="s">
        <v>2164</v>
      </c>
      <c r="J223" s="106" t="s">
        <v>2165</v>
      </c>
    </row>
    <row r="224" spans="1:10" x14ac:dyDescent="0.2">
      <c r="A224" s="106" t="s">
        <v>1174</v>
      </c>
      <c r="B224" s="106" t="s">
        <v>313</v>
      </c>
      <c r="C224" s="106" t="s">
        <v>250</v>
      </c>
      <c r="D224" s="106" t="s">
        <v>251</v>
      </c>
      <c r="E224">
        <v>6567</v>
      </c>
      <c r="F224" s="106" t="s">
        <v>321</v>
      </c>
      <c r="G224" s="106" t="s">
        <v>264</v>
      </c>
      <c r="H224" s="106" t="s">
        <v>257</v>
      </c>
      <c r="I224" s="106">
        <v>25</v>
      </c>
      <c r="J224" s="106"/>
    </row>
    <row r="225" spans="1:10" x14ac:dyDescent="0.2">
      <c r="A225" s="106" t="s">
        <v>1174</v>
      </c>
      <c r="B225" s="106" t="s">
        <v>313</v>
      </c>
      <c r="C225" s="106" t="s">
        <v>261</v>
      </c>
      <c r="D225" s="106" t="s">
        <v>251</v>
      </c>
      <c r="E225">
        <v>6668</v>
      </c>
      <c r="F225" s="106" t="s">
        <v>1735</v>
      </c>
      <c r="G225" s="106" t="s">
        <v>260</v>
      </c>
      <c r="H225" s="106" t="s">
        <v>277</v>
      </c>
      <c r="I225" s="106">
        <v>146</v>
      </c>
      <c r="J225" s="106"/>
    </row>
    <row r="226" spans="1:10" x14ac:dyDescent="0.2">
      <c r="A226" s="106" t="s">
        <v>1174</v>
      </c>
      <c r="B226" s="106" t="s">
        <v>249</v>
      </c>
      <c r="C226" s="106" t="s">
        <v>250</v>
      </c>
      <c r="D226" s="106" t="s">
        <v>255</v>
      </c>
      <c r="E226">
        <v>1430</v>
      </c>
      <c r="F226" s="106" t="s">
        <v>368</v>
      </c>
      <c r="G226" s="106" t="s">
        <v>252</v>
      </c>
      <c r="H226" s="106" t="s">
        <v>279</v>
      </c>
      <c r="I226" s="106">
        <v>78</v>
      </c>
      <c r="J226" s="106"/>
    </row>
    <row r="227" spans="1:10" x14ac:dyDescent="0.2">
      <c r="A227" s="106" t="s">
        <v>1174</v>
      </c>
      <c r="B227" s="106" t="s">
        <v>249</v>
      </c>
      <c r="C227" s="106" t="s">
        <v>259</v>
      </c>
      <c r="D227" s="106" t="s">
        <v>251</v>
      </c>
      <c r="E227">
        <v>2186</v>
      </c>
      <c r="F227" s="106" t="s">
        <v>1935</v>
      </c>
      <c r="G227" s="106" t="s">
        <v>256</v>
      </c>
      <c r="H227" s="106" t="s">
        <v>257</v>
      </c>
      <c r="I227" s="106">
        <v>101</v>
      </c>
      <c r="J227" s="106"/>
    </row>
    <row r="228" spans="1:10" x14ac:dyDescent="0.2">
      <c r="A228" s="106" t="s">
        <v>1174</v>
      </c>
      <c r="B228" s="106" t="s">
        <v>249</v>
      </c>
      <c r="C228" s="106" t="s">
        <v>259</v>
      </c>
      <c r="D228" s="106" t="s">
        <v>251</v>
      </c>
      <c r="E228">
        <v>2338</v>
      </c>
      <c r="F228" s="106" t="s">
        <v>1398</v>
      </c>
      <c r="G228" s="106" t="s">
        <v>260</v>
      </c>
      <c r="H228" s="106" t="s">
        <v>263</v>
      </c>
      <c r="I228" s="106">
        <v>28</v>
      </c>
      <c r="J228" s="106"/>
    </row>
    <row r="229" spans="1:10" x14ac:dyDescent="0.2">
      <c r="A229" s="106" t="s">
        <v>1174</v>
      </c>
      <c r="B229" s="106" t="s">
        <v>249</v>
      </c>
      <c r="C229" s="106" t="s">
        <v>261</v>
      </c>
      <c r="D229" s="106" t="s">
        <v>251</v>
      </c>
      <c r="E229">
        <v>3046</v>
      </c>
      <c r="F229" s="106" t="s">
        <v>1607</v>
      </c>
      <c r="G229" s="106" t="s">
        <v>252</v>
      </c>
      <c r="H229" s="106" t="s">
        <v>262</v>
      </c>
      <c r="I229" s="106" t="s">
        <v>283</v>
      </c>
      <c r="J229" s="106" t="s">
        <v>2166</v>
      </c>
    </row>
    <row r="230" spans="1:10" x14ac:dyDescent="0.2">
      <c r="A230" s="106" t="s">
        <v>1174</v>
      </c>
      <c r="B230" s="106" t="s">
        <v>249</v>
      </c>
      <c r="C230" s="106" t="s">
        <v>259</v>
      </c>
      <c r="D230" s="106" t="s">
        <v>251</v>
      </c>
      <c r="E230">
        <v>3919</v>
      </c>
      <c r="F230" s="106" t="s">
        <v>1901</v>
      </c>
      <c r="G230" s="106" t="s">
        <v>252</v>
      </c>
      <c r="H230" s="106" t="s">
        <v>263</v>
      </c>
      <c r="I230">
        <v>138</v>
      </c>
    </row>
    <row r="231" spans="1:10" x14ac:dyDescent="0.2">
      <c r="A231" s="106" t="s">
        <v>1174</v>
      </c>
      <c r="B231" s="106" t="s">
        <v>249</v>
      </c>
      <c r="C231" s="106" t="s">
        <v>261</v>
      </c>
      <c r="D231" s="106" t="s">
        <v>251</v>
      </c>
      <c r="E231">
        <v>4668</v>
      </c>
      <c r="F231" s="106" t="s">
        <v>326</v>
      </c>
      <c r="G231" s="106" t="s">
        <v>252</v>
      </c>
      <c r="H231" s="106" t="s">
        <v>257</v>
      </c>
      <c r="I231" s="106">
        <v>256</v>
      </c>
      <c r="J231" s="106"/>
    </row>
    <row r="232" spans="1:10" x14ac:dyDescent="0.2">
      <c r="A232" s="106" t="s">
        <v>1174</v>
      </c>
      <c r="B232" s="106" t="s">
        <v>249</v>
      </c>
      <c r="C232" s="106" t="s">
        <v>259</v>
      </c>
      <c r="D232" s="106" t="s">
        <v>251</v>
      </c>
      <c r="E232">
        <v>6070</v>
      </c>
      <c r="F232" s="106" t="s">
        <v>1736</v>
      </c>
      <c r="G232" s="106" t="s">
        <v>252</v>
      </c>
      <c r="H232" s="106" t="s">
        <v>257</v>
      </c>
      <c r="I232" s="106">
        <v>70</v>
      </c>
      <c r="J232" s="106"/>
    </row>
    <row r="233" spans="1:10" x14ac:dyDescent="0.2">
      <c r="A233" s="106" t="s">
        <v>1174</v>
      </c>
      <c r="B233" s="106" t="s">
        <v>249</v>
      </c>
      <c r="C233" s="106" t="s">
        <v>254</v>
      </c>
      <c r="D233" s="106" t="s">
        <v>255</v>
      </c>
      <c r="E233">
        <v>7501</v>
      </c>
      <c r="F233" s="106" t="s">
        <v>332</v>
      </c>
      <c r="G233" s="106" t="s">
        <v>256</v>
      </c>
      <c r="H233" s="106" t="s">
        <v>258</v>
      </c>
      <c r="I233" s="106">
        <v>20</v>
      </c>
      <c r="J233" s="106"/>
    </row>
    <row r="234" spans="1:10" x14ac:dyDescent="0.2">
      <c r="A234" s="106" t="s">
        <v>1174</v>
      </c>
      <c r="B234" s="106" t="s">
        <v>249</v>
      </c>
      <c r="C234" s="106" t="s">
        <v>250</v>
      </c>
      <c r="D234" s="106" t="s">
        <v>251</v>
      </c>
      <c r="E234">
        <v>7725</v>
      </c>
      <c r="F234" s="106" t="s">
        <v>993</v>
      </c>
      <c r="G234" s="106" t="s">
        <v>252</v>
      </c>
      <c r="H234" s="106" t="s">
        <v>328</v>
      </c>
      <c r="I234" s="106">
        <v>312</v>
      </c>
      <c r="J234" s="106"/>
    </row>
    <row r="235" spans="1:10" x14ac:dyDescent="0.2">
      <c r="A235" s="106" t="s">
        <v>1174</v>
      </c>
      <c r="B235" s="106" t="s">
        <v>249</v>
      </c>
      <c r="C235" s="106" t="s">
        <v>259</v>
      </c>
      <c r="D235" s="106" t="s">
        <v>251</v>
      </c>
      <c r="E235">
        <v>9740</v>
      </c>
      <c r="F235" s="106" t="s">
        <v>995</v>
      </c>
      <c r="G235" s="106" t="s">
        <v>252</v>
      </c>
      <c r="H235" s="106" t="s">
        <v>257</v>
      </c>
      <c r="I235" s="106">
        <v>808</v>
      </c>
      <c r="J235" s="106"/>
    </row>
    <row r="236" spans="1:10" x14ac:dyDescent="0.2">
      <c r="A236" s="106" t="s">
        <v>1175</v>
      </c>
      <c r="B236" s="106" t="s">
        <v>249</v>
      </c>
      <c r="C236" s="106" t="s">
        <v>261</v>
      </c>
      <c r="D236" s="106" t="s">
        <v>251</v>
      </c>
      <c r="E236">
        <v>2404</v>
      </c>
      <c r="F236" s="106" t="s">
        <v>1902</v>
      </c>
      <c r="G236" s="106" t="s">
        <v>260</v>
      </c>
      <c r="H236" s="106" t="s">
        <v>257</v>
      </c>
      <c r="I236" s="106">
        <v>30</v>
      </c>
      <c r="J236" s="106"/>
    </row>
    <row r="237" spans="1:10" x14ac:dyDescent="0.2">
      <c r="A237" s="106" t="s">
        <v>1175</v>
      </c>
      <c r="B237" s="106" t="s">
        <v>249</v>
      </c>
      <c r="C237" s="106" t="s">
        <v>259</v>
      </c>
      <c r="D237" s="106" t="s">
        <v>251</v>
      </c>
      <c r="E237">
        <v>3479</v>
      </c>
      <c r="F237" s="106" t="s">
        <v>324</v>
      </c>
      <c r="G237" s="106" t="s">
        <v>264</v>
      </c>
      <c r="H237" s="106" t="s">
        <v>278</v>
      </c>
      <c r="I237" s="106" t="s">
        <v>283</v>
      </c>
      <c r="J237" s="106" t="s">
        <v>2167</v>
      </c>
    </row>
    <row r="238" spans="1:10" x14ac:dyDescent="0.2">
      <c r="A238" s="106" t="s">
        <v>1175</v>
      </c>
      <c r="B238" s="106" t="s">
        <v>249</v>
      </c>
      <c r="C238" s="106" t="s">
        <v>261</v>
      </c>
      <c r="D238" s="106" t="s">
        <v>251</v>
      </c>
      <c r="E238">
        <v>4439</v>
      </c>
      <c r="F238" s="106" t="s">
        <v>2096</v>
      </c>
      <c r="G238" s="106" t="s">
        <v>264</v>
      </c>
      <c r="H238" s="106" t="s">
        <v>263</v>
      </c>
      <c r="I238" s="106">
        <v>84</v>
      </c>
      <c r="J238" s="106"/>
    </row>
    <row r="239" spans="1:10" x14ac:dyDescent="0.2">
      <c r="A239" s="106" t="s">
        <v>1175</v>
      </c>
      <c r="B239" s="106" t="s">
        <v>249</v>
      </c>
      <c r="C239" s="106" t="s">
        <v>254</v>
      </c>
      <c r="D239" s="106" t="s">
        <v>251</v>
      </c>
      <c r="E239">
        <v>6634</v>
      </c>
      <c r="F239" s="106" t="s">
        <v>1568</v>
      </c>
      <c r="G239" s="106" t="s">
        <v>256</v>
      </c>
      <c r="H239" s="106" t="s">
        <v>277</v>
      </c>
      <c r="I239" s="106">
        <v>28</v>
      </c>
      <c r="J239" s="106"/>
    </row>
    <row r="240" spans="1:10" x14ac:dyDescent="0.2">
      <c r="A240" s="106" t="s">
        <v>1175</v>
      </c>
      <c r="B240" s="106" t="s">
        <v>249</v>
      </c>
      <c r="C240" s="106" t="s">
        <v>259</v>
      </c>
      <c r="D240" s="106" t="s">
        <v>251</v>
      </c>
      <c r="E240">
        <v>7049</v>
      </c>
      <c r="F240" s="106" t="s">
        <v>384</v>
      </c>
      <c r="G240" s="106" t="s">
        <v>264</v>
      </c>
      <c r="H240" s="106" t="s">
        <v>257</v>
      </c>
      <c r="I240" s="106">
        <v>90</v>
      </c>
      <c r="J240" s="106"/>
    </row>
    <row r="241" spans="1:10" x14ac:dyDescent="0.2">
      <c r="A241" s="106" t="s">
        <v>1175</v>
      </c>
      <c r="B241" s="106" t="s">
        <v>249</v>
      </c>
      <c r="C241" s="106" t="s">
        <v>261</v>
      </c>
      <c r="D241" s="106" t="s">
        <v>251</v>
      </c>
      <c r="E241">
        <v>7818</v>
      </c>
      <c r="F241" s="106" t="s">
        <v>994</v>
      </c>
      <c r="G241" s="106" t="s">
        <v>252</v>
      </c>
      <c r="H241" s="106" t="s">
        <v>274</v>
      </c>
      <c r="I241" s="106">
        <v>318</v>
      </c>
      <c r="J241" s="106"/>
    </row>
    <row r="242" spans="1:10" x14ac:dyDescent="0.2">
      <c r="A242" s="106" t="s">
        <v>1181</v>
      </c>
      <c r="B242" s="106" t="s">
        <v>276</v>
      </c>
      <c r="C242" s="106" t="s">
        <v>259</v>
      </c>
      <c r="D242" s="106" t="s">
        <v>255</v>
      </c>
      <c r="E242">
        <v>2930</v>
      </c>
      <c r="F242" s="106" t="s">
        <v>2097</v>
      </c>
      <c r="G242" s="106" t="s">
        <v>252</v>
      </c>
      <c r="H242" s="106" t="s">
        <v>253</v>
      </c>
      <c r="I242" s="106">
        <v>906</v>
      </c>
      <c r="J242" s="106"/>
    </row>
    <row r="243" spans="1:10" x14ac:dyDescent="0.2">
      <c r="A243" s="106" t="s">
        <v>1181</v>
      </c>
      <c r="B243" s="106" t="s">
        <v>249</v>
      </c>
      <c r="C243" s="106" t="s">
        <v>250</v>
      </c>
      <c r="D243" s="106" t="s">
        <v>251</v>
      </c>
      <c r="E243">
        <v>2769</v>
      </c>
      <c r="F243" s="106" t="s">
        <v>1873</v>
      </c>
      <c r="G243" s="106" t="s">
        <v>256</v>
      </c>
      <c r="H243" s="106" t="s">
        <v>262</v>
      </c>
      <c r="I243" s="106">
        <v>78</v>
      </c>
      <c r="J243" s="106"/>
    </row>
    <row r="244" spans="1:10" x14ac:dyDescent="0.2">
      <c r="A244" s="106" t="s">
        <v>1181</v>
      </c>
      <c r="B244" s="106" t="s">
        <v>249</v>
      </c>
      <c r="C244" s="106" t="s">
        <v>259</v>
      </c>
      <c r="D244" s="106" t="s">
        <v>251</v>
      </c>
      <c r="E244">
        <v>3548</v>
      </c>
      <c r="F244" s="106" t="s">
        <v>378</v>
      </c>
      <c r="G244" s="106" t="s">
        <v>252</v>
      </c>
      <c r="H244" s="106" t="s">
        <v>262</v>
      </c>
      <c r="I244" s="106">
        <v>362</v>
      </c>
      <c r="J244" s="106"/>
    </row>
    <row r="245" spans="1:10" x14ac:dyDescent="0.2">
      <c r="A245" s="106" t="s">
        <v>1181</v>
      </c>
      <c r="B245" s="106" t="s">
        <v>249</v>
      </c>
      <c r="C245" s="106" t="s">
        <v>259</v>
      </c>
      <c r="D245" s="106" t="s">
        <v>251</v>
      </c>
      <c r="E245">
        <v>3678</v>
      </c>
      <c r="F245" s="106" t="s">
        <v>325</v>
      </c>
      <c r="G245" s="106" t="s">
        <v>252</v>
      </c>
      <c r="H245" s="106" t="s">
        <v>263</v>
      </c>
      <c r="I245" s="106">
        <v>444</v>
      </c>
      <c r="J245" s="106"/>
    </row>
    <row r="246" spans="1:10" x14ac:dyDescent="0.2">
      <c r="A246" s="106" t="s">
        <v>1181</v>
      </c>
      <c r="B246" s="106" t="s">
        <v>249</v>
      </c>
      <c r="C246" s="106" t="s">
        <v>261</v>
      </c>
      <c r="D246" s="106" t="s">
        <v>251</v>
      </c>
      <c r="E246">
        <v>3823</v>
      </c>
      <c r="F246" s="106" t="s">
        <v>1620</v>
      </c>
      <c r="G246" s="106" t="s">
        <v>260</v>
      </c>
      <c r="H246" s="106" t="s">
        <v>263</v>
      </c>
      <c r="I246" s="106">
        <v>56</v>
      </c>
      <c r="J246" s="106"/>
    </row>
    <row r="247" spans="1:10" x14ac:dyDescent="0.2">
      <c r="A247" s="106" t="s">
        <v>1181</v>
      </c>
      <c r="B247" s="106" t="s">
        <v>249</v>
      </c>
      <c r="C247" s="106" t="s">
        <v>250</v>
      </c>
      <c r="D247" s="106" t="s">
        <v>251</v>
      </c>
      <c r="E247">
        <v>3990</v>
      </c>
      <c r="F247" s="106" t="s">
        <v>1332</v>
      </c>
      <c r="G247" s="106" t="s">
        <v>264</v>
      </c>
      <c r="H247" s="106" t="s">
        <v>263</v>
      </c>
      <c r="I247" s="106">
        <v>547</v>
      </c>
      <c r="J247" s="106"/>
    </row>
    <row r="248" spans="1:10" x14ac:dyDescent="0.2">
      <c r="A248" s="106" t="s">
        <v>1181</v>
      </c>
      <c r="B248" s="106" t="s">
        <v>249</v>
      </c>
      <c r="C248" s="106" t="s">
        <v>261</v>
      </c>
      <c r="D248" s="106" t="s">
        <v>251</v>
      </c>
      <c r="E248">
        <v>3991</v>
      </c>
      <c r="F248" s="106" t="s">
        <v>997</v>
      </c>
      <c r="G248" s="106" t="s">
        <v>264</v>
      </c>
      <c r="H248" s="106" t="s">
        <v>263</v>
      </c>
      <c r="I248" s="106">
        <v>130</v>
      </c>
      <c r="J248" s="106"/>
    </row>
    <row r="249" spans="1:10" x14ac:dyDescent="0.2">
      <c r="A249" s="106" t="s">
        <v>1181</v>
      </c>
      <c r="B249" s="106" t="s">
        <v>249</v>
      </c>
      <c r="C249" s="106" t="s">
        <v>259</v>
      </c>
      <c r="D249" s="106" t="s">
        <v>251</v>
      </c>
      <c r="E249">
        <v>6058</v>
      </c>
      <c r="F249" s="106" t="s">
        <v>1353</v>
      </c>
      <c r="G249" s="106" t="s">
        <v>252</v>
      </c>
      <c r="H249" s="106" t="s">
        <v>257</v>
      </c>
      <c r="I249" s="106">
        <v>594</v>
      </c>
      <c r="J249" s="106"/>
    </row>
    <row r="250" spans="1:10" x14ac:dyDescent="0.2">
      <c r="A250" s="106" t="s">
        <v>1181</v>
      </c>
      <c r="B250" s="106" t="s">
        <v>249</v>
      </c>
      <c r="C250" s="106" t="s">
        <v>259</v>
      </c>
      <c r="D250" s="106" t="s">
        <v>251</v>
      </c>
      <c r="E250">
        <v>6814</v>
      </c>
      <c r="F250" s="106" t="s">
        <v>327</v>
      </c>
      <c r="G250" s="106" t="s">
        <v>252</v>
      </c>
      <c r="H250" s="106" t="s">
        <v>277</v>
      </c>
      <c r="I250" s="106">
        <v>336</v>
      </c>
      <c r="J250" s="106"/>
    </row>
    <row r="251" spans="1:10" x14ac:dyDescent="0.2">
      <c r="A251" s="106" t="s">
        <v>1181</v>
      </c>
      <c r="B251" s="106" t="s">
        <v>249</v>
      </c>
      <c r="C251" s="106" t="s">
        <v>259</v>
      </c>
      <c r="D251" s="106" t="s">
        <v>255</v>
      </c>
      <c r="E251">
        <v>7610</v>
      </c>
      <c r="F251" s="106" t="s">
        <v>331</v>
      </c>
      <c r="G251" s="106" t="s">
        <v>256</v>
      </c>
      <c r="H251" s="106" t="s">
        <v>262</v>
      </c>
      <c r="I251">
        <v>24</v>
      </c>
    </row>
    <row r="252" spans="1:10" x14ac:dyDescent="0.2">
      <c r="A252" s="106" t="s">
        <v>1199</v>
      </c>
      <c r="B252" s="106" t="s">
        <v>249</v>
      </c>
      <c r="C252" s="106" t="s">
        <v>259</v>
      </c>
      <c r="D252" s="106" t="s">
        <v>255</v>
      </c>
      <c r="E252">
        <v>3466</v>
      </c>
      <c r="F252" s="106" t="s">
        <v>431</v>
      </c>
      <c r="G252" s="106" t="s">
        <v>289</v>
      </c>
      <c r="H252" s="106" t="s">
        <v>290</v>
      </c>
      <c r="I252" t="s">
        <v>275</v>
      </c>
      <c r="J252" t="s">
        <v>2168</v>
      </c>
    </row>
    <row r="253" spans="1:10" x14ac:dyDescent="0.2">
      <c r="A253" s="106" t="s">
        <v>1354</v>
      </c>
      <c r="B253" s="106" t="s">
        <v>313</v>
      </c>
      <c r="C253" s="106" t="s">
        <v>259</v>
      </c>
      <c r="D253" s="106" t="s">
        <v>255</v>
      </c>
      <c r="E253">
        <v>4973</v>
      </c>
      <c r="F253" s="106" t="s">
        <v>333</v>
      </c>
      <c r="G253" s="106" t="s">
        <v>252</v>
      </c>
      <c r="H253" s="106" t="s">
        <v>265</v>
      </c>
      <c r="I253" s="106">
        <v>169</v>
      </c>
      <c r="J253" s="106"/>
    </row>
    <row r="254" spans="1:10" x14ac:dyDescent="0.2">
      <c r="A254" s="106" t="s">
        <v>1621</v>
      </c>
      <c r="B254" s="106" t="s">
        <v>249</v>
      </c>
      <c r="C254" s="106" t="s">
        <v>254</v>
      </c>
      <c r="D254" s="106" t="s">
        <v>255</v>
      </c>
      <c r="E254">
        <v>2268</v>
      </c>
      <c r="F254" s="106" t="s">
        <v>342</v>
      </c>
      <c r="G254" s="106" t="s">
        <v>256</v>
      </c>
      <c r="H254" s="106" t="s">
        <v>253</v>
      </c>
      <c r="I254" s="106">
        <v>385</v>
      </c>
      <c r="J254" s="106"/>
    </row>
    <row r="255" spans="1:10" x14ac:dyDescent="0.2">
      <c r="A255" s="106" t="s">
        <v>1622</v>
      </c>
      <c r="B255" s="106" t="s">
        <v>249</v>
      </c>
      <c r="C255" s="106" t="s">
        <v>259</v>
      </c>
      <c r="D255" s="106" t="s">
        <v>251</v>
      </c>
      <c r="E255">
        <v>2801</v>
      </c>
      <c r="F255" s="106" t="s">
        <v>1002</v>
      </c>
      <c r="G255" s="106" t="s">
        <v>252</v>
      </c>
      <c r="H255" s="106" t="s">
        <v>253</v>
      </c>
      <c r="I255" s="106" t="s">
        <v>366</v>
      </c>
      <c r="J255" s="106" t="s">
        <v>2169</v>
      </c>
    </row>
    <row r="256" spans="1:10" x14ac:dyDescent="0.2">
      <c r="A256" s="106" t="s">
        <v>1569</v>
      </c>
      <c r="B256" s="106" t="s">
        <v>249</v>
      </c>
      <c r="C256" s="106" t="s">
        <v>250</v>
      </c>
      <c r="D256" s="106" t="s">
        <v>251</v>
      </c>
      <c r="E256">
        <v>6920</v>
      </c>
      <c r="F256" s="106" t="s">
        <v>445</v>
      </c>
      <c r="G256" s="106" t="s">
        <v>252</v>
      </c>
      <c r="H256" s="106" t="s">
        <v>277</v>
      </c>
      <c r="I256" s="106" t="s">
        <v>269</v>
      </c>
      <c r="J256" s="106" t="s">
        <v>2170</v>
      </c>
    </row>
    <row r="257" spans="1:10" x14ac:dyDescent="0.2">
      <c r="A257" s="106" t="s">
        <v>1569</v>
      </c>
      <c r="B257" s="106" t="s">
        <v>249</v>
      </c>
      <c r="C257" s="106" t="s">
        <v>259</v>
      </c>
      <c r="D257" s="106" t="s">
        <v>251</v>
      </c>
      <c r="E257">
        <v>7282</v>
      </c>
      <c r="F257" s="106" t="s">
        <v>339</v>
      </c>
      <c r="G257" s="106" t="s">
        <v>252</v>
      </c>
      <c r="H257" s="106" t="s">
        <v>282</v>
      </c>
      <c r="I257" t="s">
        <v>319</v>
      </c>
      <c r="J257" t="s">
        <v>2171</v>
      </c>
    </row>
    <row r="258" spans="1:10" x14ac:dyDescent="0.2">
      <c r="A258" s="106" t="s">
        <v>1399</v>
      </c>
      <c r="B258" s="106" t="s">
        <v>313</v>
      </c>
      <c r="C258" s="106" t="s">
        <v>254</v>
      </c>
      <c r="D258" s="106" t="s">
        <v>251</v>
      </c>
      <c r="E258">
        <v>2914</v>
      </c>
      <c r="F258" s="106" t="s">
        <v>447</v>
      </c>
      <c r="G258" s="106" t="s">
        <v>252</v>
      </c>
      <c r="H258" s="106" t="s">
        <v>253</v>
      </c>
      <c r="I258" s="106" t="s">
        <v>1897</v>
      </c>
      <c r="J258" s="106" t="s">
        <v>2159</v>
      </c>
    </row>
    <row r="259" spans="1:10" x14ac:dyDescent="0.2">
      <c r="A259" s="106" t="s">
        <v>1399</v>
      </c>
      <c r="B259" s="106" t="s">
        <v>249</v>
      </c>
      <c r="C259" s="106" t="s">
        <v>254</v>
      </c>
      <c r="D259" s="106" t="s">
        <v>251</v>
      </c>
      <c r="E259">
        <v>2492</v>
      </c>
      <c r="F259" s="106" t="s">
        <v>483</v>
      </c>
      <c r="G259" s="106" t="s">
        <v>252</v>
      </c>
      <c r="H259" s="106" t="s">
        <v>257</v>
      </c>
      <c r="I259" s="106" t="s">
        <v>283</v>
      </c>
      <c r="J259" s="106" t="s">
        <v>2172</v>
      </c>
    </row>
    <row r="260" spans="1:10" x14ac:dyDescent="0.2">
      <c r="A260" s="106" t="s">
        <v>1399</v>
      </c>
      <c r="B260" s="106" t="s">
        <v>249</v>
      </c>
      <c r="C260" s="106" t="s">
        <v>259</v>
      </c>
      <c r="D260" s="106" t="s">
        <v>255</v>
      </c>
      <c r="E260">
        <v>2892</v>
      </c>
      <c r="F260" s="106" t="s">
        <v>336</v>
      </c>
      <c r="G260" s="106" t="s">
        <v>260</v>
      </c>
      <c r="H260" s="106" t="s">
        <v>253</v>
      </c>
      <c r="I260" s="106">
        <v>89</v>
      </c>
      <c r="J260" s="106"/>
    </row>
    <row r="261" spans="1:10" x14ac:dyDescent="0.2">
      <c r="A261" s="106" t="s">
        <v>1399</v>
      </c>
      <c r="B261" s="106" t="s">
        <v>249</v>
      </c>
      <c r="C261" s="106" t="s">
        <v>259</v>
      </c>
      <c r="D261" s="106" t="s">
        <v>255</v>
      </c>
      <c r="E261">
        <v>3137</v>
      </c>
      <c r="F261" s="106" t="s">
        <v>475</v>
      </c>
      <c r="G261" s="106" t="s">
        <v>264</v>
      </c>
      <c r="H261" s="106" t="s">
        <v>262</v>
      </c>
      <c r="I261" s="106">
        <v>66</v>
      </c>
      <c r="J261" s="106"/>
    </row>
    <row r="262" spans="1:10" x14ac:dyDescent="0.2">
      <c r="A262" s="106" t="s">
        <v>1399</v>
      </c>
      <c r="B262" s="106" t="s">
        <v>249</v>
      </c>
      <c r="C262" s="106" t="s">
        <v>254</v>
      </c>
      <c r="D262" s="106" t="s">
        <v>255</v>
      </c>
      <c r="E262">
        <v>4551</v>
      </c>
      <c r="F262" s="106" t="s">
        <v>1116</v>
      </c>
      <c r="G262" s="106" t="s">
        <v>252</v>
      </c>
      <c r="H262" s="106" t="s">
        <v>297</v>
      </c>
      <c r="I262" s="106" t="s">
        <v>283</v>
      </c>
      <c r="J262" s="106" t="s">
        <v>2173</v>
      </c>
    </row>
    <row r="263" spans="1:10" x14ac:dyDescent="0.2">
      <c r="A263" s="106" t="s">
        <v>1399</v>
      </c>
      <c r="B263" s="106" t="s">
        <v>249</v>
      </c>
      <c r="C263" s="106" t="s">
        <v>259</v>
      </c>
      <c r="D263" s="106" t="s">
        <v>251</v>
      </c>
      <c r="E263">
        <v>4956</v>
      </c>
      <c r="F263" s="106" t="s">
        <v>1087</v>
      </c>
      <c r="G263" s="106" t="s">
        <v>252</v>
      </c>
      <c r="H263" s="106" t="s">
        <v>265</v>
      </c>
      <c r="I263" s="106">
        <v>620</v>
      </c>
      <c r="J263" s="106"/>
    </row>
    <row r="264" spans="1:10" x14ac:dyDescent="0.2">
      <c r="A264" s="106" t="s">
        <v>1399</v>
      </c>
      <c r="B264" s="106" t="s">
        <v>249</v>
      </c>
      <c r="C264" s="106" t="s">
        <v>259</v>
      </c>
      <c r="D264" s="106" t="s">
        <v>251</v>
      </c>
      <c r="E264">
        <v>7600</v>
      </c>
      <c r="F264" s="106" t="s">
        <v>340</v>
      </c>
      <c r="G264" s="106" t="s">
        <v>252</v>
      </c>
      <c r="H264" s="106" t="s">
        <v>328</v>
      </c>
      <c r="I264" s="106">
        <v>505</v>
      </c>
      <c r="J264" s="106"/>
    </row>
    <row r="265" spans="1:10" x14ac:dyDescent="0.2">
      <c r="A265" s="106" t="s">
        <v>1399</v>
      </c>
      <c r="B265" s="106" t="s">
        <v>249</v>
      </c>
      <c r="C265" s="106" t="s">
        <v>259</v>
      </c>
      <c r="D265" s="106" t="s">
        <v>251</v>
      </c>
      <c r="E265">
        <v>8806</v>
      </c>
      <c r="F265" s="106" t="s">
        <v>341</v>
      </c>
      <c r="G265" s="106" t="s">
        <v>252</v>
      </c>
      <c r="H265" s="106" t="s">
        <v>278</v>
      </c>
      <c r="I265" s="106" t="s">
        <v>283</v>
      </c>
      <c r="J265" s="106" t="s">
        <v>2174</v>
      </c>
    </row>
    <row r="266" spans="1:10" x14ac:dyDescent="0.2">
      <c r="A266" s="106" t="s">
        <v>1400</v>
      </c>
      <c r="B266" s="106" t="s">
        <v>249</v>
      </c>
      <c r="C266" s="106" t="s">
        <v>259</v>
      </c>
      <c r="D266" s="106" t="s">
        <v>251</v>
      </c>
      <c r="E266">
        <v>9039</v>
      </c>
      <c r="F266" s="106" t="s">
        <v>334</v>
      </c>
      <c r="G266" s="106" t="s">
        <v>252</v>
      </c>
      <c r="H266" s="106" t="s">
        <v>335</v>
      </c>
      <c r="I266" s="106" t="s">
        <v>283</v>
      </c>
      <c r="J266" s="106" t="s">
        <v>2175</v>
      </c>
    </row>
    <row r="267" spans="1:10" x14ac:dyDescent="0.2">
      <c r="A267" s="106" t="s">
        <v>1570</v>
      </c>
      <c r="B267" s="106" t="s">
        <v>249</v>
      </c>
      <c r="C267" s="106" t="s">
        <v>254</v>
      </c>
      <c r="D267" s="106" t="s">
        <v>251</v>
      </c>
      <c r="E267">
        <v>2193</v>
      </c>
      <c r="F267" s="106" t="s">
        <v>1088</v>
      </c>
      <c r="G267" s="106" t="s">
        <v>252</v>
      </c>
      <c r="H267" s="106" t="s">
        <v>257</v>
      </c>
      <c r="I267" s="106">
        <v>341</v>
      </c>
      <c r="J267" s="106"/>
    </row>
    <row r="268" spans="1:10" x14ac:dyDescent="0.2">
      <c r="A268" s="106" t="s">
        <v>1570</v>
      </c>
      <c r="B268" s="106" t="s">
        <v>249</v>
      </c>
      <c r="C268" s="106" t="s">
        <v>259</v>
      </c>
      <c r="D268" s="106" t="s">
        <v>251</v>
      </c>
      <c r="E268">
        <v>3762</v>
      </c>
      <c r="F268" s="106" t="s">
        <v>337</v>
      </c>
      <c r="G268" s="106" t="s">
        <v>252</v>
      </c>
      <c r="H268" s="106" t="s">
        <v>263</v>
      </c>
      <c r="I268" s="106">
        <v>624</v>
      </c>
      <c r="J268" s="106"/>
    </row>
    <row r="269" spans="1:10" x14ac:dyDescent="0.2">
      <c r="A269" s="106" t="s">
        <v>1570</v>
      </c>
      <c r="B269" s="106" t="s">
        <v>249</v>
      </c>
      <c r="C269" s="106" t="s">
        <v>254</v>
      </c>
      <c r="D269" s="106" t="s">
        <v>251</v>
      </c>
      <c r="E269">
        <v>3784</v>
      </c>
      <c r="F269" s="106" t="s">
        <v>480</v>
      </c>
      <c r="G269" s="106" t="s">
        <v>252</v>
      </c>
      <c r="H269" s="106" t="s">
        <v>263</v>
      </c>
      <c r="I269" s="106">
        <v>178</v>
      </c>
      <c r="J269" s="106"/>
    </row>
    <row r="270" spans="1:10" x14ac:dyDescent="0.2">
      <c r="A270" s="106" t="s">
        <v>1570</v>
      </c>
      <c r="B270" s="106" t="s">
        <v>249</v>
      </c>
      <c r="C270" s="106" t="s">
        <v>254</v>
      </c>
      <c r="D270" s="106" t="s">
        <v>255</v>
      </c>
      <c r="E270">
        <v>4588</v>
      </c>
      <c r="F270" s="106" t="s">
        <v>344</v>
      </c>
      <c r="G270" s="106" t="s">
        <v>264</v>
      </c>
      <c r="H270" s="106" t="s">
        <v>297</v>
      </c>
      <c r="I270" s="106">
        <v>251</v>
      </c>
      <c r="J270" s="106"/>
    </row>
    <row r="271" spans="1:10" x14ac:dyDescent="0.2">
      <c r="A271" s="106" t="s">
        <v>1570</v>
      </c>
      <c r="B271" s="106" t="s">
        <v>249</v>
      </c>
      <c r="C271" s="106" t="s">
        <v>259</v>
      </c>
      <c r="D271" s="106" t="s">
        <v>251</v>
      </c>
      <c r="E271">
        <v>6848</v>
      </c>
      <c r="F271" s="106" t="s">
        <v>1115</v>
      </c>
      <c r="G271" s="106" t="s">
        <v>252</v>
      </c>
      <c r="H271" s="106" t="s">
        <v>277</v>
      </c>
      <c r="I271" s="106">
        <v>195</v>
      </c>
      <c r="J271" s="106"/>
    </row>
    <row r="272" spans="1:10" x14ac:dyDescent="0.2">
      <c r="A272" s="106" t="s">
        <v>1570</v>
      </c>
      <c r="B272" s="106" t="s">
        <v>249</v>
      </c>
      <c r="C272" s="106" t="s">
        <v>250</v>
      </c>
      <c r="D272" s="106" t="s">
        <v>251</v>
      </c>
      <c r="E272">
        <v>8945</v>
      </c>
      <c r="F272" s="106" t="s">
        <v>446</v>
      </c>
      <c r="G272" s="106" t="s">
        <v>252</v>
      </c>
      <c r="H272" s="106" t="s">
        <v>278</v>
      </c>
      <c r="I272" s="106">
        <v>114</v>
      </c>
      <c r="J272" s="106"/>
    </row>
    <row r="273" spans="1:10" x14ac:dyDescent="0.2">
      <c r="A273" s="106" t="s">
        <v>1874</v>
      </c>
      <c r="B273" s="106" t="s">
        <v>249</v>
      </c>
      <c r="C273" s="106" t="s">
        <v>259</v>
      </c>
      <c r="D273" s="106" t="s">
        <v>255</v>
      </c>
      <c r="E273">
        <v>3133</v>
      </c>
      <c r="F273" s="106" t="s">
        <v>1090</v>
      </c>
      <c r="G273" s="106" t="s">
        <v>264</v>
      </c>
      <c r="H273" s="106" t="s">
        <v>262</v>
      </c>
      <c r="I273" s="106">
        <v>26</v>
      </c>
      <c r="J273" s="106"/>
    </row>
    <row r="274" spans="1:10" x14ac:dyDescent="0.2">
      <c r="A274" s="106" t="s">
        <v>1874</v>
      </c>
      <c r="B274" s="106" t="s">
        <v>249</v>
      </c>
      <c r="C274" s="106" t="s">
        <v>259</v>
      </c>
      <c r="D274" s="106" t="s">
        <v>251</v>
      </c>
      <c r="E274">
        <v>3934</v>
      </c>
      <c r="F274" s="106" t="s">
        <v>351</v>
      </c>
      <c r="G274" s="106" t="s">
        <v>252</v>
      </c>
      <c r="H274" s="106" t="s">
        <v>263</v>
      </c>
      <c r="I274">
        <v>94</v>
      </c>
    </row>
    <row r="275" spans="1:10" x14ac:dyDescent="0.2">
      <c r="A275" s="106" t="s">
        <v>1874</v>
      </c>
      <c r="B275" s="106" t="s">
        <v>249</v>
      </c>
      <c r="C275" s="106" t="s">
        <v>259</v>
      </c>
      <c r="D275" s="106" t="s">
        <v>255</v>
      </c>
      <c r="E275">
        <v>4960</v>
      </c>
      <c r="F275" s="106" t="s">
        <v>1089</v>
      </c>
      <c r="G275" s="106" t="s">
        <v>260</v>
      </c>
      <c r="H275" s="106" t="s">
        <v>265</v>
      </c>
      <c r="I275" s="106">
        <v>43</v>
      </c>
      <c r="J275" s="106"/>
    </row>
    <row r="276" spans="1:10" x14ac:dyDescent="0.2">
      <c r="A276" s="106" t="s">
        <v>1623</v>
      </c>
      <c r="B276" s="106" t="s">
        <v>249</v>
      </c>
      <c r="C276" s="106" t="s">
        <v>261</v>
      </c>
      <c r="D276" s="106" t="s">
        <v>251</v>
      </c>
      <c r="E276">
        <v>2122</v>
      </c>
      <c r="F276" s="106" t="s">
        <v>1005</v>
      </c>
      <c r="G276" s="106" t="s">
        <v>264</v>
      </c>
      <c r="H276" s="106" t="s">
        <v>257</v>
      </c>
      <c r="I276" s="106">
        <v>76</v>
      </c>
      <c r="J276" s="106"/>
    </row>
    <row r="277" spans="1:10" x14ac:dyDescent="0.2">
      <c r="A277" s="106" t="s">
        <v>1623</v>
      </c>
      <c r="B277" s="106" t="s">
        <v>249</v>
      </c>
      <c r="C277" s="106" t="s">
        <v>259</v>
      </c>
      <c r="D277" s="106" t="s">
        <v>251</v>
      </c>
      <c r="E277">
        <v>2871</v>
      </c>
      <c r="F277" s="106" t="s">
        <v>478</v>
      </c>
      <c r="G277" s="106" t="s">
        <v>252</v>
      </c>
      <c r="H277" s="106" t="s">
        <v>253</v>
      </c>
      <c r="I277" s="106" t="s">
        <v>319</v>
      </c>
      <c r="J277" s="106" t="s">
        <v>2176</v>
      </c>
    </row>
    <row r="278" spans="1:10" x14ac:dyDescent="0.2">
      <c r="A278" s="106" t="s">
        <v>1623</v>
      </c>
      <c r="B278" s="106" t="s">
        <v>249</v>
      </c>
      <c r="C278" s="106" t="s">
        <v>259</v>
      </c>
      <c r="D278" s="106" t="s">
        <v>255</v>
      </c>
      <c r="E278">
        <v>3477</v>
      </c>
      <c r="F278" s="106" t="s">
        <v>481</v>
      </c>
      <c r="G278" s="106" t="s">
        <v>264</v>
      </c>
      <c r="H278" s="106" t="s">
        <v>278</v>
      </c>
      <c r="I278">
        <v>23</v>
      </c>
    </row>
    <row r="279" spans="1:10" x14ac:dyDescent="0.2">
      <c r="A279" s="106" t="s">
        <v>1623</v>
      </c>
      <c r="B279" s="106" t="s">
        <v>249</v>
      </c>
      <c r="C279" s="106" t="s">
        <v>254</v>
      </c>
      <c r="D279" s="106" t="s">
        <v>251</v>
      </c>
      <c r="E279">
        <v>5310</v>
      </c>
      <c r="F279" s="106" t="s">
        <v>1124</v>
      </c>
      <c r="G279" s="106" t="s">
        <v>252</v>
      </c>
      <c r="H279" s="106" t="s">
        <v>294</v>
      </c>
      <c r="I279">
        <v>424</v>
      </c>
    </row>
    <row r="280" spans="1:10" x14ac:dyDescent="0.2">
      <c r="A280" s="106" t="s">
        <v>1623</v>
      </c>
      <c r="B280" s="106" t="s">
        <v>249</v>
      </c>
      <c r="C280" s="106" t="s">
        <v>254</v>
      </c>
      <c r="D280" s="106" t="s">
        <v>251</v>
      </c>
      <c r="E280">
        <v>6141</v>
      </c>
      <c r="F280" s="106" t="s">
        <v>355</v>
      </c>
      <c r="G280" s="106" t="s">
        <v>252</v>
      </c>
      <c r="H280" s="106" t="s">
        <v>273</v>
      </c>
      <c r="I280" s="106" t="s">
        <v>283</v>
      </c>
      <c r="J280" s="106" t="s">
        <v>2177</v>
      </c>
    </row>
    <row r="281" spans="1:10" x14ac:dyDescent="0.2">
      <c r="A281" s="106" t="s">
        <v>1875</v>
      </c>
      <c r="B281" s="106" t="s">
        <v>249</v>
      </c>
      <c r="C281" s="106" t="s">
        <v>259</v>
      </c>
      <c r="D281" s="106" t="s">
        <v>251</v>
      </c>
      <c r="E281">
        <v>1813</v>
      </c>
      <c r="F281" s="106" t="s">
        <v>343</v>
      </c>
      <c r="G281" s="106" t="s">
        <v>252</v>
      </c>
      <c r="H281" s="106" t="s">
        <v>279</v>
      </c>
      <c r="I281" s="106">
        <v>274</v>
      </c>
      <c r="J281" s="106"/>
    </row>
    <row r="282" spans="1:10" x14ac:dyDescent="0.2">
      <c r="A282" s="106" t="s">
        <v>1875</v>
      </c>
      <c r="B282" s="106" t="s">
        <v>249</v>
      </c>
      <c r="C282" s="106" t="s">
        <v>259</v>
      </c>
      <c r="D282" s="106" t="s">
        <v>251</v>
      </c>
      <c r="E282">
        <v>3182</v>
      </c>
      <c r="F282" s="106" t="s">
        <v>350</v>
      </c>
      <c r="G282" s="106" t="s">
        <v>264</v>
      </c>
      <c r="H282" s="106" t="s">
        <v>262</v>
      </c>
      <c r="I282">
        <v>387</v>
      </c>
    </row>
    <row r="283" spans="1:10" x14ac:dyDescent="0.2">
      <c r="A283" s="106" t="s">
        <v>1875</v>
      </c>
      <c r="B283" s="106" t="s">
        <v>249</v>
      </c>
      <c r="C283" s="106" t="s">
        <v>259</v>
      </c>
      <c r="D283" s="106" t="s">
        <v>251</v>
      </c>
      <c r="E283">
        <v>4708</v>
      </c>
      <c r="F283" s="106" t="s">
        <v>1117</v>
      </c>
      <c r="G283" s="106" t="s">
        <v>252</v>
      </c>
      <c r="H283" s="106" t="s">
        <v>257</v>
      </c>
      <c r="I283" s="106">
        <v>997</v>
      </c>
      <c r="J283" s="106"/>
    </row>
    <row r="284" spans="1:10" x14ac:dyDescent="0.2">
      <c r="A284" s="106" t="s">
        <v>1875</v>
      </c>
      <c r="B284" s="106" t="s">
        <v>249</v>
      </c>
      <c r="C284" s="106" t="s">
        <v>261</v>
      </c>
      <c r="D284" s="106" t="s">
        <v>255</v>
      </c>
      <c r="E284">
        <v>7030</v>
      </c>
      <c r="F284" s="106" t="s">
        <v>1119</v>
      </c>
      <c r="G284" s="106" t="s">
        <v>252</v>
      </c>
      <c r="H284" s="106" t="s">
        <v>257</v>
      </c>
      <c r="I284" s="106">
        <v>174</v>
      </c>
      <c r="J284" s="106"/>
    </row>
    <row r="285" spans="1:10" x14ac:dyDescent="0.2">
      <c r="A285" s="106" t="s">
        <v>1875</v>
      </c>
      <c r="B285" s="106" t="s">
        <v>249</v>
      </c>
      <c r="C285" s="106" t="s">
        <v>259</v>
      </c>
      <c r="D285" s="106" t="s">
        <v>251</v>
      </c>
      <c r="E285">
        <v>7561</v>
      </c>
      <c r="F285" s="106" t="s">
        <v>1091</v>
      </c>
      <c r="G285" s="106" t="s">
        <v>252</v>
      </c>
      <c r="H285" s="106" t="s">
        <v>262</v>
      </c>
      <c r="I285" s="106">
        <v>128</v>
      </c>
      <c r="J285" s="106"/>
    </row>
    <row r="286" spans="1:10" x14ac:dyDescent="0.2">
      <c r="A286" s="106" t="s">
        <v>1875</v>
      </c>
      <c r="B286" s="106" t="s">
        <v>249</v>
      </c>
      <c r="C286" s="106" t="s">
        <v>250</v>
      </c>
      <c r="D286" s="106" t="s">
        <v>255</v>
      </c>
      <c r="E286">
        <v>9966</v>
      </c>
      <c r="F286" s="106" t="s">
        <v>1118</v>
      </c>
      <c r="G286" s="106" t="s">
        <v>252</v>
      </c>
      <c r="H286" s="106" t="s">
        <v>262</v>
      </c>
      <c r="I286">
        <v>29</v>
      </c>
    </row>
    <row r="287" spans="1:10" x14ac:dyDescent="0.2">
      <c r="A287" s="106" t="s">
        <v>1903</v>
      </c>
      <c r="B287" s="106" t="s">
        <v>249</v>
      </c>
      <c r="C287" s="106" t="s">
        <v>254</v>
      </c>
      <c r="D287" s="106" t="s">
        <v>251</v>
      </c>
      <c r="E287">
        <v>2170</v>
      </c>
      <c r="F287" s="106" t="s">
        <v>348</v>
      </c>
      <c r="G287" s="106" t="s">
        <v>252</v>
      </c>
      <c r="H287" s="106" t="s">
        <v>257</v>
      </c>
      <c r="I287" s="106">
        <v>568</v>
      </c>
      <c r="J287" s="106"/>
    </row>
    <row r="288" spans="1:10" x14ac:dyDescent="0.2">
      <c r="A288" s="106" t="s">
        <v>1903</v>
      </c>
      <c r="B288" s="106" t="s">
        <v>249</v>
      </c>
      <c r="C288" s="106" t="s">
        <v>254</v>
      </c>
      <c r="D288" s="106" t="s">
        <v>251</v>
      </c>
      <c r="E288">
        <v>2743</v>
      </c>
      <c r="F288" s="106" t="s">
        <v>1007</v>
      </c>
      <c r="G288" s="106" t="s">
        <v>256</v>
      </c>
      <c r="H288" s="106" t="s">
        <v>258</v>
      </c>
      <c r="I288" s="106">
        <v>45</v>
      </c>
      <c r="J288" s="106"/>
    </row>
    <row r="289" spans="1:10" x14ac:dyDescent="0.2">
      <c r="A289" s="106" t="s">
        <v>1903</v>
      </c>
      <c r="B289" s="106" t="s">
        <v>249</v>
      </c>
      <c r="C289" s="106" t="s">
        <v>250</v>
      </c>
      <c r="D289" s="106" t="s">
        <v>251</v>
      </c>
      <c r="E289">
        <v>3960</v>
      </c>
      <c r="F289" s="106" t="s">
        <v>352</v>
      </c>
      <c r="G289" s="106" t="s">
        <v>264</v>
      </c>
      <c r="H289" s="106" t="s">
        <v>263</v>
      </c>
      <c r="I289" s="106">
        <v>49</v>
      </c>
      <c r="J289" s="106"/>
    </row>
    <row r="290" spans="1:10" x14ac:dyDescent="0.2">
      <c r="A290" s="106" t="s">
        <v>1903</v>
      </c>
      <c r="B290" s="106" t="s">
        <v>249</v>
      </c>
      <c r="C290" s="106" t="s">
        <v>254</v>
      </c>
      <c r="D290" s="106" t="s">
        <v>255</v>
      </c>
      <c r="E290">
        <v>4587</v>
      </c>
      <c r="F290" s="106" t="s">
        <v>1121</v>
      </c>
      <c r="G290" s="106" t="s">
        <v>252</v>
      </c>
      <c r="H290" s="106" t="s">
        <v>297</v>
      </c>
      <c r="I290" s="106" t="s">
        <v>311</v>
      </c>
      <c r="J290" s="106" t="s">
        <v>2178</v>
      </c>
    </row>
    <row r="291" spans="1:10" x14ac:dyDescent="0.2">
      <c r="A291" s="106" t="s">
        <v>1903</v>
      </c>
      <c r="B291" s="106" t="s">
        <v>249</v>
      </c>
      <c r="C291" s="106" t="s">
        <v>259</v>
      </c>
      <c r="D291" s="106" t="s">
        <v>251</v>
      </c>
      <c r="E291">
        <v>6303</v>
      </c>
      <c r="F291" s="106" t="s">
        <v>482</v>
      </c>
      <c r="G291" s="106" t="s">
        <v>260</v>
      </c>
      <c r="H291" s="106" t="s">
        <v>273</v>
      </c>
      <c r="I291" s="106">
        <v>76</v>
      </c>
      <c r="J291" s="106"/>
    </row>
    <row r="292" spans="1:10" x14ac:dyDescent="0.2">
      <c r="A292" s="106" t="s">
        <v>1903</v>
      </c>
      <c r="B292" s="106" t="s">
        <v>249</v>
      </c>
      <c r="C292" s="106" t="s">
        <v>259</v>
      </c>
      <c r="D292" s="106" t="s">
        <v>251</v>
      </c>
      <c r="E292">
        <v>7070</v>
      </c>
      <c r="F292" s="106" t="s">
        <v>354</v>
      </c>
      <c r="G292" s="106" t="s">
        <v>256</v>
      </c>
      <c r="H292" s="106" t="s">
        <v>257</v>
      </c>
      <c r="I292" s="106">
        <v>53</v>
      </c>
      <c r="J292" s="106"/>
    </row>
    <row r="293" spans="1:10" x14ac:dyDescent="0.2">
      <c r="A293" s="106" t="s">
        <v>1903</v>
      </c>
      <c r="B293" s="106" t="s">
        <v>249</v>
      </c>
      <c r="C293" s="106" t="s">
        <v>259</v>
      </c>
      <c r="D293" s="106" t="s">
        <v>251</v>
      </c>
      <c r="E293">
        <v>7215</v>
      </c>
      <c r="F293" s="106" t="s">
        <v>1004</v>
      </c>
      <c r="G293" s="106" t="s">
        <v>252</v>
      </c>
      <c r="H293" s="106" t="s">
        <v>282</v>
      </c>
      <c r="I293" s="106">
        <v>93</v>
      </c>
      <c r="J293" s="106"/>
    </row>
    <row r="294" spans="1:10" x14ac:dyDescent="0.2">
      <c r="A294" s="106" t="s">
        <v>1903</v>
      </c>
      <c r="B294" s="106" t="s">
        <v>249</v>
      </c>
      <c r="C294" s="106" t="s">
        <v>254</v>
      </c>
      <c r="D294" s="106" t="s">
        <v>251</v>
      </c>
      <c r="E294">
        <v>8113</v>
      </c>
      <c r="F294" s="106" t="s">
        <v>1008</v>
      </c>
      <c r="G294" s="106" t="s">
        <v>252</v>
      </c>
      <c r="H294" s="106" t="s">
        <v>265</v>
      </c>
      <c r="I294" s="106" t="s">
        <v>2055</v>
      </c>
      <c r="J294" s="106" t="s">
        <v>2179</v>
      </c>
    </row>
    <row r="295" spans="1:10" x14ac:dyDescent="0.2">
      <c r="A295" s="106" t="s">
        <v>1571</v>
      </c>
      <c r="B295" s="106" t="s">
        <v>249</v>
      </c>
      <c r="C295" s="106" t="s">
        <v>259</v>
      </c>
      <c r="D295" s="106" t="s">
        <v>251</v>
      </c>
      <c r="E295">
        <v>2181</v>
      </c>
      <c r="F295" s="106" t="s">
        <v>448</v>
      </c>
      <c r="G295" s="106" t="s">
        <v>252</v>
      </c>
      <c r="H295" s="106" t="s">
        <v>257</v>
      </c>
      <c r="I295" s="106" t="s">
        <v>302</v>
      </c>
      <c r="J295" s="106" t="s">
        <v>2180</v>
      </c>
    </row>
    <row r="296" spans="1:10" x14ac:dyDescent="0.2">
      <c r="A296" s="106" t="s">
        <v>1571</v>
      </c>
      <c r="B296" s="106" t="s">
        <v>249</v>
      </c>
      <c r="C296" s="106" t="s">
        <v>259</v>
      </c>
      <c r="D296" s="106" t="s">
        <v>255</v>
      </c>
      <c r="E296">
        <v>2334</v>
      </c>
      <c r="F296" s="106" t="s">
        <v>449</v>
      </c>
      <c r="G296" s="106" t="s">
        <v>264</v>
      </c>
      <c r="H296" s="106" t="s">
        <v>257</v>
      </c>
      <c r="I296" s="106">
        <v>36</v>
      </c>
      <c r="J296" s="106"/>
    </row>
    <row r="297" spans="1:10" x14ac:dyDescent="0.2">
      <c r="A297" s="106" t="s">
        <v>1571</v>
      </c>
      <c r="B297" s="106" t="s">
        <v>249</v>
      </c>
      <c r="C297" s="106" t="s">
        <v>261</v>
      </c>
      <c r="D297" s="106" t="s">
        <v>251</v>
      </c>
      <c r="E297">
        <v>2498</v>
      </c>
      <c r="F297" s="106" t="s">
        <v>1009</v>
      </c>
      <c r="G297" s="106" t="s">
        <v>256</v>
      </c>
      <c r="H297" s="106" t="s">
        <v>257</v>
      </c>
      <c r="I297" s="106">
        <v>204</v>
      </c>
      <c r="J297" s="106"/>
    </row>
    <row r="298" spans="1:10" x14ac:dyDescent="0.2">
      <c r="A298" s="106" t="s">
        <v>1571</v>
      </c>
      <c r="B298" s="106" t="s">
        <v>249</v>
      </c>
      <c r="C298" s="106" t="s">
        <v>259</v>
      </c>
      <c r="D298" s="106" t="s">
        <v>255</v>
      </c>
      <c r="E298">
        <v>3841</v>
      </c>
      <c r="F298" s="106" t="s">
        <v>338</v>
      </c>
      <c r="G298" s="106" t="s">
        <v>256</v>
      </c>
      <c r="H298" s="106" t="s">
        <v>263</v>
      </c>
      <c r="I298" s="106">
        <v>25</v>
      </c>
      <c r="J298" s="106"/>
    </row>
    <row r="299" spans="1:10" x14ac:dyDescent="0.2">
      <c r="A299" s="106" t="s">
        <v>1571</v>
      </c>
      <c r="B299" s="106" t="s">
        <v>249</v>
      </c>
      <c r="C299" s="106" t="s">
        <v>259</v>
      </c>
      <c r="D299" s="106" t="s">
        <v>251</v>
      </c>
      <c r="E299">
        <v>4242</v>
      </c>
      <c r="F299" s="106" t="s">
        <v>1123</v>
      </c>
      <c r="G299" s="106" t="s">
        <v>256</v>
      </c>
      <c r="H299" s="106" t="s">
        <v>265</v>
      </c>
      <c r="I299" s="106">
        <v>74</v>
      </c>
      <c r="J299" s="106"/>
    </row>
    <row r="300" spans="1:10" x14ac:dyDescent="0.2">
      <c r="A300" s="106" t="s">
        <v>1571</v>
      </c>
      <c r="B300" s="106" t="s">
        <v>249</v>
      </c>
      <c r="C300" s="106" t="s">
        <v>254</v>
      </c>
      <c r="D300" s="106" t="s">
        <v>251</v>
      </c>
      <c r="E300">
        <v>4481</v>
      </c>
      <c r="F300" s="106" t="s">
        <v>1010</v>
      </c>
      <c r="G300" s="106" t="s">
        <v>260</v>
      </c>
      <c r="H300" s="106" t="s">
        <v>263</v>
      </c>
      <c r="I300">
        <v>318</v>
      </c>
    </row>
    <row r="301" spans="1:10" x14ac:dyDescent="0.2">
      <c r="A301" s="106" t="s">
        <v>1571</v>
      </c>
      <c r="B301" s="106" t="s">
        <v>249</v>
      </c>
      <c r="C301" s="106" t="s">
        <v>259</v>
      </c>
      <c r="D301" s="106" t="s">
        <v>251</v>
      </c>
      <c r="E301">
        <v>4777</v>
      </c>
      <c r="F301" s="106" t="s">
        <v>345</v>
      </c>
      <c r="G301" s="106" t="s">
        <v>256</v>
      </c>
      <c r="H301" s="106" t="s">
        <v>263</v>
      </c>
      <c r="I301" s="106">
        <v>48</v>
      </c>
      <c r="J301" s="106"/>
    </row>
    <row r="302" spans="1:10" x14ac:dyDescent="0.2">
      <c r="A302" s="106" t="s">
        <v>1737</v>
      </c>
      <c r="B302" s="106" t="s">
        <v>249</v>
      </c>
      <c r="C302" s="106" t="s">
        <v>259</v>
      </c>
      <c r="D302" s="106" t="s">
        <v>251</v>
      </c>
      <c r="E302">
        <v>3244</v>
      </c>
      <c r="F302" s="106" t="s">
        <v>1738</v>
      </c>
      <c r="G302" s="106" t="s">
        <v>252</v>
      </c>
      <c r="H302" s="106" t="s">
        <v>278</v>
      </c>
      <c r="I302" s="106">
        <v>769</v>
      </c>
      <c r="J302" s="106"/>
    </row>
    <row r="303" spans="1:10" x14ac:dyDescent="0.2">
      <c r="A303" s="106" t="s">
        <v>1100</v>
      </c>
      <c r="B303" s="106" t="s">
        <v>249</v>
      </c>
      <c r="C303" s="106" t="s">
        <v>259</v>
      </c>
      <c r="D303" s="106" t="s">
        <v>251</v>
      </c>
      <c r="E303">
        <v>2354</v>
      </c>
      <c r="F303" s="106" t="s">
        <v>432</v>
      </c>
      <c r="G303" s="106" t="s">
        <v>260</v>
      </c>
      <c r="H303" s="106" t="s">
        <v>263</v>
      </c>
      <c r="I303" s="106">
        <v>101</v>
      </c>
      <c r="J303" s="106"/>
    </row>
    <row r="304" spans="1:10" x14ac:dyDescent="0.2">
      <c r="A304" s="106" t="s">
        <v>1100</v>
      </c>
      <c r="B304" s="106" t="s">
        <v>249</v>
      </c>
      <c r="C304" s="106" t="s">
        <v>250</v>
      </c>
      <c r="D304" s="106" t="s">
        <v>251</v>
      </c>
      <c r="E304">
        <v>3160</v>
      </c>
      <c r="F304" s="106" t="s">
        <v>433</v>
      </c>
      <c r="G304" s="106" t="s">
        <v>252</v>
      </c>
      <c r="H304" s="106" t="s">
        <v>258</v>
      </c>
      <c r="I304" s="106">
        <v>89</v>
      </c>
      <c r="J304" s="106"/>
    </row>
    <row r="305" spans="1:10" x14ac:dyDescent="0.2">
      <c r="A305" s="106" t="s">
        <v>1100</v>
      </c>
      <c r="B305" s="106" t="s">
        <v>249</v>
      </c>
      <c r="C305" s="106" t="s">
        <v>261</v>
      </c>
      <c r="D305" s="106" t="s">
        <v>255</v>
      </c>
      <c r="E305">
        <v>6264</v>
      </c>
      <c r="F305" s="106" t="s">
        <v>372</v>
      </c>
      <c r="G305" s="106" t="s">
        <v>252</v>
      </c>
      <c r="H305" s="106" t="s">
        <v>273</v>
      </c>
      <c r="I305">
        <v>120</v>
      </c>
    </row>
    <row r="306" spans="1:10" x14ac:dyDescent="0.2">
      <c r="A306" s="106" t="s">
        <v>1100</v>
      </c>
      <c r="B306" s="106" t="s">
        <v>249</v>
      </c>
      <c r="C306" s="106" t="s">
        <v>250</v>
      </c>
      <c r="D306" s="106" t="s">
        <v>255</v>
      </c>
      <c r="E306">
        <v>7068</v>
      </c>
      <c r="F306" s="106" t="s">
        <v>314</v>
      </c>
      <c r="G306" s="106" t="s">
        <v>264</v>
      </c>
      <c r="H306" s="106" t="s">
        <v>257</v>
      </c>
      <c r="I306" s="106">
        <v>130</v>
      </c>
      <c r="J306" s="106"/>
    </row>
    <row r="307" spans="1:10" x14ac:dyDescent="0.2">
      <c r="A307" s="106" t="s">
        <v>1100</v>
      </c>
      <c r="B307" s="106" t="s">
        <v>249</v>
      </c>
      <c r="C307" s="106" t="s">
        <v>250</v>
      </c>
      <c r="D307" s="106" t="s">
        <v>255</v>
      </c>
      <c r="E307">
        <v>8155</v>
      </c>
      <c r="F307" s="106" t="s">
        <v>435</v>
      </c>
      <c r="G307" s="106" t="s">
        <v>252</v>
      </c>
      <c r="H307" s="106" t="s">
        <v>267</v>
      </c>
      <c r="I307" s="106">
        <v>792</v>
      </c>
      <c r="J307" s="106"/>
    </row>
    <row r="308" spans="1:10" x14ac:dyDescent="0.2">
      <c r="A308" s="106" t="s">
        <v>1100</v>
      </c>
      <c r="B308" s="106" t="s">
        <v>249</v>
      </c>
      <c r="C308" s="106" t="s">
        <v>254</v>
      </c>
      <c r="D308" s="106" t="s">
        <v>255</v>
      </c>
      <c r="E308">
        <v>9717</v>
      </c>
      <c r="F308" s="106" t="s">
        <v>1333</v>
      </c>
      <c r="G308" s="106" t="s">
        <v>252</v>
      </c>
      <c r="H308" s="106" t="s">
        <v>263</v>
      </c>
      <c r="I308">
        <v>195</v>
      </c>
    </row>
    <row r="309" spans="1:10" x14ac:dyDescent="0.2">
      <c r="A309" s="106" t="s">
        <v>496</v>
      </c>
      <c r="B309" s="106" t="s">
        <v>249</v>
      </c>
      <c r="C309" s="106" t="s">
        <v>261</v>
      </c>
      <c r="D309" s="106" t="s">
        <v>251</v>
      </c>
      <c r="E309">
        <v>6040</v>
      </c>
      <c r="F309" s="106" t="s">
        <v>281</v>
      </c>
      <c r="G309" s="106" t="s">
        <v>264</v>
      </c>
      <c r="H309" s="106" t="s">
        <v>257</v>
      </c>
      <c r="I309" s="106">
        <v>124</v>
      </c>
      <c r="J309" s="106"/>
    </row>
    <row r="310" spans="1:10" x14ac:dyDescent="0.2">
      <c r="A310" s="106" t="s">
        <v>496</v>
      </c>
      <c r="B310" s="106" t="s">
        <v>249</v>
      </c>
      <c r="C310" s="106" t="s">
        <v>259</v>
      </c>
      <c r="D310" s="106" t="s">
        <v>251</v>
      </c>
      <c r="E310">
        <v>6757</v>
      </c>
      <c r="F310" s="106" t="s">
        <v>436</v>
      </c>
      <c r="G310" s="106" t="s">
        <v>256</v>
      </c>
      <c r="H310" s="106" t="s">
        <v>277</v>
      </c>
      <c r="I310" s="106">
        <v>99</v>
      </c>
      <c r="J310" s="106"/>
    </row>
    <row r="311" spans="1:10" x14ac:dyDescent="0.2">
      <c r="A311" s="106" t="s">
        <v>426</v>
      </c>
      <c r="B311" s="106" t="s">
        <v>249</v>
      </c>
      <c r="C311" s="106" t="s">
        <v>259</v>
      </c>
      <c r="D311" s="106" t="s">
        <v>255</v>
      </c>
      <c r="E311">
        <v>3463</v>
      </c>
      <c r="F311" s="106" t="s">
        <v>428</v>
      </c>
      <c r="G311" s="106" t="s">
        <v>289</v>
      </c>
      <c r="H311" s="106" t="s">
        <v>290</v>
      </c>
      <c r="I311">
        <v>300</v>
      </c>
    </row>
    <row r="312" spans="1:10" x14ac:dyDescent="0.2">
      <c r="A312" s="106" t="s">
        <v>426</v>
      </c>
      <c r="B312" s="106" t="s">
        <v>249</v>
      </c>
      <c r="C312" s="106" t="s">
        <v>250</v>
      </c>
      <c r="D312" s="106" t="s">
        <v>251</v>
      </c>
      <c r="E312">
        <v>6905</v>
      </c>
      <c r="F312" s="106" t="s">
        <v>437</v>
      </c>
      <c r="G312" s="106" t="s">
        <v>252</v>
      </c>
      <c r="H312" s="106" t="s">
        <v>277</v>
      </c>
      <c r="I312">
        <v>415</v>
      </c>
    </row>
    <row r="313" spans="1:10" x14ac:dyDescent="0.2">
      <c r="A313" s="106" t="s">
        <v>1183</v>
      </c>
      <c r="B313" s="106" t="s">
        <v>249</v>
      </c>
      <c r="C313" s="106" t="s">
        <v>259</v>
      </c>
      <c r="D313" s="106" t="s">
        <v>251</v>
      </c>
      <c r="E313">
        <v>1959</v>
      </c>
      <c r="F313" s="106" t="s">
        <v>359</v>
      </c>
      <c r="G313" s="106" t="s">
        <v>252</v>
      </c>
      <c r="H313" s="106" t="s">
        <v>279</v>
      </c>
      <c r="I313" t="s">
        <v>275</v>
      </c>
      <c r="J313" t="s">
        <v>2181</v>
      </c>
    </row>
    <row r="314" spans="1:10" x14ac:dyDescent="0.2">
      <c r="A314" s="106" t="s">
        <v>1183</v>
      </c>
      <c r="B314" s="106" t="s">
        <v>249</v>
      </c>
      <c r="C314" s="106" t="s">
        <v>259</v>
      </c>
      <c r="D314" s="106" t="s">
        <v>251</v>
      </c>
      <c r="E314">
        <v>3116</v>
      </c>
      <c r="F314" s="106" t="s">
        <v>486</v>
      </c>
      <c r="G314" s="106" t="s">
        <v>252</v>
      </c>
      <c r="H314" s="106" t="s">
        <v>282</v>
      </c>
      <c r="I314" s="106" t="s">
        <v>319</v>
      </c>
      <c r="J314" s="106" t="s">
        <v>2182</v>
      </c>
    </row>
    <row r="315" spans="1:10" x14ac:dyDescent="0.2">
      <c r="A315" s="106" t="s">
        <v>1183</v>
      </c>
      <c r="B315" s="106" t="s">
        <v>249</v>
      </c>
      <c r="C315" s="106" t="s">
        <v>259</v>
      </c>
      <c r="D315" s="106" t="s">
        <v>255</v>
      </c>
      <c r="E315">
        <v>3177</v>
      </c>
      <c r="F315" s="106" t="s">
        <v>360</v>
      </c>
      <c r="G315" s="106" t="s">
        <v>256</v>
      </c>
      <c r="H315" s="106" t="s">
        <v>262</v>
      </c>
      <c r="I315" s="106">
        <v>23</v>
      </c>
      <c r="J315" s="106"/>
    </row>
    <row r="316" spans="1:10" x14ac:dyDescent="0.2">
      <c r="A316" s="106" t="s">
        <v>1183</v>
      </c>
      <c r="B316" s="106" t="s">
        <v>249</v>
      </c>
      <c r="C316" s="106" t="s">
        <v>259</v>
      </c>
      <c r="D316" s="106" t="s">
        <v>251</v>
      </c>
      <c r="E316">
        <v>3778</v>
      </c>
      <c r="F316" s="106" t="s">
        <v>487</v>
      </c>
      <c r="G316" s="106" t="s">
        <v>252</v>
      </c>
      <c r="H316" s="106" t="s">
        <v>263</v>
      </c>
      <c r="I316" s="106">
        <v>234</v>
      </c>
      <c r="J316" s="106"/>
    </row>
    <row r="317" spans="1:10" x14ac:dyDescent="0.2">
      <c r="A317" s="106" t="s">
        <v>1183</v>
      </c>
      <c r="B317" s="106" t="s">
        <v>249</v>
      </c>
      <c r="C317" s="106" t="s">
        <v>254</v>
      </c>
      <c r="D317" s="106" t="s">
        <v>251</v>
      </c>
      <c r="E317">
        <v>4463</v>
      </c>
      <c r="F317" s="106" t="s">
        <v>1120</v>
      </c>
      <c r="G317" s="106" t="s">
        <v>252</v>
      </c>
      <c r="H317" s="106" t="s">
        <v>265</v>
      </c>
      <c r="I317" s="106">
        <v>137</v>
      </c>
      <c r="J317" s="106"/>
    </row>
    <row r="318" spans="1:10" x14ac:dyDescent="0.2">
      <c r="A318" s="106" t="s">
        <v>1183</v>
      </c>
      <c r="B318" s="106" t="s">
        <v>249</v>
      </c>
      <c r="C318" s="106" t="s">
        <v>259</v>
      </c>
      <c r="D318" s="106" t="s">
        <v>251</v>
      </c>
      <c r="E318">
        <v>4689</v>
      </c>
      <c r="F318" s="106" t="s">
        <v>361</v>
      </c>
      <c r="G318" s="106" t="s">
        <v>252</v>
      </c>
      <c r="H318" s="106" t="s">
        <v>263</v>
      </c>
      <c r="I318" t="s">
        <v>2101</v>
      </c>
      <c r="J318" t="s">
        <v>2183</v>
      </c>
    </row>
    <row r="319" spans="1:10" x14ac:dyDescent="0.2">
      <c r="A319" s="106" t="s">
        <v>1183</v>
      </c>
      <c r="B319" s="106" t="s">
        <v>249</v>
      </c>
      <c r="C319" s="106" t="s">
        <v>259</v>
      </c>
      <c r="D319" s="106" t="s">
        <v>251</v>
      </c>
      <c r="E319">
        <v>5332</v>
      </c>
      <c r="F319" s="106" t="s">
        <v>477</v>
      </c>
      <c r="G319" s="106" t="s">
        <v>252</v>
      </c>
      <c r="H319" s="106" t="s">
        <v>294</v>
      </c>
      <c r="I319" s="106" t="s">
        <v>329</v>
      </c>
      <c r="J319" s="106" t="s">
        <v>2184</v>
      </c>
    </row>
    <row r="320" spans="1:10" x14ac:dyDescent="0.2">
      <c r="A320" s="106" t="s">
        <v>1183</v>
      </c>
      <c r="B320" s="106" t="s">
        <v>249</v>
      </c>
      <c r="C320" s="106" t="s">
        <v>259</v>
      </c>
      <c r="D320" s="106" t="s">
        <v>251</v>
      </c>
      <c r="E320">
        <v>6645</v>
      </c>
      <c r="F320" s="106" t="s">
        <v>362</v>
      </c>
      <c r="G320" s="106" t="s">
        <v>252</v>
      </c>
      <c r="H320" s="106" t="s">
        <v>277</v>
      </c>
      <c r="I320" s="106" t="s">
        <v>353</v>
      </c>
      <c r="J320" s="106" t="s">
        <v>2185</v>
      </c>
    </row>
    <row r="321" spans="1:10" x14ac:dyDescent="0.2">
      <c r="A321" s="106" t="s">
        <v>1183</v>
      </c>
      <c r="B321" s="106" t="s">
        <v>249</v>
      </c>
      <c r="C321" s="106" t="s">
        <v>259</v>
      </c>
      <c r="D321" s="106" t="s">
        <v>251</v>
      </c>
      <c r="E321">
        <v>7259</v>
      </c>
      <c r="F321" s="106" t="s">
        <v>397</v>
      </c>
      <c r="G321" s="106" t="s">
        <v>252</v>
      </c>
      <c r="H321" s="106" t="s">
        <v>282</v>
      </c>
      <c r="I321" s="106" t="s">
        <v>366</v>
      </c>
      <c r="J321" s="106" t="s">
        <v>2186</v>
      </c>
    </row>
    <row r="322" spans="1:10" x14ac:dyDescent="0.2">
      <c r="A322" s="106" t="s">
        <v>1183</v>
      </c>
      <c r="B322" s="106" t="s">
        <v>249</v>
      </c>
      <c r="C322" s="106" t="s">
        <v>259</v>
      </c>
      <c r="D322" s="106" t="s">
        <v>251</v>
      </c>
      <c r="E322">
        <v>7278</v>
      </c>
      <c r="F322" s="106" t="s">
        <v>364</v>
      </c>
      <c r="G322" s="106" t="s">
        <v>252</v>
      </c>
      <c r="H322" s="106" t="s">
        <v>282</v>
      </c>
      <c r="I322" s="106" t="s">
        <v>283</v>
      </c>
      <c r="J322" s="106" t="s">
        <v>2187</v>
      </c>
    </row>
    <row r="323" spans="1:10" x14ac:dyDescent="0.2">
      <c r="A323" s="106" t="s">
        <v>1183</v>
      </c>
      <c r="B323" s="106" t="s">
        <v>249</v>
      </c>
      <c r="C323" s="106" t="s">
        <v>250</v>
      </c>
      <c r="D323" s="106" t="s">
        <v>255</v>
      </c>
      <c r="E323">
        <v>7500</v>
      </c>
      <c r="F323" s="106" t="s">
        <v>488</v>
      </c>
      <c r="G323" s="106" t="s">
        <v>256</v>
      </c>
      <c r="H323" s="106" t="s">
        <v>258</v>
      </c>
      <c r="I323" s="106">
        <v>170</v>
      </c>
      <c r="J323" s="106"/>
    </row>
    <row r="324" spans="1:10" x14ac:dyDescent="0.2">
      <c r="A324" s="106" t="s">
        <v>1183</v>
      </c>
      <c r="B324" s="106" t="s">
        <v>249</v>
      </c>
      <c r="C324" s="106" t="s">
        <v>261</v>
      </c>
      <c r="D324" s="106" t="s">
        <v>251</v>
      </c>
      <c r="E324">
        <v>7539</v>
      </c>
      <c r="F324" s="106" t="s">
        <v>1139</v>
      </c>
      <c r="G324" s="106" t="s">
        <v>256</v>
      </c>
      <c r="H324" s="106" t="s">
        <v>258</v>
      </c>
      <c r="I324" s="106">
        <v>114</v>
      </c>
      <c r="J324" s="106"/>
    </row>
    <row r="325" spans="1:10" x14ac:dyDescent="0.2">
      <c r="A325" s="106" t="s">
        <v>1183</v>
      </c>
      <c r="B325" s="106" t="s">
        <v>249</v>
      </c>
      <c r="C325" s="106" t="s">
        <v>261</v>
      </c>
      <c r="D325" s="106" t="s">
        <v>251</v>
      </c>
      <c r="E325">
        <v>7821</v>
      </c>
      <c r="F325" s="106" t="s">
        <v>1094</v>
      </c>
      <c r="G325" s="106" t="s">
        <v>252</v>
      </c>
      <c r="H325" s="106" t="s">
        <v>274</v>
      </c>
      <c r="I325" s="106">
        <v>682</v>
      </c>
      <c r="J325" s="106"/>
    </row>
    <row r="326" spans="1:10" x14ac:dyDescent="0.2">
      <c r="A326" s="106" t="s">
        <v>1183</v>
      </c>
      <c r="B326" s="106" t="s">
        <v>249</v>
      </c>
      <c r="C326" s="106" t="s">
        <v>259</v>
      </c>
      <c r="D326" s="106" t="s">
        <v>251</v>
      </c>
      <c r="E326">
        <v>8015</v>
      </c>
      <c r="F326" s="106" t="s">
        <v>1141</v>
      </c>
      <c r="G326" s="106" t="s">
        <v>252</v>
      </c>
      <c r="H326" s="106" t="s">
        <v>258</v>
      </c>
      <c r="I326" t="s">
        <v>2102</v>
      </c>
      <c r="J326" t="s">
        <v>2188</v>
      </c>
    </row>
    <row r="327" spans="1:10" x14ac:dyDescent="0.2">
      <c r="A327" s="106" t="s">
        <v>1183</v>
      </c>
      <c r="B327" s="106" t="s">
        <v>249</v>
      </c>
      <c r="C327" s="106" t="s">
        <v>259</v>
      </c>
      <c r="D327" s="106" t="s">
        <v>251</v>
      </c>
      <c r="E327">
        <v>9055</v>
      </c>
      <c r="F327" s="106" t="s">
        <v>1018</v>
      </c>
      <c r="G327" s="106" t="s">
        <v>260</v>
      </c>
      <c r="H327" s="106" t="s">
        <v>335</v>
      </c>
      <c r="I327" s="106">
        <v>306</v>
      </c>
      <c r="J327" s="106"/>
    </row>
    <row r="328" spans="1:10" x14ac:dyDescent="0.2">
      <c r="A328" s="106" t="s">
        <v>1183</v>
      </c>
      <c r="B328" s="106" t="s">
        <v>249</v>
      </c>
      <c r="C328" s="106" t="s">
        <v>261</v>
      </c>
      <c r="D328" s="106" t="s">
        <v>255</v>
      </c>
      <c r="E328">
        <v>9795</v>
      </c>
      <c r="F328" s="106" t="s">
        <v>1001</v>
      </c>
      <c r="G328" s="106" t="s">
        <v>252</v>
      </c>
      <c r="H328" s="106" t="s">
        <v>257</v>
      </c>
      <c r="I328">
        <v>276</v>
      </c>
    </row>
    <row r="329" spans="1:10" x14ac:dyDescent="0.2">
      <c r="A329" s="106" t="s">
        <v>1153</v>
      </c>
      <c r="B329" s="106" t="s">
        <v>249</v>
      </c>
      <c r="C329" s="106" t="s">
        <v>250</v>
      </c>
      <c r="D329" s="106" t="s">
        <v>251</v>
      </c>
      <c r="E329">
        <v>1377</v>
      </c>
      <c r="F329" s="106" t="s">
        <v>374</v>
      </c>
      <c r="G329" s="106" t="s">
        <v>252</v>
      </c>
      <c r="H329" s="106" t="s">
        <v>300</v>
      </c>
      <c r="I329" t="s">
        <v>283</v>
      </c>
      <c r="J329" t="s">
        <v>2189</v>
      </c>
    </row>
    <row r="330" spans="1:10" x14ac:dyDescent="0.2">
      <c r="A330" s="106" t="s">
        <v>1153</v>
      </c>
      <c r="B330" s="106" t="s">
        <v>249</v>
      </c>
      <c r="C330" s="106" t="s">
        <v>254</v>
      </c>
      <c r="D330" s="106" t="s">
        <v>251</v>
      </c>
      <c r="E330">
        <v>2734</v>
      </c>
      <c r="F330" s="106" t="s">
        <v>369</v>
      </c>
      <c r="G330" s="106" t="s">
        <v>252</v>
      </c>
      <c r="H330" s="106" t="s">
        <v>262</v>
      </c>
      <c r="I330" s="106">
        <v>405</v>
      </c>
      <c r="J330" s="106"/>
    </row>
    <row r="331" spans="1:10" x14ac:dyDescent="0.2">
      <c r="A331" s="106" t="s">
        <v>1153</v>
      </c>
      <c r="B331" s="106" t="s">
        <v>249</v>
      </c>
      <c r="C331" s="106" t="s">
        <v>259</v>
      </c>
      <c r="D331" s="106" t="s">
        <v>251</v>
      </c>
      <c r="E331">
        <v>3141</v>
      </c>
      <c r="F331" s="106" t="s">
        <v>991</v>
      </c>
      <c r="G331" s="106" t="s">
        <v>252</v>
      </c>
      <c r="H331" s="106" t="s">
        <v>262</v>
      </c>
      <c r="I331" s="106" t="s">
        <v>311</v>
      </c>
      <c r="J331" s="106" t="s">
        <v>2190</v>
      </c>
    </row>
    <row r="332" spans="1:10" x14ac:dyDescent="0.2">
      <c r="A332" s="106" t="s">
        <v>1153</v>
      </c>
      <c r="B332" s="106" t="s">
        <v>249</v>
      </c>
      <c r="C332" s="106" t="s">
        <v>261</v>
      </c>
      <c r="D332" s="106" t="s">
        <v>251</v>
      </c>
      <c r="E332">
        <v>3168</v>
      </c>
      <c r="F332" s="106" t="s">
        <v>1606</v>
      </c>
      <c r="G332" s="106" t="s">
        <v>252</v>
      </c>
      <c r="H332" s="106" t="s">
        <v>258</v>
      </c>
      <c r="I332" s="106">
        <v>70</v>
      </c>
      <c r="J332" s="106"/>
    </row>
    <row r="333" spans="1:10" x14ac:dyDescent="0.2">
      <c r="A333" s="106" t="s">
        <v>1153</v>
      </c>
      <c r="B333" s="106" t="s">
        <v>249</v>
      </c>
      <c r="C333" s="106" t="s">
        <v>259</v>
      </c>
      <c r="D333" s="106" t="s">
        <v>251</v>
      </c>
      <c r="E333">
        <v>3194</v>
      </c>
      <c r="F333" s="106" t="s">
        <v>1904</v>
      </c>
      <c r="G333" s="106" t="s">
        <v>252</v>
      </c>
      <c r="H333" s="106" t="s">
        <v>262</v>
      </c>
      <c r="I333">
        <v>192</v>
      </c>
    </row>
    <row r="334" spans="1:10" x14ac:dyDescent="0.2">
      <c r="A334" s="106" t="s">
        <v>1153</v>
      </c>
      <c r="B334" s="106" t="s">
        <v>249</v>
      </c>
      <c r="C334" s="106" t="s">
        <v>259</v>
      </c>
      <c r="D334" s="106" t="s">
        <v>251</v>
      </c>
      <c r="E334">
        <v>3382</v>
      </c>
      <c r="F334" s="106" t="s">
        <v>1334</v>
      </c>
      <c r="G334" s="106" t="s">
        <v>252</v>
      </c>
      <c r="H334" s="106" t="s">
        <v>262</v>
      </c>
      <c r="I334" s="106" t="s">
        <v>1980</v>
      </c>
      <c r="J334" s="106" t="s">
        <v>2191</v>
      </c>
    </row>
    <row r="335" spans="1:10" x14ac:dyDescent="0.2">
      <c r="A335" s="106" t="s">
        <v>1153</v>
      </c>
      <c r="B335" s="106" t="s">
        <v>249</v>
      </c>
      <c r="C335" s="106" t="s">
        <v>250</v>
      </c>
      <c r="D335" s="106" t="s">
        <v>255</v>
      </c>
      <c r="E335">
        <v>4430</v>
      </c>
      <c r="F335" s="106" t="s">
        <v>370</v>
      </c>
      <c r="G335" s="106" t="s">
        <v>260</v>
      </c>
      <c r="H335" s="106" t="s">
        <v>263</v>
      </c>
      <c r="I335" s="106">
        <v>77</v>
      </c>
      <c r="J335" s="106"/>
    </row>
    <row r="336" spans="1:10" x14ac:dyDescent="0.2">
      <c r="A336" s="106" t="s">
        <v>1153</v>
      </c>
      <c r="B336" s="106" t="s">
        <v>249</v>
      </c>
      <c r="C336" s="106" t="s">
        <v>250</v>
      </c>
      <c r="D336" s="106" t="s">
        <v>251</v>
      </c>
      <c r="E336">
        <v>4443</v>
      </c>
      <c r="F336" s="106" t="s">
        <v>371</v>
      </c>
      <c r="G336" s="106" t="s">
        <v>264</v>
      </c>
      <c r="H336" s="106" t="s">
        <v>263</v>
      </c>
      <c r="I336" s="106" t="s">
        <v>283</v>
      </c>
      <c r="J336" s="106" t="s">
        <v>2192</v>
      </c>
    </row>
    <row r="337" spans="1:10" x14ac:dyDescent="0.2">
      <c r="A337" s="106" t="s">
        <v>1153</v>
      </c>
      <c r="B337" s="106" t="s">
        <v>249</v>
      </c>
      <c r="C337" s="106" t="s">
        <v>261</v>
      </c>
      <c r="D337" s="106" t="s">
        <v>251</v>
      </c>
      <c r="E337">
        <v>4728</v>
      </c>
      <c r="F337" s="106" t="s">
        <v>998</v>
      </c>
      <c r="G337" s="106" t="s">
        <v>252</v>
      </c>
      <c r="H337" s="106" t="s">
        <v>263</v>
      </c>
      <c r="I337" s="106">
        <v>70</v>
      </c>
      <c r="J337" s="106"/>
    </row>
    <row r="338" spans="1:10" x14ac:dyDescent="0.2">
      <c r="A338" s="106" t="s">
        <v>1153</v>
      </c>
      <c r="B338" s="106" t="s">
        <v>249</v>
      </c>
      <c r="C338" s="106" t="s">
        <v>261</v>
      </c>
      <c r="D338" s="106" t="s">
        <v>251</v>
      </c>
      <c r="E338">
        <v>6289</v>
      </c>
      <c r="F338" s="106" t="s">
        <v>489</v>
      </c>
      <c r="G338" s="106" t="s">
        <v>252</v>
      </c>
      <c r="H338" s="106" t="s">
        <v>273</v>
      </c>
      <c r="I338" t="s">
        <v>283</v>
      </c>
      <c r="J338" t="s">
        <v>1978</v>
      </c>
    </row>
    <row r="339" spans="1:10" x14ac:dyDescent="0.2">
      <c r="A339" s="106" t="s">
        <v>1153</v>
      </c>
      <c r="B339" s="106" t="s">
        <v>249</v>
      </c>
      <c r="C339" s="106" t="s">
        <v>259</v>
      </c>
      <c r="D339" s="106" t="s">
        <v>251</v>
      </c>
      <c r="E339">
        <v>7630</v>
      </c>
      <c r="F339" s="106" t="s">
        <v>434</v>
      </c>
      <c r="G339" s="106" t="s">
        <v>252</v>
      </c>
      <c r="H339" s="106" t="s">
        <v>262</v>
      </c>
      <c r="I339" s="106" t="s">
        <v>283</v>
      </c>
      <c r="J339" s="106" t="s">
        <v>2183</v>
      </c>
    </row>
    <row r="340" spans="1:10" x14ac:dyDescent="0.2">
      <c r="A340" s="106" t="s">
        <v>1153</v>
      </c>
      <c r="B340" s="106" t="s">
        <v>249</v>
      </c>
      <c r="C340" s="106" t="s">
        <v>250</v>
      </c>
      <c r="D340" s="106" t="s">
        <v>251</v>
      </c>
      <c r="E340">
        <v>7713</v>
      </c>
      <c r="F340" s="106" t="s">
        <v>474</v>
      </c>
      <c r="G340" s="106" t="s">
        <v>256</v>
      </c>
      <c r="H340" s="106" t="s">
        <v>328</v>
      </c>
      <c r="I340">
        <v>100</v>
      </c>
    </row>
    <row r="341" spans="1:10" x14ac:dyDescent="0.2">
      <c r="A341" s="106" t="s">
        <v>1153</v>
      </c>
      <c r="B341" s="106" t="s">
        <v>249</v>
      </c>
      <c r="C341" s="106" t="s">
        <v>254</v>
      </c>
      <c r="D341" s="106" t="s">
        <v>251</v>
      </c>
      <c r="E341">
        <v>7879</v>
      </c>
      <c r="F341" s="106" t="s">
        <v>1200</v>
      </c>
      <c r="G341" s="106" t="s">
        <v>260</v>
      </c>
      <c r="H341" s="106" t="s">
        <v>274</v>
      </c>
      <c r="I341" s="106">
        <v>134</v>
      </c>
      <c r="J341" s="106"/>
    </row>
    <row r="342" spans="1:10" x14ac:dyDescent="0.2">
      <c r="A342" s="106" t="s">
        <v>1153</v>
      </c>
      <c r="B342" s="106" t="s">
        <v>249</v>
      </c>
      <c r="C342" s="106" t="s">
        <v>250</v>
      </c>
      <c r="D342" s="106" t="s">
        <v>251</v>
      </c>
      <c r="E342">
        <v>7888</v>
      </c>
      <c r="F342" s="106" t="s">
        <v>1905</v>
      </c>
      <c r="G342" s="106" t="s">
        <v>252</v>
      </c>
      <c r="H342" s="106" t="s">
        <v>265</v>
      </c>
      <c r="I342" s="106">
        <v>103</v>
      </c>
      <c r="J342" s="106"/>
    </row>
    <row r="343" spans="1:10" x14ac:dyDescent="0.2">
      <c r="A343" s="106" t="s">
        <v>1153</v>
      </c>
      <c r="B343" s="106" t="s">
        <v>249</v>
      </c>
      <c r="C343" s="106" t="s">
        <v>259</v>
      </c>
      <c r="D343" s="106" t="s">
        <v>251</v>
      </c>
      <c r="E343">
        <v>8570</v>
      </c>
      <c r="F343" s="106" t="s">
        <v>1178</v>
      </c>
      <c r="G343" s="106" t="s">
        <v>252</v>
      </c>
      <c r="H343" s="106" t="s">
        <v>288</v>
      </c>
      <c r="I343" s="106" t="s">
        <v>319</v>
      </c>
      <c r="J343" s="106" t="s">
        <v>2193</v>
      </c>
    </row>
    <row r="344" spans="1:10" x14ac:dyDescent="0.2">
      <c r="A344" s="106" t="s">
        <v>429</v>
      </c>
      <c r="B344" s="106" t="s">
        <v>249</v>
      </c>
      <c r="C344" s="106" t="s">
        <v>261</v>
      </c>
      <c r="D344" s="106" t="s">
        <v>251</v>
      </c>
      <c r="E344">
        <v>1434</v>
      </c>
      <c r="F344" s="106" t="s">
        <v>1189</v>
      </c>
      <c r="G344" s="106" t="s">
        <v>260</v>
      </c>
      <c r="H344" s="106" t="s">
        <v>279</v>
      </c>
      <c r="I344" s="106">
        <v>24</v>
      </c>
      <c r="J344" s="106"/>
    </row>
    <row r="345" spans="1:10" x14ac:dyDescent="0.2">
      <c r="A345" s="106" t="s">
        <v>429</v>
      </c>
      <c r="B345" s="106" t="s">
        <v>249</v>
      </c>
      <c r="C345" s="106" t="s">
        <v>259</v>
      </c>
      <c r="D345" s="106" t="s">
        <v>251</v>
      </c>
      <c r="E345">
        <v>2305</v>
      </c>
      <c r="F345" s="106" t="s">
        <v>990</v>
      </c>
      <c r="G345" s="106" t="s">
        <v>252</v>
      </c>
      <c r="H345" s="106" t="s">
        <v>257</v>
      </c>
      <c r="I345" s="106">
        <v>318</v>
      </c>
      <c r="J345" s="106"/>
    </row>
    <row r="346" spans="1:10" x14ac:dyDescent="0.2">
      <c r="A346" s="106" t="s">
        <v>429</v>
      </c>
      <c r="B346" s="106" t="s">
        <v>249</v>
      </c>
      <c r="C346" s="106" t="s">
        <v>259</v>
      </c>
      <c r="D346" s="106" t="s">
        <v>251</v>
      </c>
      <c r="E346">
        <v>2337</v>
      </c>
      <c r="F346" s="106" t="s">
        <v>1403</v>
      </c>
      <c r="G346" s="106" t="s">
        <v>252</v>
      </c>
      <c r="H346" s="106" t="s">
        <v>278</v>
      </c>
      <c r="I346" s="106" t="s">
        <v>275</v>
      </c>
      <c r="J346" s="106" t="s">
        <v>2194</v>
      </c>
    </row>
    <row r="347" spans="1:10" x14ac:dyDescent="0.2">
      <c r="A347" s="106" t="s">
        <v>429</v>
      </c>
      <c r="B347" s="106" t="s">
        <v>249</v>
      </c>
      <c r="C347" s="106" t="s">
        <v>250</v>
      </c>
      <c r="D347" s="106" t="s">
        <v>251</v>
      </c>
      <c r="E347">
        <v>2462</v>
      </c>
      <c r="F347" s="106" t="s">
        <v>375</v>
      </c>
      <c r="G347" s="106" t="s">
        <v>252</v>
      </c>
      <c r="H347" s="106" t="s">
        <v>257</v>
      </c>
      <c r="I347" s="106">
        <v>399</v>
      </c>
      <c r="J347" s="106"/>
    </row>
    <row r="348" spans="1:10" x14ac:dyDescent="0.2">
      <c r="A348" s="106" t="s">
        <v>429</v>
      </c>
      <c r="B348" s="106" t="s">
        <v>249</v>
      </c>
      <c r="C348" s="106" t="s">
        <v>254</v>
      </c>
      <c r="D348" s="106" t="s">
        <v>251</v>
      </c>
      <c r="E348">
        <v>2698</v>
      </c>
      <c r="F348" s="106" t="s">
        <v>1190</v>
      </c>
      <c r="G348" s="106" t="s">
        <v>252</v>
      </c>
      <c r="H348" s="106" t="s">
        <v>262</v>
      </c>
      <c r="I348" s="106">
        <v>276</v>
      </c>
      <c r="J348" s="106"/>
    </row>
    <row r="349" spans="1:10" x14ac:dyDescent="0.2">
      <c r="A349" s="106" t="s">
        <v>429</v>
      </c>
      <c r="B349" s="106" t="s">
        <v>249</v>
      </c>
      <c r="C349" s="106" t="s">
        <v>259</v>
      </c>
      <c r="D349" s="106" t="s">
        <v>251</v>
      </c>
      <c r="E349">
        <v>3198</v>
      </c>
      <c r="F349" s="106" t="s">
        <v>996</v>
      </c>
      <c r="G349" s="106" t="s">
        <v>252</v>
      </c>
      <c r="H349" s="106" t="s">
        <v>262</v>
      </c>
      <c r="I349" s="106">
        <v>555</v>
      </c>
      <c r="J349" s="106"/>
    </row>
    <row r="350" spans="1:10" x14ac:dyDescent="0.2">
      <c r="A350" s="106" t="s">
        <v>429</v>
      </c>
      <c r="B350" s="106" t="s">
        <v>249</v>
      </c>
      <c r="C350" s="106" t="s">
        <v>254</v>
      </c>
      <c r="D350" s="106" t="s">
        <v>251</v>
      </c>
      <c r="E350">
        <v>3266</v>
      </c>
      <c r="F350" s="106" t="s">
        <v>1404</v>
      </c>
      <c r="G350" s="106" t="s">
        <v>256</v>
      </c>
      <c r="H350" s="106" t="s">
        <v>278</v>
      </c>
      <c r="I350" s="106">
        <v>42</v>
      </c>
      <c r="J350" s="106"/>
    </row>
    <row r="351" spans="1:10" x14ac:dyDescent="0.2">
      <c r="A351" s="106" t="s">
        <v>429</v>
      </c>
      <c r="B351" s="106" t="s">
        <v>249</v>
      </c>
      <c r="C351" s="106" t="s">
        <v>259</v>
      </c>
      <c r="D351" s="106" t="s">
        <v>255</v>
      </c>
      <c r="E351">
        <v>3281</v>
      </c>
      <c r="F351" s="106" t="s">
        <v>430</v>
      </c>
      <c r="G351" s="106" t="s">
        <v>289</v>
      </c>
      <c r="H351" s="106" t="s">
        <v>290</v>
      </c>
      <c r="I351" s="106" t="s">
        <v>269</v>
      </c>
      <c r="J351" s="106" t="s">
        <v>2195</v>
      </c>
    </row>
    <row r="352" spans="1:10" x14ac:dyDescent="0.2">
      <c r="A352" s="106" t="s">
        <v>429</v>
      </c>
      <c r="B352" s="106" t="s">
        <v>249</v>
      </c>
      <c r="C352" s="106" t="s">
        <v>250</v>
      </c>
      <c r="D352" s="106" t="s">
        <v>255</v>
      </c>
      <c r="E352">
        <v>3297</v>
      </c>
      <c r="F352" s="106" t="s">
        <v>376</v>
      </c>
      <c r="G352" s="106" t="s">
        <v>256</v>
      </c>
      <c r="H352" s="106" t="s">
        <v>278</v>
      </c>
      <c r="I352" s="106">
        <v>30</v>
      </c>
      <c r="J352" s="106"/>
    </row>
    <row r="353" spans="1:10" x14ac:dyDescent="0.2">
      <c r="A353" s="106" t="s">
        <v>429</v>
      </c>
      <c r="B353" s="106" t="s">
        <v>249</v>
      </c>
      <c r="C353" s="106" t="s">
        <v>259</v>
      </c>
      <c r="D353" s="106" t="s">
        <v>251</v>
      </c>
      <c r="E353">
        <v>3387</v>
      </c>
      <c r="F353" s="106" t="s">
        <v>377</v>
      </c>
      <c r="G353" s="106" t="s">
        <v>252</v>
      </c>
      <c r="H353" s="106" t="s">
        <v>262</v>
      </c>
      <c r="I353" s="106" t="s">
        <v>275</v>
      </c>
      <c r="J353" s="106" t="s">
        <v>2196</v>
      </c>
    </row>
    <row r="354" spans="1:10" x14ac:dyDescent="0.2">
      <c r="A354" s="106" t="s">
        <v>429</v>
      </c>
      <c r="B354" s="106" t="s">
        <v>249</v>
      </c>
      <c r="C354" s="106" t="s">
        <v>259</v>
      </c>
      <c r="D354" s="106" t="s">
        <v>255</v>
      </c>
      <c r="E354">
        <v>3996</v>
      </c>
      <c r="F354" s="106" t="s">
        <v>379</v>
      </c>
      <c r="G354" s="106" t="s">
        <v>252</v>
      </c>
      <c r="H354" s="106" t="s">
        <v>263</v>
      </c>
      <c r="I354" s="106">
        <v>221</v>
      </c>
      <c r="J354" s="106"/>
    </row>
    <row r="355" spans="1:10" x14ac:dyDescent="0.2">
      <c r="A355" s="106" t="s">
        <v>429</v>
      </c>
      <c r="B355" s="106" t="s">
        <v>249</v>
      </c>
      <c r="C355" s="106" t="s">
        <v>261</v>
      </c>
      <c r="D355" s="106" t="s">
        <v>251</v>
      </c>
      <c r="E355">
        <v>4433</v>
      </c>
      <c r="F355" s="106" t="s">
        <v>380</v>
      </c>
      <c r="G355" s="106" t="s">
        <v>252</v>
      </c>
      <c r="H355" s="106" t="s">
        <v>263</v>
      </c>
      <c r="I355" s="106">
        <v>286</v>
      </c>
      <c r="J355" s="106"/>
    </row>
    <row r="356" spans="1:10" x14ac:dyDescent="0.2">
      <c r="A356" s="106" t="s">
        <v>429</v>
      </c>
      <c r="B356" s="106" t="s">
        <v>249</v>
      </c>
      <c r="C356" s="106" t="s">
        <v>261</v>
      </c>
      <c r="D356" s="106" t="s">
        <v>251</v>
      </c>
      <c r="E356">
        <v>4440</v>
      </c>
      <c r="F356" s="106" t="s">
        <v>1652</v>
      </c>
      <c r="G356" s="106" t="s">
        <v>264</v>
      </c>
      <c r="H356" s="106" t="s">
        <v>263</v>
      </c>
      <c r="I356" s="106">
        <v>73</v>
      </c>
      <c r="J356" s="106"/>
    </row>
    <row r="357" spans="1:10" x14ac:dyDescent="0.2">
      <c r="A357" s="106" t="s">
        <v>429</v>
      </c>
      <c r="B357" s="106" t="s">
        <v>249</v>
      </c>
      <c r="C357" s="106" t="s">
        <v>250</v>
      </c>
      <c r="D357" s="106" t="s">
        <v>251</v>
      </c>
      <c r="E357">
        <v>5967</v>
      </c>
      <c r="F357" s="106" t="s">
        <v>381</v>
      </c>
      <c r="G357" s="106" t="s">
        <v>260</v>
      </c>
      <c r="H357" s="106" t="s">
        <v>267</v>
      </c>
      <c r="I357" s="106">
        <v>62</v>
      </c>
      <c r="J357" s="106"/>
    </row>
    <row r="358" spans="1:10" x14ac:dyDescent="0.2">
      <c r="A358" s="106" t="s">
        <v>429</v>
      </c>
      <c r="B358" s="106" t="s">
        <v>249</v>
      </c>
      <c r="C358" s="106" t="s">
        <v>259</v>
      </c>
      <c r="D358" s="106" t="s">
        <v>251</v>
      </c>
      <c r="E358">
        <v>6086</v>
      </c>
      <c r="F358" s="106" t="s">
        <v>999</v>
      </c>
      <c r="G358" s="106" t="s">
        <v>264</v>
      </c>
      <c r="H358" s="106" t="s">
        <v>257</v>
      </c>
      <c r="I358" s="106">
        <v>148</v>
      </c>
      <c r="J358" s="106"/>
    </row>
    <row r="359" spans="1:10" x14ac:dyDescent="0.2">
      <c r="A359" s="106" t="s">
        <v>429</v>
      </c>
      <c r="B359" s="106" t="s">
        <v>249</v>
      </c>
      <c r="C359" s="106" t="s">
        <v>259</v>
      </c>
      <c r="D359" s="106" t="s">
        <v>251</v>
      </c>
      <c r="E359">
        <v>6173</v>
      </c>
      <c r="F359" s="106" t="s">
        <v>382</v>
      </c>
      <c r="G359" s="106" t="s">
        <v>264</v>
      </c>
      <c r="H359" s="106" t="s">
        <v>257</v>
      </c>
      <c r="I359" s="106">
        <v>20</v>
      </c>
      <c r="J359" s="106"/>
    </row>
    <row r="360" spans="1:10" x14ac:dyDescent="0.2">
      <c r="A360" s="106" t="s">
        <v>429</v>
      </c>
      <c r="B360" s="106" t="s">
        <v>249</v>
      </c>
      <c r="C360" s="106" t="s">
        <v>261</v>
      </c>
      <c r="D360" s="106" t="s">
        <v>251</v>
      </c>
      <c r="E360">
        <v>6199</v>
      </c>
      <c r="F360" s="106" t="s">
        <v>1000</v>
      </c>
      <c r="G360" s="106" t="s">
        <v>252</v>
      </c>
      <c r="H360" s="106" t="s">
        <v>257</v>
      </c>
      <c r="I360">
        <v>171</v>
      </c>
    </row>
    <row r="361" spans="1:10" x14ac:dyDescent="0.2">
      <c r="A361" s="106" t="s">
        <v>429</v>
      </c>
      <c r="B361" s="106" t="s">
        <v>249</v>
      </c>
      <c r="C361" s="106" t="s">
        <v>250</v>
      </c>
      <c r="D361" s="106" t="s">
        <v>251</v>
      </c>
      <c r="E361">
        <v>6489</v>
      </c>
      <c r="F361" s="106" t="s">
        <v>383</v>
      </c>
      <c r="G361" s="106" t="s">
        <v>252</v>
      </c>
      <c r="H361" s="106" t="s">
        <v>273</v>
      </c>
      <c r="I361" s="106">
        <v>83</v>
      </c>
      <c r="J361" s="106"/>
    </row>
    <row r="362" spans="1:10" x14ac:dyDescent="0.2">
      <c r="A362" s="106" t="s">
        <v>429</v>
      </c>
      <c r="B362" s="106" t="s">
        <v>249</v>
      </c>
      <c r="C362" s="106" t="s">
        <v>250</v>
      </c>
      <c r="D362" s="106" t="s">
        <v>255</v>
      </c>
      <c r="E362">
        <v>6496</v>
      </c>
      <c r="F362" s="106" t="s">
        <v>373</v>
      </c>
      <c r="G362" s="106" t="s">
        <v>260</v>
      </c>
      <c r="H362" s="106" t="s">
        <v>273</v>
      </c>
      <c r="I362" s="106">
        <v>104</v>
      </c>
      <c r="J362" s="106"/>
    </row>
    <row r="363" spans="1:10" x14ac:dyDescent="0.2">
      <c r="A363" s="106" t="s">
        <v>429</v>
      </c>
      <c r="B363" s="106" t="s">
        <v>249</v>
      </c>
      <c r="C363" s="106" t="s">
        <v>259</v>
      </c>
      <c r="D363" s="106" t="s">
        <v>255</v>
      </c>
      <c r="E363">
        <v>6532</v>
      </c>
      <c r="F363" s="106" t="s">
        <v>323</v>
      </c>
      <c r="G363" s="106" t="s">
        <v>252</v>
      </c>
      <c r="H363" s="106" t="s">
        <v>257</v>
      </c>
      <c r="I363" s="106" t="s">
        <v>283</v>
      </c>
      <c r="J363" s="106" t="s">
        <v>2197</v>
      </c>
    </row>
    <row r="364" spans="1:10" x14ac:dyDescent="0.2">
      <c r="A364" s="106" t="s">
        <v>429</v>
      </c>
      <c r="B364" s="106" t="s">
        <v>249</v>
      </c>
      <c r="C364" s="106" t="s">
        <v>259</v>
      </c>
      <c r="D364" s="106" t="s">
        <v>251</v>
      </c>
      <c r="E364">
        <v>6578</v>
      </c>
      <c r="F364" s="106" t="s">
        <v>330</v>
      </c>
      <c r="G364" s="106" t="s">
        <v>260</v>
      </c>
      <c r="H364" s="106" t="s">
        <v>257</v>
      </c>
      <c r="I364">
        <v>30</v>
      </c>
    </row>
    <row r="365" spans="1:10" x14ac:dyDescent="0.2">
      <c r="A365" s="106" t="s">
        <v>429</v>
      </c>
      <c r="B365" s="106" t="s">
        <v>249</v>
      </c>
      <c r="C365" s="106" t="s">
        <v>259</v>
      </c>
      <c r="D365" s="106" t="s">
        <v>251</v>
      </c>
      <c r="E365">
        <v>6734</v>
      </c>
      <c r="F365" s="106" t="s">
        <v>1355</v>
      </c>
      <c r="G365" s="106" t="s">
        <v>256</v>
      </c>
      <c r="H365" s="106" t="s">
        <v>277</v>
      </c>
      <c r="I365" s="106">
        <v>42</v>
      </c>
      <c r="J365" s="106"/>
    </row>
    <row r="366" spans="1:10" x14ac:dyDescent="0.2">
      <c r="A366" s="106" t="s">
        <v>429</v>
      </c>
      <c r="B366" s="106" t="s">
        <v>249</v>
      </c>
      <c r="C366" s="106" t="s">
        <v>261</v>
      </c>
      <c r="D366" s="106" t="s">
        <v>255</v>
      </c>
      <c r="E366">
        <v>7035</v>
      </c>
      <c r="F366" s="106" t="s">
        <v>1981</v>
      </c>
      <c r="G366" s="106" t="s">
        <v>252</v>
      </c>
      <c r="H366" s="106" t="s">
        <v>257</v>
      </c>
      <c r="I366" s="106">
        <v>187</v>
      </c>
      <c r="J366" s="106"/>
    </row>
    <row r="367" spans="1:10" x14ac:dyDescent="0.2">
      <c r="A367" s="106" t="s">
        <v>429</v>
      </c>
      <c r="B367" s="106" t="s">
        <v>249</v>
      </c>
      <c r="C367" s="106" t="s">
        <v>261</v>
      </c>
      <c r="D367" s="106" t="s">
        <v>251</v>
      </c>
      <c r="E367">
        <v>7065</v>
      </c>
      <c r="F367" s="106" t="s">
        <v>385</v>
      </c>
      <c r="G367" s="106" t="s">
        <v>260</v>
      </c>
      <c r="H367" s="106" t="s">
        <v>257</v>
      </c>
      <c r="I367" s="106">
        <v>231</v>
      </c>
      <c r="J367" s="106"/>
    </row>
    <row r="368" spans="1:10" x14ac:dyDescent="0.2">
      <c r="A368" s="106" t="s">
        <v>429</v>
      </c>
      <c r="B368" s="106" t="s">
        <v>249</v>
      </c>
      <c r="C368" s="106" t="s">
        <v>259</v>
      </c>
      <c r="D368" s="106" t="s">
        <v>255</v>
      </c>
      <c r="E368">
        <v>7077</v>
      </c>
      <c r="F368" s="106" t="s">
        <v>1024</v>
      </c>
      <c r="G368" s="106" t="s">
        <v>264</v>
      </c>
      <c r="H368" s="106" t="s">
        <v>257</v>
      </c>
      <c r="I368">
        <v>69</v>
      </c>
    </row>
    <row r="369" spans="1:10" x14ac:dyDescent="0.2">
      <c r="A369" s="106" t="s">
        <v>429</v>
      </c>
      <c r="B369" s="106" t="s">
        <v>249</v>
      </c>
      <c r="C369" s="106" t="s">
        <v>261</v>
      </c>
      <c r="D369" s="106" t="s">
        <v>251</v>
      </c>
      <c r="E369">
        <v>7607</v>
      </c>
      <c r="F369" s="106" t="s">
        <v>1335</v>
      </c>
      <c r="G369" s="106" t="s">
        <v>252</v>
      </c>
      <c r="H369" s="106" t="s">
        <v>258</v>
      </c>
      <c r="I369" s="106">
        <v>317</v>
      </c>
      <c r="J369" s="106"/>
    </row>
    <row r="370" spans="1:10" x14ac:dyDescent="0.2">
      <c r="A370" s="106" t="s">
        <v>429</v>
      </c>
      <c r="B370" s="106" t="s">
        <v>249</v>
      </c>
      <c r="C370" s="106" t="s">
        <v>261</v>
      </c>
      <c r="D370" s="106" t="s">
        <v>251</v>
      </c>
      <c r="E370">
        <v>9418</v>
      </c>
      <c r="F370" s="106" t="s">
        <v>1086</v>
      </c>
      <c r="G370" s="106" t="s">
        <v>252</v>
      </c>
      <c r="H370" s="106" t="s">
        <v>263</v>
      </c>
      <c r="I370" s="106" t="s">
        <v>283</v>
      </c>
      <c r="J370" s="106" t="s">
        <v>2099</v>
      </c>
    </row>
    <row r="371" spans="1:10" x14ac:dyDescent="0.2">
      <c r="A371" s="106" t="s">
        <v>1405</v>
      </c>
      <c r="B371" s="106" t="s">
        <v>249</v>
      </c>
      <c r="C371" s="106" t="s">
        <v>254</v>
      </c>
      <c r="D371" s="106" t="s">
        <v>251</v>
      </c>
      <c r="E371">
        <v>1605</v>
      </c>
      <c r="F371" s="106" t="s">
        <v>403</v>
      </c>
      <c r="G371" s="106" t="s">
        <v>252</v>
      </c>
      <c r="H371" s="106" t="s">
        <v>404</v>
      </c>
      <c r="I371" s="106" t="s">
        <v>1138</v>
      </c>
      <c r="J371" s="106" t="s">
        <v>2100</v>
      </c>
    </row>
    <row r="372" spans="1:10" x14ac:dyDescent="0.2">
      <c r="A372" s="106" t="s">
        <v>1405</v>
      </c>
      <c r="B372" s="106" t="s">
        <v>249</v>
      </c>
      <c r="C372" s="106" t="s">
        <v>259</v>
      </c>
      <c r="D372" s="106" t="s">
        <v>251</v>
      </c>
      <c r="E372">
        <v>2108</v>
      </c>
      <c r="F372" s="106" t="s">
        <v>388</v>
      </c>
      <c r="G372" s="106" t="s">
        <v>252</v>
      </c>
      <c r="H372" s="106" t="s">
        <v>253</v>
      </c>
      <c r="I372" s="106">
        <v>281</v>
      </c>
      <c r="J372" s="106"/>
    </row>
    <row r="373" spans="1:10" x14ac:dyDescent="0.2">
      <c r="A373" s="106" t="s">
        <v>1405</v>
      </c>
      <c r="B373" s="106" t="s">
        <v>249</v>
      </c>
      <c r="C373" s="106" t="s">
        <v>259</v>
      </c>
      <c r="D373" s="106" t="s">
        <v>251</v>
      </c>
      <c r="E373">
        <v>2148</v>
      </c>
      <c r="F373" s="106" t="s">
        <v>450</v>
      </c>
      <c r="G373" s="106" t="s">
        <v>252</v>
      </c>
      <c r="H373" s="106" t="s">
        <v>257</v>
      </c>
      <c r="I373">
        <v>225</v>
      </c>
    </row>
    <row r="374" spans="1:10" x14ac:dyDescent="0.2">
      <c r="A374" s="106" t="s">
        <v>1405</v>
      </c>
      <c r="B374" s="106" t="s">
        <v>249</v>
      </c>
      <c r="C374" s="106" t="s">
        <v>250</v>
      </c>
      <c r="D374" s="106" t="s">
        <v>251</v>
      </c>
      <c r="E374">
        <v>2180</v>
      </c>
      <c r="F374" s="106" t="s">
        <v>389</v>
      </c>
      <c r="G374" s="106" t="s">
        <v>252</v>
      </c>
      <c r="H374" s="106" t="s">
        <v>257</v>
      </c>
      <c r="I374" s="106">
        <v>145</v>
      </c>
      <c r="J374" s="106"/>
    </row>
    <row r="375" spans="1:10" x14ac:dyDescent="0.2">
      <c r="A375" s="106" t="s">
        <v>1405</v>
      </c>
      <c r="B375" s="106" t="s">
        <v>249</v>
      </c>
      <c r="C375" s="106" t="s">
        <v>259</v>
      </c>
      <c r="D375" s="106" t="s">
        <v>251</v>
      </c>
      <c r="E375">
        <v>2326</v>
      </c>
      <c r="F375" s="106" t="s">
        <v>451</v>
      </c>
      <c r="G375" s="106" t="s">
        <v>252</v>
      </c>
      <c r="H375" s="106" t="s">
        <v>263</v>
      </c>
      <c r="I375">
        <v>801</v>
      </c>
    </row>
    <row r="376" spans="1:10" x14ac:dyDescent="0.2">
      <c r="A376" s="106" t="s">
        <v>1405</v>
      </c>
      <c r="B376" s="106" t="s">
        <v>249</v>
      </c>
      <c r="C376" s="106" t="s">
        <v>259</v>
      </c>
      <c r="D376" s="106" t="s">
        <v>251</v>
      </c>
      <c r="E376">
        <v>2349</v>
      </c>
      <c r="F376" s="106" t="s">
        <v>453</v>
      </c>
      <c r="G376" s="106" t="s">
        <v>256</v>
      </c>
      <c r="H376" s="106" t="s">
        <v>263</v>
      </c>
      <c r="I376" s="106">
        <v>186</v>
      </c>
      <c r="J376" s="106"/>
    </row>
    <row r="377" spans="1:10" x14ac:dyDescent="0.2">
      <c r="A377" s="106" t="s">
        <v>1405</v>
      </c>
      <c r="B377" s="106" t="s">
        <v>249</v>
      </c>
      <c r="C377" s="106" t="s">
        <v>259</v>
      </c>
      <c r="D377" s="106" t="s">
        <v>251</v>
      </c>
      <c r="E377">
        <v>2733</v>
      </c>
      <c r="F377" s="106" t="s">
        <v>490</v>
      </c>
      <c r="G377" s="106" t="s">
        <v>252</v>
      </c>
      <c r="H377" s="106" t="s">
        <v>258</v>
      </c>
      <c r="I377" s="106">
        <v>816</v>
      </c>
      <c r="J377" s="106"/>
    </row>
    <row r="378" spans="1:10" x14ac:dyDescent="0.2">
      <c r="A378" s="106" t="s">
        <v>1405</v>
      </c>
      <c r="B378" s="106" t="s">
        <v>249</v>
      </c>
      <c r="C378" s="106" t="s">
        <v>259</v>
      </c>
      <c r="D378" s="106" t="s">
        <v>251</v>
      </c>
      <c r="E378">
        <v>2812</v>
      </c>
      <c r="F378" s="106" t="s">
        <v>491</v>
      </c>
      <c r="G378" s="106" t="s">
        <v>252</v>
      </c>
      <c r="H378" s="106" t="s">
        <v>253</v>
      </c>
      <c r="I378" s="106">
        <v>133</v>
      </c>
      <c r="J378" s="106"/>
    </row>
    <row r="379" spans="1:10" x14ac:dyDescent="0.2">
      <c r="A379" s="106" t="s">
        <v>1405</v>
      </c>
      <c r="B379" s="106" t="s">
        <v>249</v>
      </c>
      <c r="C379" s="106" t="s">
        <v>259</v>
      </c>
      <c r="D379" s="106" t="s">
        <v>255</v>
      </c>
      <c r="E379">
        <v>3464</v>
      </c>
      <c r="F379" s="106" t="s">
        <v>390</v>
      </c>
      <c r="G379" s="106" t="s">
        <v>252</v>
      </c>
      <c r="H379" s="106" t="s">
        <v>278</v>
      </c>
      <c r="I379" s="106">
        <v>74</v>
      </c>
      <c r="J379" s="106"/>
    </row>
    <row r="380" spans="1:10" x14ac:dyDescent="0.2">
      <c r="A380" s="106" t="s">
        <v>1405</v>
      </c>
      <c r="B380" s="106" t="s">
        <v>249</v>
      </c>
      <c r="C380" s="106" t="s">
        <v>259</v>
      </c>
      <c r="D380" s="106" t="s">
        <v>255</v>
      </c>
      <c r="E380">
        <v>3467</v>
      </c>
      <c r="F380" s="106" t="s">
        <v>391</v>
      </c>
      <c r="G380" s="106" t="s">
        <v>252</v>
      </c>
      <c r="H380" s="106" t="s">
        <v>278</v>
      </c>
      <c r="I380" s="106">
        <v>29</v>
      </c>
      <c r="J380" s="106"/>
    </row>
    <row r="381" spans="1:10" x14ac:dyDescent="0.2">
      <c r="A381" s="106" t="s">
        <v>1405</v>
      </c>
      <c r="B381" s="106" t="s">
        <v>249</v>
      </c>
      <c r="C381" s="106" t="s">
        <v>259</v>
      </c>
      <c r="D381" s="106" t="s">
        <v>251</v>
      </c>
      <c r="E381">
        <v>3571</v>
      </c>
      <c r="F381" s="106" t="s">
        <v>492</v>
      </c>
      <c r="G381" s="106" t="s">
        <v>252</v>
      </c>
      <c r="H381" s="106" t="s">
        <v>285</v>
      </c>
      <c r="I381" s="106">
        <v>135</v>
      </c>
      <c r="J381" s="106"/>
    </row>
    <row r="382" spans="1:10" x14ac:dyDescent="0.2">
      <c r="A382" s="106" t="s">
        <v>1405</v>
      </c>
      <c r="B382" s="106" t="s">
        <v>249</v>
      </c>
      <c r="C382" s="106" t="s">
        <v>259</v>
      </c>
      <c r="D382" s="106" t="s">
        <v>251</v>
      </c>
      <c r="E382">
        <v>3622</v>
      </c>
      <c r="F382" s="106" t="s">
        <v>493</v>
      </c>
      <c r="G382" s="106" t="s">
        <v>264</v>
      </c>
      <c r="H382" s="106" t="s">
        <v>263</v>
      </c>
      <c r="I382" s="106">
        <v>42</v>
      </c>
      <c r="J382" s="106"/>
    </row>
    <row r="383" spans="1:10" x14ac:dyDescent="0.2">
      <c r="A383" s="106" t="s">
        <v>1405</v>
      </c>
      <c r="B383" s="106" t="s">
        <v>249</v>
      </c>
      <c r="C383" s="106" t="s">
        <v>259</v>
      </c>
      <c r="D383" s="106" t="s">
        <v>255</v>
      </c>
      <c r="E383">
        <v>3652</v>
      </c>
      <c r="F383" s="106" t="s">
        <v>495</v>
      </c>
      <c r="G383" s="106" t="s">
        <v>264</v>
      </c>
      <c r="H383" s="106" t="s">
        <v>263</v>
      </c>
      <c r="I383" s="106">
        <v>120</v>
      </c>
      <c r="J383" s="106"/>
    </row>
    <row r="384" spans="1:10" x14ac:dyDescent="0.2">
      <c r="A384" s="106" t="s">
        <v>1405</v>
      </c>
      <c r="B384" s="106" t="s">
        <v>249</v>
      </c>
      <c r="C384" s="106" t="s">
        <v>259</v>
      </c>
      <c r="D384" s="106" t="s">
        <v>255</v>
      </c>
      <c r="E384">
        <v>4080</v>
      </c>
      <c r="F384" s="106" t="s">
        <v>392</v>
      </c>
      <c r="G384" s="106" t="s">
        <v>256</v>
      </c>
      <c r="H384" s="106" t="s">
        <v>265</v>
      </c>
      <c r="I384" s="106">
        <v>237</v>
      </c>
      <c r="J384" s="106"/>
    </row>
    <row r="385" spans="1:10" x14ac:dyDescent="0.2">
      <c r="A385" s="106" t="s">
        <v>1405</v>
      </c>
      <c r="B385" s="106" t="s">
        <v>249</v>
      </c>
      <c r="C385" s="106" t="s">
        <v>259</v>
      </c>
      <c r="D385" s="106" t="s">
        <v>251</v>
      </c>
      <c r="E385">
        <v>4403</v>
      </c>
      <c r="F385" s="106" t="s">
        <v>1003</v>
      </c>
      <c r="G385" s="106" t="s">
        <v>252</v>
      </c>
      <c r="H385" s="106" t="s">
        <v>265</v>
      </c>
      <c r="I385" s="106" t="s">
        <v>319</v>
      </c>
      <c r="J385" s="106" t="s">
        <v>2198</v>
      </c>
    </row>
    <row r="386" spans="1:10" x14ac:dyDescent="0.2">
      <c r="A386" s="106" t="s">
        <v>1405</v>
      </c>
      <c r="B386" s="106" t="s">
        <v>249</v>
      </c>
      <c r="C386" s="106" t="s">
        <v>261</v>
      </c>
      <c r="D386" s="106" t="s">
        <v>255</v>
      </c>
      <c r="E386">
        <v>4447</v>
      </c>
      <c r="F386" s="106" t="s">
        <v>393</v>
      </c>
      <c r="G386" s="106" t="s">
        <v>347</v>
      </c>
      <c r="H386" s="106" t="s">
        <v>263</v>
      </c>
      <c r="I386" s="106">
        <v>51</v>
      </c>
      <c r="J386" s="106"/>
    </row>
    <row r="387" spans="1:10" x14ac:dyDescent="0.2">
      <c r="A387" s="106" t="s">
        <v>1405</v>
      </c>
      <c r="B387" s="106" t="s">
        <v>249</v>
      </c>
      <c r="C387" s="106" t="s">
        <v>254</v>
      </c>
      <c r="D387" s="106" t="s">
        <v>251</v>
      </c>
      <c r="E387">
        <v>5187</v>
      </c>
      <c r="F387" s="106" t="s">
        <v>1006</v>
      </c>
      <c r="G387" s="106" t="s">
        <v>252</v>
      </c>
      <c r="H387" s="106" t="s">
        <v>328</v>
      </c>
      <c r="I387">
        <v>105</v>
      </c>
    </row>
    <row r="388" spans="1:10" x14ac:dyDescent="0.2">
      <c r="A388" s="106" t="s">
        <v>1405</v>
      </c>
      <c r="B388" s="106" t="s">
        <v>249</v>
      </c>
      <c r="C388" s="106" t="s">
        <v>259</v>
      </c>
      <c r="D388" s="106" t="s">
        <v>251</v>
      </c>
      <c r="E388">
        <v>5445</v>
      </c>
      <c r="F388" s="106" t="s">
        <v>1093</v>
      </c>
      <c r="G388" s="106" t="s">
        <v>252</v>
      </c>
      <c r="H388" s="106" t="s">
        <v>479</v>
      </c>
      <c r="I388" s="106">
        <v>130</v>
      </c>
      <c r="J388" s="106"/>
    </row>
    <row r="389" spans="1:10" x14ac:dyDescent="0.2">
      <c r="A389" s="106" t="s">
        <v>1405</v>
      </c>
      <c r="B389" s="106" t="s">
        <v>249</v>
      </c>
      <c r="C389" s="106" t="s">
        <v>254</v>
      </c>
      <c r="D389" s="106" t="s">
        <v>251</v>
      </c>
      <c r="E389">
        <v>6328</v>
      </c>
      <c r="F389" s="106" t="s">
        <v>1092</v>
      </c>
      <c r="G389" s="106" t="s">
        <v>252</v>
      </c>
      <c r="H389" s="106" t="s">
        <v>273</v>
      </c>
      <c r="I389" s="106">
        <v>135</v>
      </c>
      <c r="J389" s="106"/>
    </row>
    <row r="390" spans="1:10" x14ac:dyDescent="0.2">
      <c r="A390" s="106" t="s">
        <v>1405</v>
      </c>
      <c r="B390" s="106" t="s">
        <v>249</v>
      </c>
      <c r="C390" s="106" t="s">
        <v>259</v>
      </c>
      <c r="D390" s="106" t="s">
        <v>251</v>
      </c>
      <c r="E390">
        <v>6517</v>
      </c>
      <c r="F390" s="106" t="s">
        <v>421</v>
      </c>
      <c r="G390" s="106" t="s">
        <v>252</v>
      </c>
      <c r="H390" s="106" t="s">
        <v>277</v>
      </c>
      <c r="I390" s="106">
        <v>465</v>
      </c>
      <c r="J390" s="106"/>
    </row>
    <row r="391" spans="1:10" x14ac:dyDescent="0.2">
      <c r="A391" s="106" t="s">
        <v>1405</v>
      </c>
      <c r="B391" s="106" t="s">
        <v>249</v>
      </c>
      <c r="C391" s="106" t="s">
        <v>250</v>
      </c>
      <c r="D391" s="106" t="s">
        <v>251</v>
      </c>
      <c r="E391">
        <v>6662</v>
      </c>
      <c r="F391" s="106" t="s">
        <v>454</v>
      </c>
      <c r="G391" s="106" t="s">
        <v>256</v>
      </c>
      <c r="H391" s="106" t="s">
        <v>277</v>
      </c>
      <c r="I391">
        <v>42</v>
      </c>
    </row>
    <row r="392" spans="1:10" x14ac:dyDescent="0.2">
      <c r="A392" s="106" t="s">
        <v>1405</v>
      </c>
      <c r="B392" s="106" t="s">
        <v>249</v>
      </c>
      <c r="C392" s="106" t="s">
        <v>259</v>
      </c>
      <c r="D392" s="106" t="s">
        <v>251</v>
      </c>
      <c r="E392">
        <v>7230</v>
      </c>
      <c r="F392" s="106" t="s">
        <v>396</v>
      </c>
      <c r="G392" s="106" t="s">
        <v>252</v>
      </c>
      <c r="H392" s="106" t="s">
        <v>282</v>
      </c>
      <c r="I392" t="s">
        <v>283</v>
      </c>
      <c r="J392" t="s">
        <v>2103</v>
      </c>
    </row>
    <row r="393" spans="1:10" x14ac:dyDescent="0.2">
      <c r="A393" s="106" t="s">
        <v>1405</v>
      </c>
      <c r="B393" s="106" t="s">
        <v>249</v>
      </c>
      <c r="C393" s="106" t="s">
        <v>259</v>
      </c>
      <c r="D393" s="106" t="s">
        <v>251</v>
      </c>
      <c r="E393">
        <v>7417</v>
      </c>
      <c r="F393" s="106" t="s">
        <v>1142</v>
      </c>
      <c r="G393" s="106" t="s">
        <v>252</v>
      </c>
      <c r="H393" s="106" t="s">
        <v>258</v>
      </c>
      <c r="I393" s="106">
        <v>119</v>
      </c>
      <c r="J393" s="106"/>
    </row>
    <row r="394" spans="1:10" x14ac:dyDescent="0.2">
      <c r="A394" s="106" t="s">
        <v>1405</v>
      </c>
      <c r="B394" s="106" t="s">
        <v>249</v>
      </c>
      <c r="C394" s="106" t="s">
        <v>259</v>
      </c>
      <c r="D394" s="106" t="s">
        <v>251</v>
      </c>
      <c r="E394">
        <v>7480</v>
      </c>
      <c r="F394" s="106" t="s">
        <v>346</v>
      </c>
      <c r="G394" s="106" t="s">
        <v>252</v>
      </c>
      <c r="H394" s="106" t="s">
        <v>258</v>
      </c>
      <c r="I394" s="106">
        <v>209</v>
      </c>
      <c r="J394" s="106"/>
    </row>
    <row r="395" spans="1:10" x14ac:dyDescent="0.2">
      <c r="A395" s="106" t="s">
        <v>1405</v>
      </c>
      <c r="B395" s="106" t="s">
        <v>249</v>
      </c>
      <c r="C395" s="106" t="s">
        <v>259</v>
      </c>
      <c r="D395" s="106" t="s">
        <v>255</v>
      </c>
      <c r="E395">
        <v>7481</v>
      </c>
      <c r="F395" s="106" t="s">
        <v>398</v>
      </c>
      <c r="G395" s="106" t="s">
        <v>252</v>
      </c>
      <c r="H395" s="106" t="s">
        <v>258</v>
      </c>
      <c r="I395" s="106">
        <v>131</v>
      </c>
      <c r="J395" s="106"/>
    </row>
    <row r="396" spans="1:10" x14ac:dyDescent="0.2">
      <c r="A396" s="106" t="s">
        <v>1405</v>
      </c>
      <c r="B396" s="106" t="s">
        <v>249</v>
      </c>
      <c r="C396" s="106" t="s">
        <v>259</v>
      </c>
      <c r="D396" s="106" t="s">
        <v>251</v>
      </c>
      <c r="E396">
        <v>7971</v>
      </c>
      <c r="F396" s="106" t="s">
        <v>1019</v>
      </c>
      <c r="G396" s="106" t="s">
        <v>252</v>
      </c>
      <c r="H396" s="106" t="s">
        <v>265</v>
      </c>
      <c r="I396" s="106">
        <v>195</v>
      </c>
      <c r="J396" s="106"/>
    </row>
    <row r="397" spans="1:10" x14ac:dyDescent="0.2">
      <c r="A397" s="106" t="s">
        <v>1405</v>
      </c>
      <c r="B397" s="106" t="s">
        <v>249</v>
      </c>
      <c r="C397" s="106" t="s">
        <v>259</v>
      </c>
      <c r="D397" s="106" t="s">
        <v>251</v>
      </c>
      <c r="E397">
        <v>8138</v>
      </c>
      <c r="F397" s="106" t="s">
        <v>400</v>
      </c>
      <c r="G397" s="106" t="s">
        <v>260</v>
      </c>
      <c r="H397" s="106" t="s">
        <v>258</v>
      </c>
      <c r="I397" s="106">
        <v>43</v>
      </c>
      <c r="J397" s="106"/>
    </row>
    <row r="398" spans="1:10" x14ac:dyDescent="0.2">
      <c r="A398" s="106" t="s">
        <v>1405</v>
      </c>
      <c r="B398" s="106" t="s">
        <v>249</v>
      </c>
      <c r="C398" s="106" t="s">
        <v>259</v>
      </c>
      <c r="D398" s="106" t="s">
        <v>251</v>
      </c>
      <c r="E398">
        <v>8818</v>
      </c>
      <c r="F398" s="106" t="s">
        <v>1114</v>
      </c>
      <c r="G398" s="106" t="s">
        <v>252</v>
      </c>
      <c r="H398" s="106" t="s">
        <v>278</v>
      </c>
      <c r="I398" s="106">
        <v>800</v>
      </c>
      <c r="J398" s="106"/>
    </row>
    <row r="399" spans="1:10" x14ac:dyDescent="0.2">
      <c r="A399" s="106" t="s">
        <v>1406</v>
      </c>
      <c r="B399" s="106" t="s">
        <v>249</v>
      </c>
      <c r="C399" s="106" t="s">
        <v>259</v>
      </c>
      <c r="D399" s="106" t="s">
        <v>255</v>
      </c>
      <c r="E399">
        <v>1450</v>
      </c>
      <c r="F399" s="106" t="s">
        <v>401</v>
      </c>
      <c r="G399" s="106" t="s">
        <v>256</v>
      </c>
      <c r="H399" s="106" t="s">
        <v>279</v>
      </c>
      <c r="I399" s="106">
        <v>65</v>
      </c>
      <c r="J399" s="106"/>
    </row>
    <row r="400" spans="1:10" x14ac:dyDescent="0.2">
      <c r="A400" s="106" t="s">
        <v>1406</v>
      </c>
      <c r="B400" s="106" t="s">
        <v>249</v>
      </c>
      <c r="C400" s="106" t="s">
        <v>259</v>
      </c>
      <c r="D400" s="106" t="s">
        <v>251</v>
      </c>
      <c r="E400">
        <v>1451</v>
      </c>
      <c r="F400" s="106" t="s">
        <v>402</v>
      </c>
      <c r="G400" s="106" t="s">
        <v>260</v>
      </c>
      <c r="H400" s="106" t="s">
        <v>279</v>
      </c>
      <c r="I400" s="106">
        <v>30</v>
      </c>
      <c r="J400" s="106"/>
    </row>
    <row r="401" spans="1:10" x14ac:dyDescent="0.2">
      <c r="A401" s="106" t="s">
        <v>1406</v>
      </c>
      <c r="B401" s="106" t="s">
        <v>249</v>
      </c>
      <c r="C401" s="106" t="s">
        <v>259</v>
      </c>
      <c r="D401" s="106" t="s">
        <v>255</v>
      </c>
      <c r="E401">
        <v>1723</v>
      </c>
      <c r="F401" s="106" t="s">
        <v>358</v>
      </c>
      <c r="G401" s="106" t="s">
        <v>256</v>
      </c>
      <c r="H401" s="106" t="s">
        <v>279</v>
      </c>
      <c r="I401" s="106">
        <v>309</v>
      </c>
      <c r="J401" s="106"/>
    </row>
    <row r="402" spans="1:10" x14ac:dyDescent="0.2">
      <c r="A402" s="106" t="s">
        <v>1406</v>
      </c>
      <c r="B402" s="106" t="s">
        <v>249</v>
      </c>
      <c r="C402" s="106" t="s">
        <v>259</v>
      </c>
      <c r="D402" s="106" t="s">
        <v>251</v>
      </c>
      <c r="E402">
        <v>1952</v>
      </c>
      <c r="F402" s="106" t="s">
        <v>405</v>
      </c>
      <c r="G402" s="106" t="s">
        <v>252</v>
      </c>
      <c r="H402" s="106" t="s">
        <v>279</v>
      </c>
      <c r="I402" s="106">
        <v>481</v>
      </c>
      <c r="J402" s="106"/>
    </row>
    <row r="403" spans="1:10" x14ac:dyDescent="0.2">
      <c r="A403" s="106" t="s">
        <v>1406</v>
      </c>
      <c r="B403" s="106" t="s">
        <v>249</v>
      </c>
      <c r="C403" s="106" t="s">
        <v>259</v>
      </c>
      <c r="D403" s="106" t="s">
        <v>251</v>
      </c>
      <c r="E403">
        <v>1964</v>
      </c>
      <c r="F403" s="106" t="s">
        <v>387</v>
      </c>
      <c r="G403" s="106" t="s">
        <v>252</v>
      </c>
      <c r="H403" s="106" t="s">
        <v>279</v>
      </c>
      <c r="I403" s="106">
        <v>133</v>
      </c>
      <c r="J403" s="106"/>
    </row>
    <row r="404" spans="1:10" x14ac:dyDescent="0.2">
      <c r="A404" s="106" t="s">
        <v>1406</v>
      </c>
      <c r="B404" s="106" t="s">
        <v>249</v>
      </c>
      <c r="C404" s="106" t="s">
        <v>259</v>
      </c>
      <c r="D404" s="106" t="s">
        <v>251</v>
      </c>
      <c r="E404">
        <v>2173</v>
      </c>
      <c r="F404" s="106" t="s">
        <v>452</v>
      </c>
      <c r="G404" s="106" t="s">
        <v>256</v>
      </c>
      <c r="H404" s="106" t="s">
        <v>257</v>
      </c>
      <c r="I404">
        <v>47</v>
      </c>
    </row>
    <row r="405" spans="1:10" x14ac:dyDescent="0.2">
      <c r="A405" s="106" t="s">
        <v>1406</v>
      </c>
      <c r="B405" s="106" t="s">
        <v>249</v>
      </c>
      <c r="C405" s="106" t="s">
        <v>259</v>
      </c>
      <c r="D405" s="106" t="s">
        <v>251</v>
      </c>
      <c r="E405">
        <v>2321</v>
      </c>
      <c r="F405" s="106" t="s">
        <v>1143</v>
      </c>
      <c r="G405" s="106" t="s">
        <v>256</v>
      </c>
      <c r="H405" s="106" t="s">
        <v>263</v>
      </c>
      <c r="I405">
        <v>31</v>
      </c>
    </row>
    <row r="406" spans="1:10" x14ac:dyDescent="0.2">
      <c r="A406" s="106" t="s">
        <v>1406</v>
      </c>
      <c r="B406" s="106" t="s">
        <v>249</v>
      </c>
      <c r="C406" s="106" t="s">
        <v>250</v>
      </c>
      <c r="D406" s="106" t="s">
        <v>251</v>
      </c>
      <c r="E406">
        <v>2385</v>
      </c>
      <c r="F406" s="106" t="s">
        <v>1020</v>
      </c>
      <c r="G406" s="106" t="s">
        <v>264</v>
      </c>
      <c r="H406" s="106" t="s">
        <v>257</v>
      </c>
      <c r="I406" s="106">
        <v>122</v>
      </c>
      <c r="J406" s="106"/>
    </row>
    <row r="407" spans="1:10" x14ac:dyDescent="0.2">
      <c r="A407" s="106" t="s">
        <v>1406</v>
      </c>
      <c r="B407" s="106" t="s">
        <v>249</v>
      </c>
      <c r="C407" s="106" t="s">
        <v>259</v>
      </c>
      <c r="D407" s="106" t="s">
        <v>251</v>
      </c>
      <c r="E407">
        <v>2654</v>
      </c>
      <c r="F407" s="106" t="s">
        <v>349</v>
      </c>
      <c r="G407" s="106" t="s">
        <v>260</v>
      </c>
      <c r="H407" s="106" t="s">
        <v>262</v>
      </c>
      <c r="I407" s="106">
        <v>105</v>
      </c>
      <c r="J407" s="106"/>
    </row>
    <row r="408" spans="1:10" x14ac:dyDescent="0.2">
      <c r="A408" s="106" t="s">
        <v>1406</v>
      </c>
      <c r="B408" s="106" t="s">
        <v>249</v>
      </c>
      <c r="C408" s="106" t="s">
        <v>261</v>
      </c>
      <c r="D408" s="106" t="s">
        <v>251</v>
      </c>
      <c r="E408">
        <v>2974</v>
      </c>
      <c r="F408" s="106" t="s">
        <v>406</v>
      </c>
      <c r="G408" s="106" t="s">
        <v>347</v>
      </c>
      <c r="H408" s="106" t="s">
        <v>278</v>
      </c>
      <c r="I408">
        <v>34</v>
      </c>
    </row>
    <row r="409" spans="1:10" x14ac:dyDescent="0.2">
      <c r="A409" s="106" t="s">
        <v>1406</v>
      </c>
      <c r="B409" s="106" t="s">
        <v>249</v>
      </c>
      <c r="C409" s="106" t="s">
        <v>259</v>
      </c>
      <c r="D409" s="106" t="s">
        <v>251</v>
      </c>
      <c r="E409">
        <v>2976</v>
      </c>
      <c r="F409" s="106" t="s">
        <v>407</v>
      </c>
      <c r="G409" s="106" t="s">
        <v>408</v>
      </c>
      <c r="H409" s="106" t="s">
        <v>278</v>
      </c>
      <c r="I409" s="106">
        <v>13</v>
      </c>
      <c r="J409" s="106"/>
    </row>
    <row r="410" spans="1:10" x14ac:dyDescent="0.2">
      <c r="A410" s="106" t="s">
        <v>1406</v>
      </c>
      <c r="B410" s="106" t="s">
        <v>249</v>
      </c>
      <c r="C410" s="106" t="s">
        <v>259</v>
      </c>
      <c r="D410" s="106" t="s">
        <v>251</v>
      </c>
      <c r="E410">
        <v>2981</v>
      </c>
      <c r="F410" s="106" t="s">
        <v>1097</v>
      </c>
      <c r="G410" s="106" t="s">
        <v>264</v>
      </c>
      <c r="H410" s="106" t="s">
        <v>278</v>
      </c>
      <c r="I410" s="106">
        <v>71</v>
      </c>
      <c r="J410" s="106"/>
    </row>
    <row r="411" spans="1:10" x14ac:dyDescent="0.2">
      <c r="A411" s="106" t="s">
        <v>1406</v>
      </c>
      <c r="B411" s="106" t="s">
        <v>249</v>
      </c>
      <c r="C411" s="106" t="s">
        <v>259</v>
      </c>
      <c r="D411" s="106" t="s">
        <v>251</v>
      </c>
      <c r="E411">
        <v>3372</v>
      </c>
      <c r="F411" s="106" t="s">
        <v>494</v>
      </c>
      <c r="G411" s="106" t="s">
        <v>260</v>
      </c>
      <c r="H411" s="106" t="s">
        <v>262</v>
      </c>
      <c r="I411" s="106">
        <v>52</v>
      </c>
      <c r="J411" s="106"/>
    </row>
    <row r="412" spans="1:10" x14ac:dyDescent="0.2">
      <c r="A412" s="106" t="s">
        <v>1406</v>
      </c>
      <c r="B412" s="106" t="s">
        <v>249</v>
      </c>
      <c r="C412" s="106" t="s">
        <v>259</v>
      </c>
      <c r="D412" s="106" t="s">
        <v>251</v>
      </c>
      <c r="E412">
        <v>3666</v>
      </c>
      <c r="F412" s="106" t="s">
        <v>476</v>
      </c>
      <c r="G412" s="106" t="s">
        <v>252</v>
      </c>
      <c r="H412" s="106" t="s">
        <v>263</v>
      </c>
      <c r="I412" s="106">
        <v>103</v>
      </c>
      <c r="J412" s="106"/>
    </row>
    <row r="413" spans="1:10" x14ac:dyDescent="0.2">
      <c r="A413" s="106" t="s">
        <v>1406</v>
      </c>
      <c r="B413" s="106" t="s">
        <v>249</v>
      </c>
      <c r="C413" s="106" t="s">
        <v>250</v>
      </c>
      <c r="D413" s="106" t="s">
        <v>251</v>
      </c>
      <c r="E413">
        <v>3856</v>
      </c>
      <c r="F413" s="106" t="s">
        <v>409</v>
      </c>
      <c r="G413" s="106" t="s">
        <v>260</v>
      </c>
      <c r="H413" s="106" t="s">
        <v>277</v>
      </c>
      <c r="I413" s="106">
        <v>41</v>
      </c>
      <c r="J413" s="106"/>
    </row>
    <row r="414" spans="1:10" x14ac:dyDescent="0.2">
      <c r="A414" s="106" t="s">
        <v>1406</v>
      </c>
      <c r="B414" s="106" t="s">
        <v>249</v>
      </c>
      <c r="C414" s="106" t="s">
        <v>259</v>
      </c>
      <c r="D414" s="106" t="s">
        <v>251</v>
      </c>
      <c r="E414">
        <v>3896</v>
      </c>
      <c r="F414" s="106" t="s">
        <v>410</v>
      </c>
      <c r="G414" s="106" t="s">
        <v>252</v>
      </c>
      <c r="H414" s="106" t="s">
        <v>286</v>
      </c>
      <c r="I414" s="106">
        <v>52</v>
      </c>
      <c r="J414" s="106"/>
    </row>
    <row r="415" spans="1:10" x14ac:dyDescent="0.2">
      <c r="A415" s="106" t="s">
        <v>1406</v>
      </c>
      <c r="B415" s="106" t="s">
        <v>249</v>
      </c>
      <c r="C415" s="106" t="s">
        <v>259</v>
      </c>
      <c r="D415" s="106" t="s">
        <v>251</v>
      </c>
      <c r="E415">
        <v>3963</v>
      </c>
      <c r="F415" s="106" t="s">
        <v>411</v>
      </c>
      <c r="G415" s="106" t="s">
        <v>252</v>
      </c>
      <c r="H415" s="106" t="s">
        <v>263</v>
      </c>
      <c r="I415" s="106">
        <v>118</v>
      </c>
      <c r="J415" s="106"/>
    </row>
    <row r="416" spans="1:10" x14ac:dyDescent="0.2">
      <c r="A416" s="106" t="s">
        <v>1406</v>
      </c>
      <c r="B416" s="106" t="s">
        <v>249</v>
      </c>
      <c r="C416" s="106" t="s">
        <v>254</v>
      </c>
      <c r="D416" s="106" t="s">
        <v>251</v>
      </c>
      <c r="E416">
        <v>3964</v>
      </c>
      <c r="F416" s="106" t="s">
        <v>1122</v>
      </c>
      <c r="G416" s="106" t="s">
        <v>252</v>
      </c>
      <c r="H416" s="106" t="s">
        <v>263</v>
      </c>
      <c r="I416" s="106">
        <v>333</v>
      </c>
      <c r="J416" s="106"/>
    </row>
    <row r="417" spans="1:10" x14ac:dyDescent="0.2">
      <c r="A417" s="106" t="s">
        <v>1406</v>
      </c>
      <c r="B417" s="106" t="s">
        <v>249</v>
      </c>
      <c r="C417" s="106" t="s">
        <v>254</v>
      </c>
      <c r="D417" s="106" t="s">
        <v>251</v>
      </c>
      <c r="E417">
        <v>4251</v>
      </c>
      <c r="F417" s="106" t="s">
        <v>412</v>
      </c>
      <c r="G417" s="106" t="s">
        <v>260</v>
      </c>
      <c r="H417" s="106" t="s">
        <v>265</v>
      </c>
      <c r="I417" s="106">
        <v>146</v>
      </c>
      <c r="J417" s="106"/>
    </row>
    <row r="418" spans="1:10" x14ac:dyDescent="0.2">
      <c r="A418" s="106" t="s">
        <v>1406</v>
      </c>
      <c r="B418" s="106" t="s">
        <v>249</v>
      </c>
      <c r="C418" s="106" t="s">
        <v>259</v>
      </c>
      <c r="D418" s="106" t="s">
        <v>251</v>
      </c>
      <c r="E418">
        <v>4390</v>
      </c>
      <c r="F418" s="106" t="s">
        <v>1021</v>
      </c>
      <c r="G418" s="106" t="s">
        <v>264</v>
      </c>
      <c r="H418" s="106" t="s">
        <v>263</v>
      </c>
      <c r="I418" s="106">
        <v>168</v>
      </c>
      <c r="J418" s="106"/>
    </row>
    <row r="419" spans="1:10" x14ac:dyDescent="0.2">
      <c r="A419" s="106" t="s">
        <v>1406</v>
      </c>
      <c r="B419" s="106" t="s">
        <v>249</v>
      </c>
      <c r="C419" s="106" t="s">
        <v>250</v>
      </c>
      <c r="D419" s="106" t="s">
        <v>251</v>
      </c>
      <c r="E419">
        <v>4391</v>
      </c>
      <c r="F419" s="106" t="s">
        <v>1144</v>
      </c>
      <c r="G419" s="106" t="s">
        <v>264</v>
      </c>
      <c r="H419" s="106" t="s">
        <v>263</v>
      </c>
      <c r="I419" s="106">
        <v>55</v>
      </c>
      <c r="J419" s="106"/>
    </row>
    <row r="420" spans="1:10" x14ac:dyDescent="0.2">
      <c r="A420" s="106" t="s">
        <v>1406</v>
      </c>
      <c r="B420" s="106" t="s">
        <v>249</v>
      </c>
      <c r="C420" s="106" t="s">
        <v>254</v>
      </c>
      <c r="D420" s="106" t="s">
        <v>255</v>
      </c>
      <c r="E420">
        <v>4448</v>
      </c>
      <c r="F420" s="106" t="s">
        <v>413</v>
      </c>
      <c r="G420" s="106" t="s">
        <v>264</v>
      </c>
      <c r="H420" s="106" t="s">
        <v>263</v>
      </c>
      <c r="I420" s="106">
        <v>371</v>
      </c>
      <c r="J420" s="106"/>
    </row>
    <row r="421" spans="1:10" x14ac:dyDescent="0.2">
      <c r="A421" s="106" t="s">
        <v>1406</v>
      </c>
      <c r="B421" s="106" t="s">
        <v>249</v>
      </c>
      <c r="C421" s="106" t="s">
        <v>254</v>
      </c>
      <c r="D421" s="106" t="s">
        <v>255</v>
      </c>
      <c r="E421">
        <v>4450</v>
      </c>
      <c r="F421" s="106" t="s">
        <v>414</v>
      </c>
      <c r="G421" s="106" t="s">
        <v>264</v>
      </c>
      <c r="H421" s="106" t="s">
        <v>263</v>
      </c>
      <c r="I421" s="106">
        <v>44</v>
      </c>
      <c r="J421" s="106"/>
    </row>
    <row r="422" spans="1:10" x14ac:dyDescent="0.2">
      <c r="A422" s="106" t="s">
        <v>1406</v>
      </c>
      <c r="B422" s="106" t="s">
        <v>249</v>
      </c>
      <c r="C422" s="106" t="s">
        <v>261</v>
      </c>
      <c r="D422" s="106" t="s">
        <v>251</v>
      </c>
      <c r="E422">
        <v>4475</v>
      </c>
      <c r="F422" s="106" t="s">
        <v>415</v>
      </c>
      <c r="G422" s="106" t="s">
        <v>264</v>
      </c>
      <c r="H422" s="106" t="s">
        <v>263</v>
      </c>
      <c r="I422" s="106">
        <v>452</v>
      </c>
      <c r="J422" s="106"/>
    </row>
    <row r="423" spans="1:10" x14ac:dyDescent="0.2">
      <c r="A423" s="106" t="s">
        <v>1406</v>
      </c>
      <c r="B423" s="106" t="s">
        <v>249</v>
      </c>
      <c r="C423" s="106" t="s">
        <v>254</v>
      </c>
      <c r="D423" s="106" t="s">
        <v>255</v>
      </c>
      <c r="E423">
        <v>4476</v>
      </c>
      <c r="F423" s="106" t="s">
        <v>416</v>
      </c>
      <c r="G423" s="106" t="s">
        <v>264</v>
      </c>
      <c r="H423" s="106" t="s">
        <v>263</v>
      </c>
      <c r="I423" s="106">
        <v>77</v>
      </c>
      <c r="J423" s="106"/>
    </row>
    <row r="424" spans="1:10" x14ac:dyDescent="0.2">
      <c r="A424" s="106" t="s">
        <v>1406</v>
      </c>
      <c r="B424" s="106" t="s">
        <v>249</v>
      </c>
      <c r="C424" s="106" t="s">
        <v>254</v>
      </c>
      <c r="D424" s="106" t="s">
        <v>251</v>
      </c>
      <c r="E424">
        <v>4477</v>
      </c>
      <c r="F424" s="106" t="s">
        <v>417</v>
      </c>
      <c r="G424" s="106" t="s">
        <v>264</v>
      </c>
      <c r="H424" s="106" t="s">
        <v>263</v>
      </c>
      <c r="I424" s="106">
        <v>320</v>
      </c>
      <c r="J424" s="106"/>
    </row>
    <row r="425" spans="1:10" x14ac:dyDescent="0.2">
      <c r="A425" s="106" t="s">
        <v>1406</v>
      </c>
      <c r="B425" s="106" t="s">
        <v>249</v>
      </c>
      <c r="C425" s="106" t="s">
        <v>254</v>
      </c>
      <c r="D425" s="106" t="s">
        <v>255</v>
      </c>
      <c r="E425">
        <v>4482</v>
      </c>
      <c r="F425" s="106" t="s">
        <v>1022</v>
      </c>
      <c r="G425" s="106" t="s">
        <v>264</v>
      </c>
      <c r="H425" s="106" t="s">
        <v>263</v>
      </c>
      <c r="I425" s="106">
        <v>205</v>
      </c>
      <c r="J425" s="106"/>
    </row>
    <row r="426" spans="1:10" x14ac:dyDescent="0.2">
      <c r="A426" s="106" t="s">
        <v>1406</v>
      </c>
      <c r="B426" s="106" t="s">
        <v>249</v>
      </c>
      <c r="C426" s="106" t="s">
        <v>259</v>
      </c>
      <c r="D426" s="106" t="s">
        <v>251</v>
      </c>
      <c r="E426">
        <v>4484</v>
      </c>
      <c r="F426" s="106" t="s">
        <v>1023</v>
      </c>
      <c r="G426" s="106" t="s">
        <v>264</v>
      </c>
      <c r="H426" s="106" t="s">
        <v>263</v>
      </c>
      <c r="I426" s="106">
        <v>158</v>
      </c>
      <c r="J426" s="106"/>
    </row>
    <row r="427" spans="1:10" x14ac:dyDescent="0.2">
      <c r="A427" s="106" t="s">
        <v>1406</v>
      </c>
      <c r="B427" s="106" t="s">
        <v>249</v>
      </c>
      <c r="C427" s="106" t="s">
        <v>254</v>
      </c>
      <c r="D427" s="106" t="s">
        <v>255</v>
      </c>
      <c r="E427">
        <v>4487</v>
      </c>
      <c r="F427" s="106" t="s">
        <v>1098</v>
      </c>
      <c r="G427" s="106" t="s">
        <v>264</v>
      </c>
      <c r="H427" s="106" t="s">
        <v>263</v>
      </c>
      <c r="I427" s="106">
        <v>136</v>
      </c>
      <c r="J427" s="106"/>
    </row>
    <row r="428" spans="1:10" x14ac:dyDescent="0.2">
      <c r="A428" s="106" t="s">
        <v>1406</v>
      </c>
      <c r="B428" s="106" t="s">
        <v>249</v>
      </c>
      <c r="C428" s="106" t="s">
        <v>259</v>
      </c>
      <c r="D428" s="106" t="s">
        <v>255</v>
      </c>
      <c r="E428">
        <v>4488</v>
      </c>
      <c r="F428" s="106" t="s">
        <v>1145</v>
      </c>
      <c r="G428" s="106" t="s">
        <v>264</v>
      </c>
      <c r="H428" s="106" t="s">
        <v>263</v>
      </c>
      <c r="I428" s="106">
        <v>707</v>
      </c>
      <c r="J428" s="106"/>
    </row>
    <row r="429" spans="1:10" x14ac:dyDescent="0.2">
      <c r="A429" s="106" t="s">
        <v>1406</v>
      </c>
      <c r="B429" s="106" t="s">
        <v>249</v>
      </c>
      <c r="C429" s="106" t="s">
        <v>254</v>
      </c>
      <c r="D429" s="106" t="s">
        <v>251</v>
      </c>
      <c r="E429">
        <v>4631</v>
      </c>
      <c r="F429" s="106" t="s">
        <v>418</v>
      </c>
      <c r="G429" s="106" t="s">
        <v>252</v>
      </c>
      <c r="H429" s="106" t="s">
        <v>265</v>
      </c>
      <c r="I429" s="106" t="s">
        <v>275</v>
      </c>
      <c r="J429" s="106" t="s">
        <v>2199</v>
      </c>
    </row>
    <row r="430" spans="1:10" x14ac:dyDescent="0.2">
      <c r="A430" s="106" t="s">
        <v>1406</v>
      </c>
      <c r="B430" s="106" t="s">
        <v>249</v>
      </c>
      <c r="C430" s="106" t="s">
        <v>259</v>
      </c>
      <c r="D430" s="106" t="s">
        <v>251</v>
      </c>
      <c r="E430">
        <v>4691</v>
      </c>
      <c r="F430" s="106" t="s">
        <v>419</v>
      </c>
      <c r="G430" s="106" t="s">
        <v>260</v>
      </c>
      <c r="H430" s="106" t="s">
        <v>257</v>
      </c>
      <c r="I430">
        <v>131</v>
      </c>
    </row>
    <row r="431" spans="1:10" x14ac:dyDescent="0.2">
      <c r="A431" s="106" t="s">
        <v>1406</v>
      </c>
      <c r="B431" s="106" t="s">
        <v>249</v>
      </c>
      <c r="C431" s="106" t="s">
        <v>250</v>
      </c>
      <c r="D431" s="106" t="s">
        <v>251</v>
      </c>
      <c r="E431">
        <v>4845</v>
      </c>
      <c r="F431" s="106" t="s">
        <v>420</v>
      </c>
      <c r="G431" s="106" t="s">
        <v>252</v>
      </c>
      <c r="H431" s="106" t="s">
        <v>263</v>
      </c>
      <c r="I431">
        <v>130</v>
      </c>
    </row>
    <row r="432" spans="1:10" x14ac:dyDescent="0.2">
      <c r="A432" s="106" t="s">
        <v>1406</v>
      </c>
      <c r="B432" s="106" t="s">
        <v>249</v>
      </c>
      <c r="C432" s="106" t="s">
        <v>259</v>
      </c>
      <c r="D432" s="106" t="s">
        <v>251</v>
      </c>
      <c r="E432">
        <v>5192</v>
      </c>
      <c r="F432" s="106" t="s">
        <v>394</v>
      </c>
      <c r="G432" s="106" t="s">
        <v>252</v>
      </c>
      <c r="H432" s="106" t="s">
        <v>395</v>
      </c>
      <c r="I432">
        <v>562</v>
      </c>
    </row>
    <row r="433" spans="1:10" x14ac:dyDescent="0.2">
      <c r="A433" s="106" t="s">
        <v>1406</v>
      </c>
      <c r="B433" s="106" t="s">
        <v>249</v>
      </c>
      <c r="C433" s="106" t="s">
        <v>250</v>
      </c>
      <c r="D433" s="106" t="s">
        <v>251</v>
      </c>
      <c r="E433">
        <v>6239</v>
      </c>
      <c r="F433" s="106" t="s">
        <v>1146</v>
      </c>
      <c r="G433" s="106" t="s">
        <v>256</v>
      </c>
      <c r="H433" s="106" t="s">
        <v>273</v>
      </c>
      <c r="I433" s="106">
        <v>90</v>
      </c>
      <c r="J433" s="106"/>
    </row>
    <row r="434" spans="1:10" x14ac:dyDescent="0.2">
      <c r="A434" s="106" t="s">
        <v>1406</v>
      </c>
      <c r="B434" s="106" t="s">
        <v>249</v>
      </c>
      <c r="C434" s="106" t="s">
        <v>250</v>
      </c>
      <c r="D434" s="106" t="s">
        <v>255</v>
      </c>
      <c r="E434">
        <v>6597</v>
      </c>
      <c r="F434" s="106" t="s">
        <v>422</v>
      </c>
      <c r="G434" s="106" t="s">
        <v>264</v>
      </c>
      <c r="H434" s="106" t="s">
        <v>277</v>
      </c>
      <c r="I434" s="106">
        <v>86</v>
      </c>
      <c r="J434" s="106"/>
    </row>
    <row r="435" spans="1:10" x14ac:dyDescent="0.2">
      <c r="A435" s="106" t="s">
        <v>1406</v>
      </c>
      <c r="B435" s="106" t="s">
        <v>249</v>
      </c>
      <c r="C435" s="106" t="s">
        <v>259</v>
      </c>
      <c r="D435" s="106" t="s">
        <v>251</v>
      </c>
      <c r="E435">
        <v>6618</v>
      </c>
      <c r="F435" s="106" t="s">
        <v>1147</v>
      </c>
      <c r="G435" s="106" t="s">
        <v>264</v>
      </c>
      <c r="H435" s="106" t="s">
        <v>277</v>
      </c>
      <c r="I435" s="106">
        <v>63</v>
      </c>
      <c r="J435" s="106"/>
    </row>
    <row r="436" spans="1:10" x14ac:dyDescent="0.2">
      <c r="A436" s="106" t="s">
        <v>1406</v>
      </c>
      <c r="B436" s="106" t="s">
        <v>249</v>
      </c>
      <c r="C436" s="106" t="s">
        <v>259</v>
      </c>
      <c r="D436" s="106" t="s">
        <v>251</v>
      </c>
      <c r="E436">
        <v>6788</v>
      </c>
      <c r="F436" s="106" t="s">
        <v>363</v>
      </c>
      <c r="G436" s="106" t="s">
        <v>252</v>
      </c>
      <c r="H436" s="106" t="s">
        <v>277</v>
      </c>
      <c r="I436">
        <v>347</v>
      </c>
    </row>
    <row r="437" spans="1:10" x14ac:dyDescent="0.2">
      <c r="A437" s="106" t="s">
        <v>1406</v>
      </c>
      <c r="B437" s="106" t="s">
        <v>249</v>
      </c>
      <c r="C437" s="106" t="s">
        <v>259</v>
      </c>
      <c r="D437" s="106" t="s">
        <v>251</v>
      </c>
      <c r="E437">
        <v>6819</v>
      </c>
      <c r="F437" s="106" t="s">
        <v>423</v>
      </c>
      <c r="G437" s="106" t="s">
        <v>256</v>
      </c>
      <c r="H437" s="106" t="s">
        <v>257</v>
      </c>
      <c r="I437">
        <v>33</v>
      </c>
    </row>
    <row r="438" spans="1:10" x14ac:dyDescent="0.2">
      <c r="A438" s="106" t="s">
        <v>1406</v>
      </c>
      <c r="B438" s="106" t="s">
        <v>249</v>
      </c>
      <c r="C438" s="106" t="s">
        <v>259</v>
      </c>
      <c r="D438" s="106" t="s">
        <v>255</v>
      </c>
      <c r="E438">
        <v>7079</v>
      </c>
      <c r="F438" s="106" t="s">
        <v>1148</v>
      </c>
      <c r="G438" s="106" t="s">
        <v>264</v>
      </c>
      <c r="H438" s="106" t="s">
        <v>257</v>
      </c>
      <c r="I438" s="106">
        <v>61</v>
      </c>
      <c r="J438" s="106"/>
    </row>
    <row r="439" spans="1:10" x14ac:dyDescent="0.2">
      <c r="A439" s="106" t="s">
        <v>1406</v>
      </c>
      <c r="B439" s="106" t="s">
        <v>249</v>
      </c>
      <c r="C439" s="106" t="s">
        <v>254</v>
      </c>
      <c r="D439" s="106" t="s">
        <v>251</v>
      </c>
      <c r="E439">
        <v>7080</v>
      </c>
      <c r="F439" s="106" t="s">
        <v>1149</v>
      </c>
      <c r="G439" s="106" t="s">
        <v>264</v>
      </c>
      <c r="H439" s="106" t="s">
        <v>257</v>
      </c>
      <c r="I439" s="106">
        <v>41</v>
      </c>
      <c r="J439" s="106"/>
    </row>
    <row r="440" spans="1:10" x14ac:dyDescent="0.2">
      <c r="A440" s="106" t="s">
        <v>1406</v>
      </c>
      <c r="B440" s="106" t="s">
        <v>249</v>
      </c>
      <c r="C440" s="106" t="s">
        <v>250</v>
      </c>
      <c r="D440" s="106" t="s">
        <v>251</v>
      </c>
      <c r="E440">
        <v>7325</v>
      </c>
      <c r="F440" s="106" t="s">
        <v>455</v>
      </c>
      <c r="G440" s="106" t="s">
        <v>264</v>
      </c>
      <c r="H440" s="106" t="s">
        <v>456</v>
      </c>
      <c r="I440" s="106">
        <v>116</v>
      </c>
      <c r="J440" s="106"/>
    </row>
    <row r="441" spans="1:10" x14ac:dyDescent="0.2">
      <c r="A441" s="106" t="s">
        <v>1406</v>
      </c>
      <c r="B441" s="106" t="s">
        <v>249</v>
      </c>
      <c r="C441" s="106" t="s">
        <v>259</v>
      </c>
      <c r="D441" s="106" t="s">
        <v>251</v>
      </c>
      <c r="E441">
        <v>7442</v>
      </c>
      <c r="F441" s="106" t="s">
        <v>1017</v>
      </c>
      <c r="G441" s="106" t="s">
        <v>252</v>
      </c>
      <c r="H441" s="106" t="s">
        <v>258</v>
      </c>
      <c r="I441" s="106">
        <v>102</v>
      </c>
      <c r="J441" s="106"/>
    </row>
    <row r="442" spans="1:10" x14ac:dyDescent="0.2">
      <c r="A442" s="106" t="s">
        <v>1406</v>
      </c>
      <c r="B442" s="106" t="s">
        <v>249</v>
      </c>
      <c r="C442" s="106" t="s">
        <v>261</v>
      </c>
      <c r="D442" s="106" t="s">
        <v>251</v>
      </c>
      <c r="E442">
        <v>7681</v>
      </c>
      <c r="F442" s="106" t="s">
        <v>424</v>
      </c>
      <c r="G442" s="106" t="s">
        <v>260</v>
      </c>
      <c r="H442" s="106" t="s">
        <v>258</v>
      </c>
      <c r="I442" s="106">
        <v>41</v>
      </c>
      <c r="J442" s="106"/>
    </row>
    <row r="443" spans="1:10" x14ac:dyDescent="0.2">
      <c r="A443" s="106" t="s">
        <v>1406</v>
      </c>
      <c r="B443" s="106" t="s">
        <v>249</v>
      </c>
      <c r="C443" s="106" t="s">
        <v>254</v>
      </c>
      <c r="D443" s="106" t="s">
        <v>255</v>
      </c>
      <c r="E443">
        <v>7685</v>
      </c>
      <c r="F443" s="106" t="s">
        <v>1056</v>
      </c>
      <c r="G443" s="106" t="s">
        <v>264</v>
      </c>
      <c r="H443" s="106" t="s">
        <v>258</v>
      </c>
      <c r="I443">
        <v>215</v>
      </c>
    </row>
    <row r="444" spans="1:10" x14ac:dyDescent="0.2">
      <c r="A444" s="106" t="s">
        <v>1406</v>
      </c>
      <c r="B444" s="106" t="s">
        <v>249</v>
      </c>
      <c r="C444" s="106" t="s">
        <v>259</v>
      </c>
      <c r="D444" s="106" t="s">
        <v>251</v>
      </c>
      <c r="E444">
        <v>7686</v>
      </c>
      <c r="F444" s="106" t="s">
        <v>1099</v>
      </c>
      <c r="G444" s="106" t="s">
        <v>260</v>
      </c>
      <c r="H444" s="106" t="s">
        <v>258</v>
      </c>
      <c r="I444" s="106">
        <v>125</v>
      </c>
      <c r="J444" s="106"/>
    </row>
    <row r="445" spans="1:10" x14ac:dyDescent="0.2">
      <c r="A445" s="106" t="s">
        <v>1406</v>
      </c>
      <c r="B445" s="106" t="s">
        <v>249</v>
      </c>
      <c r="C445" s="106" t="s">
        <v>261</v>
      </c>
      <c r="D445" s="106" t="s">
        <v>255</v>
      </c>
      <c r="E445">
        <v>7800</v>
      </c>
      <c r="F445" s="106" t="s">
        <v>425</v>
      </c>
      <c r="G445" s="106" t="s">
        <v>256</v>
      </c>
      <c r="H445" s="106" t="s">
        <v>274</v>
      </c>
      <c r="I445" s="106">
        <v>29</v>
      </c>
      <c r="J445" s="106"/>
    </row>
    <row r="446" spans="1:10" x14ac:dyDescent="0.2">
      <c r="A446" s="106" t="s">
        <v>1406</v>
      </c>
      <c r="B446" s="106" t="s">
        <v>249</v>
      </c>
      <c r="C446" s="106" t="s">
        <v>250</v>
      </c>
      <c r="D446" s="106" t="s">
        <v>251</v>
      </c>
      <c r="E446">
        <v>7813</v>
      </c>
      <c r="F446" s="106" t="s">
        <v>399</v>
      </c>
      <c r="G446" s="106" t="s">
        <v>264</v>
      </c>
      <c r="H446" s="106" t="s">
        <v>274</v>
      </c>
      <c r="I446" s="106">
        <v>60</v>
      </c>
      <c r="J446" s="106"/>
    </row>
    <row r="447" spans="1:10" x14ac:dyDescent="0.2">
      <c r="A447" s="106" t="s">
        <v>1406</v>
      </c>
      <c r="B447" s="106" t="s">
        <v>249</v>
      </c>
      <c r="C447" s="106" t="s">
        <v>259</v>
      </c>
      <c r="D447" s="106" t="s">
        <v>251</v>
      </c>
      <c r="E447">
        <v>7940</v>
      </c>
      <c r="F447" s="106" t="s">
        <v>1140</v>
      </c>
      <c r="G447" s="106" t="s">
        <v>252</v>
      </c>
      <c r="H447" s="106" t="s">
        <v>265</v>
      </c>
      <c r="I447" s="106">
        <v>77</v>
      </c>
      <c r="J447" s="106"/>
    </row>
    <row r="448" spans="1:10" x14ac:dyDescent="0.2">
      <c r="A448" s="106" t="s">
        <v>1406</v>
      </c>
      <c r="B448" s="106" t="s">
        <v>249</v>
      </c>
      <c r="C448" s="106" t="s">
        <v>259</v>
      </c>
      <c r="D448" s="106" t="s">
        <v>251</v>
      </c>
      <c r="E448">
        <v>7995</v>
      </c>
      <c r="F448" s="106" t="s">
        <v>365</v>
      </c>
      <c r="G448" s="106" t="s">
        <v>252</v>
      </c>
      <c r="H448" s="106" t="s">
        <v>265</v>
      </c>
      <c r="I448">
        <v>434</v>
      </c>
    </row>
    <row r="449" spans="1:10" x14ac:dyDescent="0.2">
      <c r="A449" s="106" t="s">
        <v>1406</v>
      </c>
      <c r="B449" s="106" t="s">
        <v>249</v>
      </c>
      <c r="C449" s="106" t="s">
        <v>259</v>
      </c>
      <c r="D449" s="106" t="s">
        <v>251</v>
      </c>
      <c r="E449">
        <v>8150</v>
      </c>
      <c r="F449" s="106" t="s">
        <v>1096</v>
      </c>
      <c r="G449" s="106" t="s">
        <v>252</v>
      </c>
      <c r="H449" s="106" t="s">
        <v>258</v>
      </c>
      <c r="I449">
        <v>396</v>
      </c>
    </row>
    <row r="450" spans="1:10" x14ac:dyDescent="0.2">
      <c r="A450" s="106" t="s">
        <v>1406</v>
      </c>
      <c r="B450" s="106" t="s">
        <v>249</v>
      </c>
      <c r="C450" s="106" t="s">
        <v>250</v>
      </c>
      <c r="D450" s="106" t="s">
        <v>251</v>
      </c>
      <c r="E450">
        <v>8928</v>
      </c>
      <c r="F450" s="106" t="s">
        <v>457</v>
      </c>
      <c r="G450" s="106" t="s">
        <v>252</v>
      </c>
      <c r="H450" s="106" t="s">
        <v>278</v>
      </c>
      <c r="I450" s="106">
        <v>189</v>
      </c>
      <c r="J450" s="106"/>
    </row>
    <row r="451" spans="1:10" x14ac:dyDescent="0.2">
      <c r="A451" s="106" t="s">
        <v>1406</v>
      </c>
      <c r="B451" s="106" t="s">
        <v>249</v>
      </c>
      <c r="C451" s="106" t="s">
        <v>259</v>
      </c>
      <c r="D451" s="106" t="s">
        <v>251</v>
      </c>
      <c r="E451">
        <v>9936</v>
      </c>
      <c r="F451" s="106" t="s">
        <v>367</v>
      </c>
      <c r="G451" s="106" t="s">
        <v>252</v>
      </c>
      <c r="H451" s="106" t="s">
        <v>262</v>
      </c>
      <c r="I451" s="106" t="s">
        <v>283</v>
      </c>
      <c r="J451" s="106" t="s">
        <v>2200</v>
      </c>
    </row>
    <row r="452" spans="1:10" x14ac:dyDescent="0.2">
      <c r="A452" s="106" t="s">
        <v>1057</v>
      </c>
      <c r="B452" s="106" t="s">
        <v>249</v>
      </c>
      <c r="C452" s="106" t="s">
        <v>259</v>
      </c>
      <c r="D452" s="106" t="s">
        <v>255</v>
      </c>
      <c r="E452">
        <v>8186</v>
      </c>
      <c r="F452" s="106" t="s">
        <v>1765</v>
      </c>
      <c r="G452" s="106" t="s">
        <v>256</v>
      </c>
      <c r="H452" s="106" t="s">
        <v>262</v>
      </c>
      <c r="I452" s="106">
        <v>126</v>
      </c>
      <c r="J452" s="106"/>
    </row>
    <row r="453" spans="1:10" x14ac:dyDescent="0.2">
      <c r="A453" s="106" t="s">
        <v>1057</v>
      </c>
      <c r="B453" s="106" t="s">
        <v>249</v>
      </c>
      <c r="C453" s="106" t="s">
        <v>259</v>
      </c>
      <c r="D453" s="106" t="s">
        <v>255</v>
      </c>
      <c r="E453">
        <v>8975</v>
      </c>
      <c r="F453" s="106" t="s">
        <v>1058</v>
      </c>
      <c r="G453" s="106" t="s">
        <v>289</v>
      </c>
      <c r="H453" s="106" t="s">
        <v>290</v>
      </c>
      <c r="I453" s="106" t="s">
        <v>283</v>
      </c>
      <c r="J453" s="106" t="s">
        <v>2201</v>
      </c>
    </row>
    <row r="454" spans="1:10" x14ac:dyDescent="0.2">
      <c r="A454" s="106" t="s">
        <v>1215</v>
      </c>
      <c r="B454" s="106" t="s">
        <v>249</v>
      </c>
      <c r="C454" s="106" t="s">
        <v>259</v>
      </c>
      <c r="D454" s="106" t="s">
        <v>255</v>
      </c>
      <c r="E454">
        <v>3279</v>
      </c>
      <c r="F454" s="106" t="s">
        <v>1216</v>
      </c>
      <c r="G454" s="106" t="s">
        <v>289</v>
      </c>
      <c r="H454" s="106" t="s">
        <v>290</v>
      </c>
      <c r="I454" t="s">
        <v>302</v>
      </c>
      <c r="J454" t="s">
        <v>2202</v>
      </c>
    </row>
    <row r="455" spans="1:10" x14ac:dyDescent="0.2">
      <c r="A455" s="106" t="s">
        <v>1215</v>
      </c>
      <c r="B455" s="106" t="s">
        <v>249</v>
      </c>
      <c r="C455" s="106" t="s">
        <v>259</v>
      </c>
      <c r="D455" s="106" t="s">
        <v>255</v>
      </c>
      <c r="E455">
        <v>8976</v>
      </c>
      <c r="F455" s="106" t="s">
        <v>1336</v>
      </c>
      <c r="G455" s="106" t="s">
        <v>289</v>
      </c>
      <c r="H455" s="106" t="s">
        <v>290</v>
      </c>
      <c r="I455" t="s">
        <v>302</v>
      </c>
      <c r="J455" t="s">
        <v>2104</v>
      </c>
    </row>
    <row r="456" spans="1:10" x14ac:dyDescent="0.2">
      <c r="A456" s="106"/>
      <c r="B456" s="106"/>
      <c r="C456" s="106"/>
      <c r="D456" s="106"/>
      <c r="F456" s="106"/>
      <c r="G456" s="106"/>
      <c r="H456" s="106"/>
    </row>
    <row r="457" spans="1:10" x14ac:dyDescent="0.2">
      <c r="A457" s="106"/>
      <c r="B457" s="106"/>
      <c r="C457" s="106"/>
      <c r="D457" s="106"/>
      <c r="F457" s="106"/>
      <c r="G457" s="106"/>
      <c r="H457" s="106"/>
      <c r="I457" s="106"/>
      <c r="J457" s="106"/>
    </row>
    <row r="458" spans="1:10" x14ac:dyDescent="0.2">
      <c r="A458" s="106"/>
      <c r="B458" s="106"/>
      <c r="C458" s="106"/>
      <c r="D458" s="106"/>
      <c r="F458" s="106"/>
      <c r="G458" s="106"/>
      <c r="H458" s="106"/>
      <c r="I458" s="106"/>
      <c r="J458" s="106"/>
    </row>
    <row r="459" spans="1:10" x14ac:dyDescent="0.2">
      <c r="A459" s="106"/>
      <c r="B459" s="106"/>
      <c r="C459" s="106"/>
      <c r="D459" s="106"/>
      <c r="F459" s="106"/>
      <c r="G459" s="106"/>
      <c r="H459" s="106"/>
      <c r="I459" s="106"/>
      <c r="J459" s="106"/>
    </row>
    <row r="460" spans="1:10" x14ac:dyDescent="0.2">
      <c r="A460" s="106"/>
      <c r="B460" s="106"/>
      <c r="C460" s="106"/>
      <c r="D460" s="106"/>
      <c r="F460" s="106"/>
      <c r="G460" s="106"/>
      <c r="H460" s="106"/>
      <c r="I460" s="106"/>
      <c r="J460" s="106"/>
    </row>
    <row r="461" spans="1:10" x14ac:dyDescent="0.2">
      <c r="A461" s="106"/>
      <c r="B461" s="106"/>
      <c r="C461" s="106"/>
      <c r="D461" s="106"/>
      <c r="F461" s="106"/>
      <c r="G461" s="106"/>
      <c r="H461" s="106"/>
      <c r="I461" s="106"/>
      <c r="J461" s="106"/>
    </row>
    <row r="462" spans="1:10" x14ac:dyDescent="0.2">
      <c r="A462" s="106"/>
      <c r="B462" s="106"/>
      <c r="C462" s="106"/>
      <c r="D462" s="106"/>
      <c r="F462" s="106"/>
      <c r="G462" s="106"/>
      <c r="H462" s="106"/>
    </row>
    <row r="463" spans="1:10" x14ac:dyDescent="0.2">
      <c r="A463" s="106"/>
      <c r="B463" s="106"/>
      <c r="C463" s="106"/>
      <c r="D463" s="106"/>
      <c r="F463" s="106"/>
      <c r="G463" s="106"/>
      <c r="H463" s="106"/>
      <c r="I463" s="106"/>
      <c r="J463" s="106"/>
    </row>
    <row r="464" spans="1:10" x14ac:dyDescent="0.2">
      <c r="A464" s="106"/>
      <c r="B464" s="106"/>
      <c r="C464" s="106"/>
      <c r="D464" s="106"/>
      <c r="F464" s="106"/>
      <c r="G464" s="106"/>
      <c r="H464" s="106"/>
      <c r="I464" s="106"/>
      <c r="J464" s="106"/>
    </row>
    <row r="465" spans="1:10" x14ac:dyDescent="0.2">
      <c r="A465" s="106"/>
      <c r="B465" s="106"/>
      <c r="C465" s="106"/>
      <c r="D465" s="106"/>
      <c r="F465" s="106"/>
      <c r="G465" s="106"/>
      <c r="H465" s="106"/>
      <c r="I465" s="106"/>
      <c r="J465" s="106"/>
    </row>
    <row r="466" spans="1:10" x14ac:dyDescent="0.2">
      <c r="A466" s="106"/>
      <c r="B466" s="106"/>
      <c r="C466" s="106"/>
      <c r="D466" s="106"/>
      <c r="F466" s="106"/>
      <c r="G466" s="106"/>
      <c r="H466" s="106"/>
    </row>
    <row r="467" spans="1:10" x14ac:dyDescent="0.2">
      <c r="A467" s="106"/>
      <c r="B467" s="106"/>
      <c r="C467" s="106"/>
      <c r="D467" s="106"/>
      <c r="F467" s="106"/>
      <c r="G467" s="106"/>
      <c r="H467" s="106"/>
    </row>
    <row r="468" spans="1:10" x14ac:dyDescent="0.2">
      <c r="A468" s="106"/>
      <c r="B468" s="106"/>
      <c r="C468" s="106"/>
      <c r="D468" s="106"/>
      <c r="F468" s="106"/>
      <c r="G468" s="106"/>
      <c r="H468" s="106"/>
      <c r="I468" s="106"/>
      <c r="J468" s="106"/>
    </row>
    <row r="469" spans="1:10" x14ac:dyDescent="0.2">
      <c r="A469" s="106"/>
      <c r="B469" s="106"/>
      <c r="C469" s="106"/>
      <c r="D469" s="106"/>
      <c r="F469" s="106"/>
      <c r="G469" s="106"/>
      <c r="H469" s="106"/>
      <c r="I469" s="106"/>
      <c r="J469" s="106"/>
    </row>
    <row r="470" spans="1:10" x14ac:dyDescent="0.2">
      <c r="A470" s="106"/>
      <c r="B470" s="106"/>
      <c r="C470" s="106"/>
      <c r="D470" s="106"/>
      <c r="F470" s="106"/>
      <c r="G470" s="106"/>
      <c r="H470" s="106"/>
      <c r="I470" s="106"/>
      <c r="J470" s="106"/>
    </row>
    <row r="471" spans="1:10" x14ac:dyDescent="0.2">
      <c r="A471" s="106"/>
      <c r="B471" s="106"/>
      <c r="C471" s="106"/>
      <c r="D471" s="106"/>
      <c r="F471" s="106"/>
      <c r="G471" s="106"/>
      <c r="H471" s="106"/>
      <c r="I471" s="106"/>
      <c r="J471" s="106"/>
    </row>
    <row r="472" spans="1:10" x14ac:dyDescent="0.2">
      <c r="A472" s="106"/>
      <c r="B472" s="106"/>
      <c r="C472" s="106"/>
      <c r="D472" s="106"/>
      <c r="F472" s="106"/>
      <c r="G472" s="106"/>
      <c r="H472" s="106"/>
      <c r="I472" s="106"/>
      <c r="J472" s="106"/>
    </row>
    <row r="473" spans="1:10" x14ac:dyDescent="0.2">
      <c r="A473" s="106"/>
      <c r="B473" s="106"/>
      <c r="C473" s="106"/>
      <c r="D473" s="106"/>
      <c r="F473" s="106"/>
      <c r="G473" s="106"/>
      <c r="H473" s="106"/>
    </row>
    <row r="474" spans="1:10" x14ac:dyDescent="0.2">
      <c r="A474" s="106"/>
      <c r="B474" s="106"/>
      <c r="C474" s="106"/>
      <c r="D474" s="106"/>
      <c r="F474" s="106"/>
      <c r="G474" s="106"/>
      <c r="H474" s="106"/>
    </row>
    <row r="475" spans="1:10" x14ac:dyDescent="0.2">
      <c r="A475" s="106"/>
      <c r="B475" s="106"/>
      <c r="C475" s="106"/>
      <c r="D475" s="106"/>
      <c r="F475" s="106"/>
      <c r="G475" s="106"/>
      <c r="H475" s="106"/>
    </row>
    <row r="476" spans="1:10" x14ac:dyDescent="0.2">
      <c r="A476" s="106"/>
      <c r="B476" s="106"/>
      <c r="C476" s="106"/>
      <c r="D476" s="106"/>
      <c r="F476" s="106"/>
      <c r="G476" s="106"/>
      <c r="H476" s="106"/>
      <c r="I476" s="106"/>
      <c r="J476" s="106"/>
    </row>
    <row r="477" spans="1:10" x14ac:dyDescent="0.2">
      <c r="A477" s="106"/>
      <c r="B477" s="106"/>
      <c r="C477" s="106"/>
      <c r="D477" s="106"/>
      <c r="F477" s="106"/>
      <c r="G477" s="106"/>
      <c r="H477" s="106"/>
    </row>
    <row r="478" spans="1:10" x14ac:dyDescent="0.2">
      <c r="A478" s="106"/>
      <c r="B478" s="106"/>
      <c r="C478" s="106"/>
      <c r="D478" s="106"/>
      <c r="F478" s="106"/>
      <c r="G478" s="106"/>
      <c r="H478" s="106"/>
      <c r="I478" s="106"/>
      <c r="J478" s="106"/>
    </row>
    <row r="479" spans="1:10" x14ac:dyDescent="0.2">
      <c r="A479" s="106"/>
      <c r="B479" s="106"/>
      <c r="C479" s="106"/>
      <c r="D479" s="106"/>
      <c r="F479" s="106"/>
      <c r="G479" s="106"/>
      <c r="H479" s="106"/>
      <c r="I479" s="106"/>
      <c r="J479" s="106"/>
    </row>
    <row r="480" spans="1:10" x14ac:dyDescent="0.2">
      <c r="A480" s="106"/>
      <c r="B480" s="106"/>
      <c r="C480" s="106"/>
      <c r="D480" s="106"/>
      <c r="F480" s="106"/>
      <c r="G480" s="106"/>
      <c r="H480" s="106"/>
    </row>
    <row r="481" spans="1:10" x14ac:dyDescent="0.2">
      <c r="A481" s="106"/>
      <c r="B481" s="106"/>
      <c r="C481" s="106"/>
      <c r="D481" s="106"/>
      <c r="F481" s="106"/>
      <c r="G481" s="106"/>
      <c r="H481" s="106"/>
      <c r="I481" s="106"/>
      <c r="J481" s="106"/>
    </row>
    <row r="482" spans="1:10" x14ac:dyDescent="0.2">
      <c r="A482" s="106"/>
      <c r="B482" s="106"/>
      <c r="C482" s="106"/>
      <c r="D482" s="106"/>
      <c r="F482" s="106"/>
      <c r="G482" s="106"/>
      <c r="H482" s="106"/>
      <c r="I482" s="106"/>
      <c r="J482" s="106"/>
    </row>
    <row r="483" spans="1:10" x14ac:dyDescent="0.2">
      <c r="A483" s="106"/>
      <c r="B483" s="106"/>
      <c r="C483" s="106"/>
      <c r="D483" s="106"/>
      <c r="F483" s="106"/>
      <c r="G483" s="106"/>
      <c r="H483" s="106"/>
    </row>
    <row r="484" spans="1:10" x14ac:dyDescent="0.2">
      <c r="A484" s="106"/>
      <c r="B484" s="106"/>
      <c r="C484" s="106"/>
      <c r="D484" s="106"/>
      <c r="F484" s="106"/>
      <c r="G484" s="106"/>
      <c r="H484" s="106"/>
    </row>
    <row r="485" spans="1:10" x14ac:dyDescent="0.2">
      <c r="A485" s="106"/>
      <c r="B485" s="106"/>
      <c r="C485" s="106"/>
      <c r="D485" s="106"/>
      <c r="F485" s="106"/>
      <c r="G485" s="106"/>
      <c r="H485" s="106"/>
      <c r="I485" s="106"/>
      <c r="J485" s="106"/>
    </row>
    <row r="486" spans="1:10" x14ac:dyDescent="0.2">
      <c r="A486" s="106"/>
      <c r="B486" s="106"/>
      <c r="C486" s="106"/>
      <c r="D486" s="106"/>
      <c r="F486" s="106"/>
      <c r="G486" s="106"/>
      <c r="H486" s="106"/>
      <c r="I486" s="106"/>
      <c r="J486" s="106"/>
    </row>
    <row r="487" spans="1:10" x14ac:dyDescent="0.2">
      <c r="A487" s="106"/>
      <c r="B487" s="106"/>
      <c r="C487" s="106"/>
      <c r="D487" s="106"/>
      <c r="F487" s="106"/>
      <c r="G487" s="106"/>
      <c r="H487" s="106"/>
      <c r="I487" s="106"/>
      <c r="J487" s="106"/>
    </row>
    <row r="488" spans="1:10" x14ac:dyDescent="0.2">
      <c r="A488" s="106"/>
      <c r="B488" s="106"/>
      <c r="C488" s="106"/>
      <c r="D488" s="106"/>
      <c r="F488" s="106"/>
      <c r="G488" s="106"/>
      <c r="H488" s="106"/>
      <c r="I488" s="106"/>
      <c r="J488" s="106"/>
    </row>
    <row r="489" spans="1:10" x14ac:dyDescent="0.2">
      <c r="A489" s="106"/>
      <c r="B489" s="106"/>
      <c r="C489" s="106"/>
      <c r="D489" s="106"/>
      <c r="F489" s="106"/>
      <c r="G489" s="106"/>
      <c r="H489" s="106"/>
    </row>
    <row r="490" spans="1:10" x14ac:dyDescent="0.2">
      <c r="A490" s="106"/>
      <c r="B490" s="106"/>
      <c r="C490" s="106"/>
      <c r="D490" s="106"/>
      <c r="F490" s="106"/>
      <c r="G490" s="106"/>
      <c r="H490" s="106"/>
      <c r="I490" s="106"/>
      <c r="J490" s="106"/>
    </row>
    <row r="491" spans="1:10" x14ac:dyDescent="0.2">
      <c r="A491" s="106"/>
      <c r="B491" s="106"/>
      <c r="C491" s="106"/>
      <c r="D491" s="106"/>
      <c r="F491" s="106"/>
      <c r="G491" s="106"/>
      <c r="H491" s="106"/>
    </row>
    <row r="492" spans="1:10" x14ac:dyDescent="0.2">
      <c r="A492" s="106"/>
      <c r="B492" s="106"/>
      <c r="C492" s="106"/>
      <c r="D492" s="106"/>
      <c r="F492" s="106"/>
      <c r="G492" s="106"/>
      <c r="H492" s="106"/>
      <c r="I492" s="106"/>
      <c r="J492" s="106"/>
    </row>
    <row r="493" spans="1:10" x14ac:dyDescent="0.2">
      <c r="A493" s="106"/>
      <c r="B493" s="106"/>
      <c r="C493" s="106"/>
      <c r="D493" s="106"/>
      <c r="F493" s="106"/>
      <c r="G493" s="106"/>
      <c r="H493" s="106"/>
      <c r="I493" s="106"/>
      <c r="J493" s="106"/>
    </row>
    <row r="494" spans="1:10" x14ac:dyDescent="0.2">
      <c r="A494" s="106"/>
      <c r="B494" s="106"/>
      <c r="C494" s="106"/>
      <c r="D494" s="106"/>
      <c r="F494" s="106"/>
      <c r="G494" s="106"/>
      <c r="H494" s="106"/>
      <c r="I494" s="106"/>
      <c r="J494" s="106"/>
    </row>
    <row r="495" spans="1:10" x14ac:dyDescent="0.2">
      <c r="A495" s="106"/>
      <c r="B495" s="106"/>
      <c r="C495" s="106"/>
      <c r="D495" s="106"/>
      <c r="F495" s="106"/>
      <c r="G495" s="106"/>
      <c r="H495" s="106"/>
    </row>
    <row r="496" spans="1:10" x14ac:dyDescent="0.2">
      <c r="A496" s="106"/>
      <c r="B496" s="106"/>
      <c r="C496" s="106"/>
      <c r="D496" s="106"/>
      <c r="F496" s="106"/>
      <c r="G496" s="106"/>
      <c r="H496" s="106"/>
      <c r="I496" s="106"/>
      <c r="J496" s="106"/>
    </row>
    <row r="497" spans="1:10" x14ac:dyDescent="0.2">
      <c r="A497" s="106"/>
      <c r="B497" s="106"/>
      <c r="C497" s="106"/>
      <c r="D497" s="106"/>
      <c r="F497" s="106"/>
      <c r="G497" s="106"/>
      <c r="H497" s="106"/>
    </row>
    <row r="498" spans="1:10" x14ac:dyDescent="0.2">
      <c r="A498" s="106"/>
      <c r="B498" s="106"/>
      <c r="C498" s="106"/>
      <c r="D498" s="106"/>
      <c r="F498" s="106"/>
      <c r="G498" s="106"/>
      <c r="H498" s="106"/>
      <c r="I498" s="106"/>
      <c r="J498" s="106"/>
    </row>
    <row r="499" spans="1:10" x14ac:dyDescent="0.2">
      <c r="A499" s="106"/>
      <c r="B499" s="106"/>
      <c r="C499" s="106"/>
      <c r="D499" s="106"/>
      <c r="F499" s="106"/>
      <c r="G499" s="106"/>
      <c r="H499" s="106"/>
      <c r="I499" s="106"/>
      <c r="J499" s="106"/>
    </row>
    <row r="500" spans="1:10" x14ac:dyDescent="0.2">
      <c r="A500" s="106"/>
      <c r="B500" s="106"/>
      <c r="C500" s="106"/>
      <c r="D500" s="106"/>
      <c r="F500" s="106"/>
      <c r="G500" s="106"/>
      <c r="H500" s="106"/>
    </row>
    <row r="501" spans="1:10" x14ac:dyDescent="0.2">
      <c r="A501" s="106"/>
      <c r="B501" s="106"/>
      <c r="C501" s="106"/>
      <c r="D501" s="106"/>
      <c r="F501" s="106"/>
      <c r="G501" s="106"/>
      <c r="H501" s="106"/>
    </row>
    <row r="502" spans="1:10" x14ac:dyDescent="0.2">
      <c r="A502" s="106"/>
      <c r="B502" s="106"/>
      <c r="C502" s="106"/>
      <c r="D502" s="106"/>
      <c r="F502" s="106"/>
      <c r="G502" s="106"/>
      <c r="H502" s="106"/>
    </row>
    <row r="503" spans="1:10" x14ac:dyDescent="0.2">
      <c r="A503" s="106"/>
      <c r="B503" s="106"/>
      <c r="C503" s="106"/>
      <c r="D503" s="106"/>
      <c r="F503" s="106"/>
      <c r="G503" s="106"/>
      <c r="H503" s="106"/>
      <c r="I503" s="106"/>
      <c r="J503" s="106"/>
    </row>
    <row r="504" spans="1:10" x14ac:dyDescent="0.2">
      <c r="A504" s="106"/>
      <c r="B504" s="106"/>
      <c r="C504" s="106"/>
      <c r="D504" s="106"/>
      <c r="F504" s="106"/>
      <c r="G504" s="106"/>
      <c r="H504" s="106"/>
      <c r="I504" s="106"/>
      <c r="J504" s="106"/>
    </row>
    <row r="505" spans="1:10" x14ac:dyDescent="0.2">
      <c r="A505" s="106"/>
      <c r="B505" s="106"/>
      <c r="C505" s="106"/>
      <c r="D505" s="106"/>
      <c r="F505" s="106"/>
      <c r="G505" s="106"/>
      <c r="H505" s="106"/>
    </row>
    <row r="506" spans="1:10" x14ac:dyDescent="0.2">
      <c r="A506" s="106"/>
      <c r="B506" s="106"/>
      <c r="C506" s="106"/>
      <c r="D506" s="106"/>
      <c r="F506" s="106"/>
      <c r="G506" s="106"/>
      <c r="H506" s="106"/>
    </row>
    <row r="507" spans="1:10" x14ac:dyDescent="0.2">
      <c r="A507" s="106"/>
      <c r="B507" s="106"/>
      <c r="C507" s="106"/>
      <c r="D507" s="106"/>
      <c r="F507" s="106"/>
      <c r="G507" s="106"/>
      <c r="H507" s="106"/>
    </row>
    <row r="508" spans="1:10" x14ac:dyDescent="0.2">
      <c r="A508" s="106"/>
      <c r="B508" s="106"/>
      <c r="C508" s="106"/>
      <c r="D508" s="106"/>
      <c r="F508" s="106"/>
      <c r="G508" s="106"/>
      <c r="H508" s="106"/>
      <c r="I508" s="106"/>
      <c r="J508" s="106"/>
    </row>
    <row r="509" spans="1:10" x14ac:dyDescent="0.2">
      <c r="A509" s="106"/>
      <c r="B509" s="106"/>
      <c r="C509" s="106"/>
      <c r="D509" s="106"/>
      <c r="F509" s="106"/>
      <c r="G509" s="106"/>
      <c r="H509" s="106"/>
      <c r="I509" s="106"/>
      <c r="J509" s="106"/>
    </row>
    <row r="510" spans="1:10" x14ac:dyDescent="0.2">
      <c r="A510" s="106"/>
      <c r="B510" s="106"/>
      <c r="C510" s="106"/>
      <c r="D510" s="106"/>
      <c r="F510" s="106"/>
      <c r="G510" s="106"/>
      <c r="H510" s="106"/>
      <c r="I510" s="106"/>
      <c r="J510" s="106"/>
    </row>
    <row r="511" spans="1:10" x14ac:dyDescent="0.2">
      <c r="A511" s="106"/>
      <c r="B511" s="106"/>
      <c r="C511" s="106"/>
      <c r="D511" s="106"/>
      <c r="F511" s="106"/>
      <c r="G511" s="106"/>
      <c r="H511" s="106"/>
      <c r="I511" s="106"/>
      <c r="J511" s="106"/>
    </row>
    <row r="512" spans="1:10" x14ac:dyDescent="0.2">
      <c r="A512" s="106"/>
      <c r="B512" s="106"/>
      <c r="C512" s="106"/>
      <c r="D512" s="106"/>
      <c r="F512" s="106"/>
      <c r="G512" s="106"/>
      <c r="H512" s="106"/>
    </row>
    <row r="513" spans="1:10" x14ac:dyDescent="0.2">
      <c r="A513" s="106"/>
      <c r="B513" s="106"/>
      <c r="C513" s="106"/>
      <c r="D513" s="106"/>
      <c r="F513" s="106"/>
      <c r="G513" s="106"/>
      <c r="H513" s="106"/>
      <c r="I513" s="106"/>
      <c r="J513" s="106"/>
    </row>
    <row r="514" spans="1:10" x14ac:dyDescent="0.2">
      <c r="A514" s="106"/>
      <c r="B514" s="106"/>
      <c r="C514" s="106"/>
      <c r="D514" s="106"/>
      <c r="F514" s="106"/>
      <c r="G514" s="106"/>
      <c r="H514" s="106"/>
      <c r="I514" s="106"/>
      <c r="J514" s="106"/>
    </row>
    <row r="515" spans="1:10" x14ac:dyDescent="0.2">
      <c r="A515" s="106"/>
      <c r="B515" s="106"/>
      <c r="C515" s="106"/>
      <c r="D515" s="106"/>
      <c r="F515" s="106"/>
      <c r="G515" s="106"/>
      <c r="H515" s="106"/>
      <c r="I515" s="106"/>
      <c r="J515" s="106"/>
    </row>
    <row r="516" spans="1:10" x14ac:dyDescent="0.2">
      <c r="A516" s="106"/>
      <c r="B516" s="106"/>
      <c r="C516" s="106"/>
      <c r="D516" s="106"/>
      <c r="F516" s="106"/>
      <c r="G516" s="106"/>
      <c r="H516" s="106"/>
    </row>
    <row r="517" spans="1:10" x14ac:dyDescent="0.2">
      <c r="A517" s="106"/>
      <c r="B517" s="106"/>
      <c r="C517" s="106"/>
      <c r="D517" s="106"/>
      <c r="F517" s="106"/>
      <c r="G517" s="106"/>
      <c r="H517" s="106"/>
    </row>
    <row r="518" spans="1:10" x14ac:dyDescent="0.2">
      <c r="A518" s="106"/>
      <c r="B518" s="106"/>
      <c r="C518" s="106"/>
      <c r="D518" s="106"/>
      <c r="F518" s="106"/>
      <c r="G518" s="106"/>
      <c r="H518" s="106"/>
    </row>
    <row r="519" spans="1:10" x14ac:dyDescent="0.2">
      <c r="A519" s="106"/>
      <c r="B519" s="106"/>
      <c r="C519" s="106"/>
      <c r="D519" s="106"/>
      <c r="F519" s="106"/>
      <c r="G519" s="106"/>
      <c r="H519" s="106"/>
      <c r="I519" s="106"/>
      <c r="J519" s="106"/>
    </row>
    <row r="520" spans="1:10" x14ac:dyDescent="0.2">
      <c r="A520" s="106"/>
      <c r="B520" s="106"/>
      <c r="C520" s="106"/>
      <c r="D520" s="106"/>
      <c r="F520" s="106"/>
      <c r="G520" s="106"/>
      <c r="H520" s="106"/>
      <c r="I520" s="106"/>
      <c r="J520" s="106"/>
    </row>
    <row r="521" spans="1:10" x14ac:dyDescent="0.2">
      <c r="A521" s="106"/>
      <c r="B521" s="106"/>
      <c r="C521" s="106"/>
      <c r="D521" s="106"/>
      <c r="F521" s="106"/>
      <c r="G521" s="106"/>
      <c r="H521" s="106"/>
      <c r="I521" s="106"/>
      <c r="J521" s="106"/>
    </row>
    <row r="522" spans="1:10" x14ac:dyDescent="0.2">
      <c r="A522" s="106"/>
      <c r="B522" s="106"/>
      <c r="C522" s="106"/>
      <c r="D522" s="106"/>
      <c r="F522" s="106"/>
      <c r="G522" s="106"/>
      <c r="H522" s="106"/>
      <c r="I522" s="106"/>
      <c r="J522" s="106"/>
    </row>
    <row r="523" spans="1:10" x14ac:dyDescent="0.2">
      <c r="A523" s="106"/>
      <c r="B523" s="106"/>
      <c r="C523" s="106"/>
      <c r="D523" s="106"/>
      <c r="F523" s="106"/>
      <c r="G523" s="106"/>
      <c r="H523" s="106"/>
      <c r="I523" s="106"/>
      <c r="J523" s="106"/>
    </row>
    <row r="524" spans="1:10" x14ac:dyDescent="0.2">
      <c r="A524" s="106"/>
      <c r="B524" s="106"/>
      <c r="C524" s="106"/>
      <c r="D524" s="106"/>
      <c r="F524" s="106"/>
      <c r="G524" s="106"/>
      <c r="H524" s="106"/>
      <c r="I524" s="106"/>
      <c r="J524" s="106"/>
    </row>
    <row r="525" spans="1:10" x14ac:dyDescent="0.2">
      <c r="A525" s="106"/>
      <c r="B525" s="106"/>
      <c r="C525" s="106"/>
      <c r="D525" s="106"/>
      <c r="F525" s="106"/>
      <c r="G525" s="106"/>
      <c r="H525" s="106"/>
    </row>
    <row r="526" spans="1:10" x14ac:dyDescent="0.2">
      <c r="A526" s="106"/>
      <c r="B526" s="106"/>
      <c r="C526" s="106"/>
      <c r="D526" s="106"/>
      <c r="F526" s="106"/>
      <c r="G526" s="106"/>
      <c r="H526" s="106"/>
      <c r="I526" s="106"/>
      <c r="J526" s="106"/>
    </row>
    <row r="527" spans="1:10" x14ac:dyDescent="0.2">
      <c r="A527" s="106"/>
      <c r="B527" s="106"/>
      <c r="C527" s="106"/>
      <c r="D527" s="106"/>
      <c r="F527" s="106"/>
      <c r="G527" s="106"/>
      <c r="H527" s="106"/>
      <c r="I527" s="106"/>
      <c r="J527" s="106"/>
    </row>
    <row r="528" spans="1:10" x14ac:dyDescent="0.2">
      <c r="A528" s="106"/>
      <c r="B528" s="106"/>
      <c r="C528" s="106"/>
      <c r="D528" s="106"/>
      <c r="F528" s="106"/>
      <c r="G528" s="106"/>
      <c r="H528" s="106"/>
      <c r="I528" s="106"/>
      <c r="J528" s="106"/>
    </row>
    <row r="529" spans="1:10" x14ac:dyDescent="0.2">
      <c r="A529" s="106"/>
      <c r="B529" s="106"/>
      <c r="C529" s="106"/>
      <c r="D529" s="106"/>
      <c r="F529" s="106"/>
      <c r="G529" s="106"/>
      <c r="H529" s="106"/>
      <c r="I529" s="106"/>
      <c r="J529" s="106"/>
    </row>
    <row r="530" spans="1:10" x14ac:dyDescent="0.2">
      <c r="A530" s="106"/>
      <c r="B530" s="106"/>
      <c r="C530" s="106"/>
      <c r="D530" s="106"/>
      <c r="F530" s="106"/>
      <c r="G530" s="106"/>
      <c r="H530" s="106"/>
      <c r="I530" s="106"/>
      <c r="J530" s="106"/>
    </row>
    <row r="531" spans="1:10" x14ac:dyDescent="0.2">
      <c r="A531" s="106"/>
      <c r="B531" s="106"/>
      <c r="C531" s="106"/>
      <c r="D531" s="106"/>
      <c r="F531" s="106"/>
      <c r="G531" s="106"/>
      <c r="H531" s="106"/>
    </row>
    <row r="532" spans="1:10" x14ac:dyDescent="0.2">
      <c r="A532" s="106"/>
      <c r="B532" s="106"/>
      <c r="C532" s="106"/>
      <c r="D532" s="106"/>
      <c r="F532" s="106"/>
      <c r="G532" s="106"/>
      <c r="H532" s="106"/>
    </row>
    <row r="533" spans="1:10" x14ac:dyDescent="0.2">
      <c r="A533" s="106"/>
      <c r="B533" s="106"/>
      <c r="C533" s="106"/>
      <c r="D533" s="106"/>
      <c r="F533" s="106"/>
      <c r="G533" s="106"/>
      <c r="H533" s="106"/>
    </row>
    <row r="534" spans="1:10" x14ac:dyDescent="0.2">
      <c r="A534" s="106"/>
      <c r="B534" s="106"/>
      <c r="C534" s="106"/>
      <c r="D534" s="106"/>
      <c r="F534" s="106"/>
      <c r="G534" s="106"/>
      <c r="H534" s="106"/>
    </row>
    <row r="535" spans="1:10" x14ac:dyDescent="0.2">
      <c r="A535" s="106"/>
      <c r="B535" s="106"/>
      <c r="C535" s="106"/>
      <c r="D535" s="106"/>
      <c r="F535" s="106"/>
      <c r="G535" s="106"/>
      <c r="H535" s="106"/>
    </row>
    <row r="536" spans="1:10" x14ac:dyDescent="0.2">
      <c r="A536" s="106"/>
      <c r="B536" s="106"/>
      <c r="C536" s="106"/>
      <c r="D536" s="106"/>
      <c r="F536" s="106"/>
      <c r="G536" s="106"/>
      <c r="H536" s="106"/>
      <c r="I536" s="106"/>
      <c r="J536" s="106"/>
    </row>
    <row r="537" spans="1:10" x14ac:dyDescent="0.2">
      <c r="A537" s="106"/>
      <c r="B537" s="106"/>
      <c r="C537" s="106"/>
      <c r="D537" s="106"/>
      <c r="F537" s="106"/>
      <c r="G537" s="106"/>
      <c r="H537" s="106"/>
      <c r="I537" s="106"/>
      <c r="J537" s="106"/>
    </row>
    <row r="538" spans="1:10" x14ac:dyDescent="0.2">
      <c r="A538" s="106"/>
      <c r="B538" s="106"/>
      <c r="C538" s="106"/>
      <c r="D538" s="106"/>
      <c r="F538" s="106"/>
      <c r="G538" s="106"/>
      <c r="H538" s="106"/>
    </row>
    <row r="539" spans="1:10" x14ac:dyDescent="0.2">
      <c r="A539" s="106"/>
      <c r="B539" s="106"/>
      <c r="C539" s="106"/>
      <c r="D539" s="106"/>
      <c r="F539" s="106"/>
      <c r="G539" s="106"/>
      <c r="H539" s="106"/>
    </row>
    <row r="540" spans="1:10" x14ac:dyDescent="0.2">
      <c r="A540" s="106"/>
      <c r="B540" s="106"/>
      <c r="C540" s="106"/>
      <c r="D540" s="106"/>
      <c r="F540" s="106"/>
      <c r="G540" s="106"/>
      <c r="H540" s="106"/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561</v>
      </c>
      <c r="B1" s="106" t="s">
        <v>562</v>
      </c>
      <c r="C1" s="183">
        <v>43880</v>
      </c>
      <c r="D1" s="183">
        <v>43879</v>
      </c>
      <c r="E1" s="183">
        <v>43878</v>
      </c>
      <c r="F1" s="183">
        <v>43875</v>
      </c>
      <c r="G1" s="183">
        <v>43874</v>
      </c>
    </row>
    <row r="2" spans="1:7" x14ac:dyDescent="0.2">
      <c r="A2" s="106">
        <v>1301</v>
      </c>
      <c r="B2" s="106" t="s">
        <v>563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564</v>
      </c>
      <c r="C3">
        <v>0.2</v>
      </c>
      <c r="D3">
        <v>0.05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1439</v>
      </c>
      <c r="C4">
        <v>0</v>
      </c>
      <c r="D4" t="s">
        <v>157</v>
      </c>
      <c r="E4" t="s">
        <v>157</v>
      </c>
      <c r="F4" t="s">
        <v>157</v>
      </c>
      <c r="G4" t="s">
        <v>157</v>
      </c>
    </row>
    <row r="5" spans="1:7" x14ac:dyDescent="0.2">
      <c r="A5">
        <v>1420</v>
      </c>
      <c r="B5" s="106" t="s">
        <v>565</v>
      </c>
      <c r="C5">
        <v>0.2</v>
      </c>
      <c r="D5">
        <v>0.05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566</v>
      </c>
      <c r="C6">
        <v>0</v>
      </c>
      <c r="D6">
        <v>0</v>
      </c>
      <c r="E6">
        <v>0</v>
      </c>
      <c r="F6">
        <v>0.05</v>
      </c>
      <c r="G6">
        <v>0</v>
      </c>
    </row>
    <row r="7" spans="1:7" x14ac:dyDescent="0.2">
      <c r="A7">
        <v>1433</v>
      </c>
      <c r="B7" s="106" t="s">
        <v>567</v>
      </c>
      <c r="C7">
        <v>0</v>
      </c>
      <c r="D7">
        <v>0</v>
      </c>
      <c r="E7">
        <v>0</v>
      </c>
      <c r="F7">
        <v>0.05</v>
      </c>
      <c r="G7">
        <v>0</v>
      </c>
    </row>
    <row r="8" spans="1:7" x14ac:dyDescent="0.2">
      <c r="A8">
        <v>1514</v>
      </c>
      <c r="B8" s="106" t="s">
        <v>2105</v>
      </c>
      <c r="C8">
        <v>0</v>
      </c>
      <c r="D8" s="106">
        <v>0</v>
      </c>
      <c r="E8" t="s">
        <v>157</v>
      </c>
      <c r="F8">
        <v>0</v>
      </c>
      <c r="G8" s="106" t="s">
        <v>157</v>
      </c>
    </row>
    <row r="9" spans="1:7" x14ac:dyDescent="0.2">
      <c r="A9">
        <v>1663</v>
      </c>
      <c r="B9" s="106" t="s">
        <v>1653</v>
      </c>
      <c r="C9">
        <v>0</v>
      </c>
      <c r="D9">
        <v>0</v>
      </c>
      <c r="E9">
        <v>0</v>
      </c>
      <c r="F9">
        <v>0.05</v>
      </c>
      <c r="G9">
        <v>0</v>
      </c>
    </row>
    <row r="10" spans="1:7" x14ac:dyDescent="0.2">
      <c r="A10">
        <v>1719</v>
      </c>
      <c r="B10" s="106" t="s">
        <v>549</v>
      </c>
      <c r="C10">
        <v>0</v>
      </c>
      <c r="D10" t="s">
        <v>157</v>
      </c>
      <c r="E10">
        <v>0</v>
      </c>
      <c r="F10" t="s">
        <v>157</v>
      </c>
      <c r="G10">
        <v>0</v>
      </c>
    </row>
    <row r="11" spans="1:7" x14ac:dyDescent="0.2">
      <c r="A11">
        <v>1766</v>
      </c>
      <c r="B11" s="106" t="s">
        <v>569</v>
      </c>
      <c r="C11">
        <v>0.8</v>
      </c>
      <c r="D11">
        <v>0.15</v>
      </c>
      <c r="E11">
        <v>0.2</v>
      </c>
      <c r="F11">
        <v>0.15</v>
      </c>
      <c r="G11">
        <v>0.15</v>
      </c>
    </row>
    <row r="12" spans="1:7" x14ac:dyDescent="0.2">
      <c r="A12">
        <v>1768</v>
      </c>
      <c r="B12" s="106" t="s">
        <v>1906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">
      <c r="A13">
        <v>1780</v>
      </c>
      <c r="B13" s="106" t="s">
        <v>570</v>
      </c>
      <c r="C13">
        <v>0.2</v>
      </c>
      <c r="D13">
        <v>0.05</v>
      </c>
      <c r="E13">
        <v>0.05</v>
      </c>
      <c r="F13">
        <v>0.05</v>
      </c>
      <c r="G13">
        <v>0.05</v>
      </c>
    </row>
    <row r="14" spans="1:7" x14ac:dyDescent="0.2">
      <c r="A14">
        <v>1802</v>
      </c>
      <c r="B14" s="106" t="s">
        <v>1467</v>
      </c>
      <c r="C14">
        <v>0</v>
      </c>
      <c r="D14">
        <v>0</v>
      </c>
      <c r="E14" s="106">
        <v>0</v>
      </c>
      <c r="F14">
        <v>0</v>
      </c>
      <c r="G14" s="106" t="s">
        <v>157</v>
      </c>
    </row>
    <row r="15" spans="1:7" x14ac:dyDescent="0.2">
      <c r="A15">
        <v>1803</v>
      </c>
      <c r="B15" s="106" t="s">
        <v>1269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1808</v>
      </c>
      <c r="B16" s="106" t="s">
        <v>571</v>
      </c>
      <c r="C16">
        <v>0.2</v>
      </c>
      <c r="D16" s="106">
        <v>0.05</v>
      </c>
      <c r="E16" s="106">
        <v>0.05</v>
      </c>
      <c r="F16" s="106">
        <v>0.05</v>
      </c>
      <c r="G16" s="106">
        <v>0.05</v>
      </c>
    </row>
    <row r="17" spans="1:7" x14ac:dyDescent="0.2">
      <c r="A17">
        <v>1810</v>
      </c>
      <c r="B17" s="106" t="s">
        <v>572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1814</v>
      </c>
      <c r="B18" s="106" t="s">
        <v>1572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1820</v>
      </c>
      <c r="B19" s="106" t="s">
        <v>61</v>
      </c>
      <c r="C19">
        <v>0</v>
      </c>
      <c r="D19" s="106">
        <v>0</v>
      </c>
      <c r="E19" s="106">
        <v>0</v>
      </c>
      <c r="F19" t="s">
        <v>157</v>
      </c>
      <c r="G19" t="s">
        <v>157</v>
      </c>
    </row>
    <row r="20" spans="1:7" x14ac:dyDescent="0.2">
      <c r="A20">
        <v>1826</v>
      </c>
      <c r="B20" s="106" t="s">
        <v>1936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1835</v>
      </c>
      <c r="B21" s="106" t="s">
        <v>1102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1848</v>
      </c>
      <c r="B22" s="106" t="s">
        <v>573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1860</v>
      </c>
      <c r="B23" s="106" t="s">
        <v>56</v>
      </c>
      <c r="C23">
        <v>0</v>
      </c>
      <c r="D23">
        <v>0</v>
      </c>
      <c r="E23">
        <v>0</v>
      </c>
      <c r="F23" s="106">
        <v>0</v>
      </c>
      <c r="G23" s="106">
        <v>0.05</v>
      </c>
    </row>
    <row r="24" spans="1:7" x14ac:dyDescent="0.2">
      <c r="A24">
        <v>1870</v>
      </c>
      <c r="B24" s="106" t="s">
        <v>1154</v>
      </c>
      <c r="C24">
        <v>0.2</v>
      </c>
      <c r="D24">
        <v>0.05</v>
      </c>
      <c r="E24">
        <v>0.05</v>
      </c>
      <c r="F24" s="106">
        <v>0.05</v>
      </c>
      <c r="G24" s="106">
        <v>0.05</v>
      </c>
    </row>
    <row r="25" spans="1:7" x14ac:dyDescent="0.2">
      <c r="A25">
        <v>1881</v>
      </c>
      <c r="B25" s="106" t="s">
        <v>574</v>
      </c>
      <c r="C25">
        <v>0.2</v>
      </c>
      <c r="D25">
        <v>0</v>
      </c>
      <c r="E25" s="106">
        <v>0.05</v>
      </c>
      <c r="F25" s="106">
        <v>0.05</v>
      </c>
      <c r="G25" s="106">
        <v>0.05</v>
      </c>
    </row>
    <row r="26" spans="1:7" x14ac:dyDescent="0.2">
      <c r="A26">
        <v>1884</v>
      </c>
      <c r="B26" s="106" t="s">
        <v>1217</v>
      </c>
      <c r="C26">
        <v>0.6</v>
      </c>
      <c r="D26" s="106">
        <v>0.15</v>
      </c>
      <c r="E26" s="106">
        <v>0.15</v>
      </c>
      <c r="F26" s="106">
        <v>0.15</v>
      </c>
      <c r="G26" s="106">
        <v>0.15</v>
      </c>
    </row>
    <row r="27" spans="1:7" x14ac:dyDescent="0.2">
      <c r="A27">
        <v>1885</v>
      </c>
      <c r="B27" s="106" t="s">
        <v>1077</v>
      </c>
      <c r="C27">
        <v>0.2</v>
      </c>
      <c r="D27" s="106">
        <v>0.05</v>
      </c>
      <c r="E27">
        <v>0.05</v>
      </c>
      <c r="F27" s="106">
        <v>0.05</v>
      </c>
      <c r="G27">
        <v>0</v>
      </c>
    </row>
    <row r="28" spans="1:7" x14ac:dyDescent="0.2">
      <c r="A28">
        <v>1911</v>
      </c>
      <c r="B28" s="106" t="s">
        <v>52</v>
      </c>
      <c r="C28">
        <v>0.2</v>
      </c>
      <c r="D28" s="106">
        <v>0.05</v>
      </c>
      <c r="E28">
        <v>0.05</v>
      </c>
      <c r="F28" s="106">
        <v>0.05</v>
      </c>
      <c r="G28" s="106">
        <v>0.05</v>
      </c>
    </row>
    <row r="29" spans="1:7" x14ac:dyDescent="0.2">
      <c r="A29">
        <v>1914</v>
      </c>
      <c r="B29" s="106" t="s">
        <v>1876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1928</v>
      </c>
      <c r="B30" s="106" t="s">
        <v>219</v>
      </c>
      <c r="C30">
        <v>0.2</v>
      </c>
      <c r="D30">
        <v>0.05</v>
      </c>
      <c r="E30">
        <v>0.05</v>
      </c>
      <c r="F30">
        <v>0.05</v>
      </c>
      <c r="G30">
        <v>0.05</v>
      </c>
    </row>
    <row r="31" spans="1:7" x14ac:dyDescent="0.2">
      <c r="A31">
        <v>1934</v>
      </c>
      <c r="B31" s="106" t="s">
        <v>2203</v>
      </c>
      <c r="C31">
        <v>0</v>
      </c>
      <c r="D31" t="s">
        <v>157</v>
      </c>
      <c r="E31" s="106" t="s">
        <v>157</v>
      </c>
      <c r="F31" t="s">
        <v>157</v>
      </c>
      <c r="G31" s="106" t="s">
        <v>157</v>
      </c>
    </row>
    <row r="32" spans="1:7" x14ac:dyDescent="0.2">
      <c r="A32">
        <v>1939</v>
      </c>
      <c r="B32" s="106" t="s">
        <v>2204</v>
      </c>
      <c r="C32">
        <v>0</v>
      </c>
      <c r="D32" t="s">
        <v>157</v>
      </c>
      <c r="E32">
        <v>0.05</v>
      </c>
      <c r="F32" t="s">
        <v>157</v>
      </c>
      <c r="G32" s="106">
        <v>0.05</v>
      </c>
    </row>
    <row r="33" spans="1:7" x14ac:dyDescent="0.2">
      <c r="A33">
        <v>1944</v>
      </c>
      <c r="B33" s="106" t="s">
        <v>1573</v>
      </c>
      <c r="C33">
        <v>0</v>
      </c>
      <c r="D33" s="106">
        <v>0</v>
      </c>
      <c r="E33" s="106">
        <v>0</v>
      </c>
      <c r="F33" s="106">
        <v>0</v>
      </c>
      <c r="G33">
        <v>0</v>
      </c>
    </row>
    <row r="34" spans="1:7" x14ac:dyDescent="0.2">
      <c r="A34">
        <v>1950</v>
      </c>
      <c r="B34" s="106" t="s">
        <v>1407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1952</v>
      </c>
      <c r="B35" s="106" t="s">
        <v>575</v>
      </c>
      <c r="C35">
        <v>0.2</v>
      </c>
      <c r="D35" s="106">
        <v>0.05</v>
      </c>
      <c r="E35">
        <v>0.05</v>
      </c>
      <c r="F35" s="106">
        <v>0.05</v>
      </c>
      <c r="G35" s="106">
        <v>0.05</v>
      </c>
    </row>
    <row r="36" spans="1:7" x14ac:dyDescent="0.2">
      <c r="A36">
        <v>1954</v>
      </c>
      <c r="B36" s="106" t="s">
        <v>576</v>
      </c>
      <c r="C36">
        <v>0.4</v>
      </c>
      <c r="D36" s="106">
        <v>0.1</v>
      </c>
      <c r="E36">
        <v>0.1</v>
      </c>
      <c r="F36" s="106">
        <v>0.1</v>
      </c>
      <c r="G36" s="106">
        <v>0.1</v>
      </c>
    </row>
    <row r="37" spans="1:7" x14ac:dyDescent="0.2">
      <c r="A37">
        <v>1961</v>
      </c>
      <c r="B37" s="106" t="s">
        <v>577</v>
      </c>
      <c r="C37">
        <v>0</v>
      </c>
      <c r="D37" s="106">
        <v>0</v>
      </c>
      <c r="E37" s="106">
        <v>0</v>
      </c>
      <c r="F37" s="106">
        <v>0.05</v>
      </c>
      <c r="G37">
        <v>0</v>
      </c>
    </row>
    <row r="38" spans="1:7" x14ac:dyDescent="0.2">
      <c r="A38">
        <v>1963</v>
      </c>
      <c r="B38" s="106" t="s">
        <v>2106</v>
      </c>
      <c r="C38">
        <v>0</v>
      </c>
      <c r="D38" s="106">
        <v>0</v>
      </c>
      <c r="E38" s="106" t="s">
        <v>157</v>
      </c>
      <c r="F38">
        <v>0</v>
      </c>
      <c r="G38">
        <v>0</v>
      </c>
    </row>
    <row r="39" spans="1:7" x14ac:dyDescent="0.2">
      <c r="A39">
        <v>1964</v>
      </c>
      <c r="B39" s="106" t="s">
        <v>578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1975</v>
      </c>
      <c r="B40" s="106" t="s">
        <v>1078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1976</v>
      </c>
      <c r="B41" s="106" t="s">
        <v>579</v>
      </c>
      <c r="C41">
        <v>0</v>
      </c>
      <c r="D41">
        <v>0</v>
      </c>
      <c r="E41">
        <v>0</v>
      </c>
      <c r="F41">
        <v>0</v>
      </c>
      <c r="G41">
        <v>0.05</v>
      </c>
    </row>
    <row r="42" spans="1:7" x14ac:dyDescent="0.2">
      <c r="A42">
        <v>2001</v>
      </c>
      <c r="B42" s="106" t="s">
        <v>1176</v>
      </c>
      <c r="C42">
        <v>0.2</v>
      </c>
      <c r="D42">
        <v>0.05</v>
      </c>
      <c r="E42" s="106">
        <v>0.05</v>
      </c>
      <c r="F42">
        <v>0</v>
      </c>
      <c r="G42">
        <v>0</v>
      </c>
    </row>
    <row r="43" spans="1:7" x14ac:dyDescent="0.2">
      <c r="A43">
        <v>2004</v>
      </c>
      <c r="B43" s="106" t="s">
        <v>580</v>
      </c>
      <c r="C43">
        <v>0</v>
      </c>
      <c r="D43">
        <v>0</v>
      </c>
      <c r="E43">
        <v>0</v>
      </c>
      <c r="F43">
        <v>0</v>
      </c>
      <c r="G43">
        <v>0.05</v>
      </c>
    </row>
    <row r="44" spans="1:7" x14ac:dyDescent="0.2">
      <c r="A44">
        <v>2053</v>
      </c>
      <c r="B44" s="106" t="s">
        <v>1155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2127</v>
      </c>
      <c r="B45" s="106" t="s">
        <v>1441</v>
      </c>
      <c r="C45">
        <v>0</v>
      </c>
      <c r="D45">
        <v>0.1</v>
      </c>
      <c r="E45">
        <v>0</v>
      </c>
      <c r="F45">
        <v>0</v>
      </c>
      <c r="G45">
        <v>0</v>
      </c>
    </row>
    <row r="46" spans="1:7" x14ac:dyDescent="0.2">
      <c r="A46">
        <v>2139</v>
      </c>
      <c r="B46" s="106" t="s">
        <v>581</v>
      </c>
      <c r="C46">
        <v>0</v>
      </c>
      <c r="D46">
        <v>0</v>
      </c>
      <c r="E46" s="106">
        <v>0</v>
      </c>
      <c r="F46" s="106">
        <v>0</v>
      </c>
      <c r="G46">
        <v>0</v>
      </c>
    </row>
    <row r="47" spans="1:7" x14ac:dyDescent="0.2">
      <c r="A47">
        <v>2146</v>
      </c>
      <c r="B47" s="106" t="s">
        <v>582</v>
      </c>
      <c r="C47">
        <v>0.2</v>
      </c>
      <c r="D47">
        <v>0.05</v>
      </c>
      <c r="E47" s="106">
        <v>0.05</v>
      </c>
      <c r="F47">
        <v>0.05</v>
      </c>
      <c r="G47">
        <v>0.05</v>
      </c>
    </row>
    <row r="48" spans="1:7" x14ac:dyDescent="0.2">
      <c r="A48">
        <v>2170</v>
      </c>
      <c r="B48" s="106" t="s">
        <v>583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2193</v>
      </c>
      <c r="B49" s="106" t="s">
        <v>1625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2204</v>
      </c>
      <c r="B50" s="106" t="s">
        <v>585</v>
      </c>
      <c r="C50">
        <v>0.4</v>
      </c>
      <c r="D50" s="106">
        <v>0.1</v>
      </c>
      <c r="E50" s="106">
        <v>0.1</v>
      </c>
      <c r="F50" s="106">
        <v>0.1</v>
      </c>
      <c r="G50" s="106">
        <v>0.1</v>
      </c>
    </row>
    <row r="51" spans="1:7" x14ac:dyDescent="0.2">
      <c r="A51">
        <v>2206</v>
      </c>
      <c r="B51" s="106" t="s">
        <v>586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2211</v>
      </c>
      <c r="B52" s="106" t="s">
        <v>1739</v>
      </c>
      <c r="C52">
        <v>0.2</v>
      </c>
      <c r="D52" s="106">
        <v>0.05</v>
      </c>
      <c r="E52">
        <v>0.05</v>
      </c>
      <c r="F52" s="106">
        <v>0.05</v>
      </c>
      <c r="G52" s="106">
        <v>0.05</v>
      </c>
    </row>
    <row r="53" spans="1:7" x14ac:dyDescent="0.2">
      <c r="A53">
        <v>2212</v>
      </c>
      <c r="B53" s="106" t="s">
        <v>587</v>
      </c>
      <c r="C53">
        <v>0.2</v>
      </c>
      <c r="D53" s="106">
        <v>0.05</v>
      </c>
      <c r="E53" s="106">
        <v>0.05</v>
      </c>
      <c r="F53" s="106">
        <v>0.05</v>
      </c>
      <c r="G53" s="106">
        <v>0.05</v>
      </c>
    </row>
    <row r="54" spans="1:7" x14ac:dyDescent="0.2">
      <c r="A54">
        <v>2215</v>
      </c>
      <c r="B54" s="106" t="s">
        <v>588</v>
      </c>
      <c r="C54">
        <v>0</v>
      </c>
      <c r="D54">
        <v>0</v>
      </c>
      <c r="E54">
        <v>0</v>
      </c>
      <c r="F54">
        <v>0.05</v>
      </c>
      <c r="G54">
        <v>0.05</v>
      </c>
    </row>
    <row r="55" spans="1:7" x14ac:dyDescent="0.2">
      <c r="A55">
        <v>2217</v>
      </c>
      <c r="B55" s="106" t="s">
        <v>589</v>
      </c>
      <c r="C55">
        <v>0.4</v>
      </c>
      <c r="D55">
        <v>0.1</v>
      </c>
      <c r="E55">
        <v>0.1</v>
      </c>
      <c r="F55">
        <v>0.1</v>
      </c>
      <c r="G55">
        <v>0.1</v>
      </c>
    </row>
    <row r="56" spans="1:7" x14ac:dyDescent="0.2">
      <c r="A56">
        <v>2220</v>
      </c>
      <c r="B56" s="106" t="s">
        <v>1574</v>
      </c>
      <c r="C56">
        <v>0</v>
      </c>
      <c r="D56" s="106" t="s">
        <v>157</v>
      </c>
      <c r="E56" s="106" t="s">
        <v>157</v>
      </c>
      <c r="F56" s="106" t="s">
        <v>157</v>
      </c>
      <c r="G56" t="s">
        <v>157</v>
      </c>
    </row>
    <row r="57" spans="1:7" x14ac:dyDescent="0.2">
      <c r="A57">
        <v>2222</v>
      </c>
      <c r="B57" s="106" t="s">
        <v>590</v>
      </c>
      <c r="C57">
        <v>0.6</v>
      </c>
      <c r="D57">
        <v>0.1</v>
      </c>
      <c r="E57">
        <v>0.1</v>
      </c>
      <c r="F57" s="106">
        <v>0.05</v>
      </c>
      <c r="G57">
        <v>0.1</v>
      </c>
    </row>
    <row r="58" spans="1:7" x14ac:dyDescent="0.2">
      <c r="A58">
        <v>2266</v>
      </c>
      <c r="B58" s="106" t="s">
        <v>591</v>
      </c>
      <c r="C58">
        <v>0.2</v>
      </c>
      <c r="D58">
        <v>0.05</v>
      </c>
      <c r="E58">
        <v>0.05</v>
      </c>
      <c r="F58" s="106">
        <v>0.05</v>
      </c>
      <c r="G58">
        <v>0.05</v>
      </c>
    </row>
    <row r="59" spans="1:7" x14ac:dyDescent="0.2">
      <c r="A59">
        <v>2281</v>
      </c>
      <c r="B59" s="106" t="s">
        <v>1103</v>
      </c>
      <c r="C59">
        <v>0.2</v>
      </c>
      <c r="D59">
        <v>0.05</v>
      </c>
      <c r="E59">
        <v>0.05</v>
      </c>
      <c r="F59">
        <v>0.05</v>
      </c>
      <c r="G59">
        <v>0.05</v>
      </c>
    </row>
    <row r="60" spans="1:7" x14ac:dyDescent="0.2">
      <c r="A60">
        <v>2282</v>
      </c>
      <c r="B60" s="106" t="s">
        <v>592</v>
      </c>
      <c r="C60">
        <v>0</v>
      </c>
      <c r="D60">
        <v>0.1</v>
      </c>
      <c r="E60">
        <v>0</v>
      </c>
      <c r="F60" s="106">
        <v>0.1</v>
      </c>
      <c r="G60" s="106">
        <v>0</v>
      </c>
    </row>
    <row r="61" spans="1:7" x14ac:dyDescent="0.2">
      <c r="A61">
        <v>2288</v>
      </c>
      <c r="B61" s="106" t="s">
        <v>1218</v>
      </c>
      <c r="C61">
        <v>0</v>
      </c>
      <c r="D61">
        <v>0</v>
      </c>
      <c r="E61">
        <v>0.05</v>
      </c>
      <c r="F61" s="106">
        <v>0</v>
      </c>
      <c r="G61" s="106">
        <v>0.05</v>
      </c>
    </row>
    <row r="62" spans="1:7" x14ac:dyDescent="0.2">
      <c r="A62">
        <v>2294</v>
      </c>
      <c r="B62" s="106" t="s">
        <v>593</v>
      </c>
      <c r="C62">
        <v>0.4</v>
      </c>
      <c r="D62" s="106">
        <v>0.1</v>
      </c>
      <c r="E62">
        <v>0.1</v>
      </c>
      <c r="F62" s="106">
        <v>0.1</v>
      </c>
      <c r="G62">
        <v>0.1</v>
      </c>
    </row>
    <row r="63" spans="1:7" x14ac:dyDescent="0.2">
      <c r="A63">
        <v>2301</v>
      </c>
      <c r="B63" s="106" t="s">
        <v>594</v>
      </c>
      <c r="C63">
        <v>0.4</v>
      </c>
      <c r="D63">
        <v>0.05</v>
      </c>
      <c r="E63">
        <v>0.05</v>
      </c>
      <c r="F63">
        <v>0.05</v>
      </c>
      <c r="G63">
        <v>0.1</v>
      </c>
    </row>
    <row r="64" spans="1:7" x14ac:dyDescent="0.2">
      <c r="A64">
        <v>2305</v>
      </c>
      <c r="B64" s="106" t="s">
        <v>1982</v>
      </c>
      <c r="C64">
        <v>0.2</v>
      </c>
      <c r="D64">
        <v>0.05</v>
      </c>
      <c r="E64">
        <v>0.05</v>
      </c>
      <c r="F64">
        <v>0</v>
      </c>
      <c r="G64" t="s">
        <v>157</v>
      </c>
    </row>
    <row r="65" spans="1:7" x14ac:dyDescent="0.2">
      <c r="A65">
        <v>2325</v>
      </c>
      <c r="B65" s="106" t="s">
        <v>1907</v>
      </c>
      <c r="C65">
        <v>0.2</v>
      </c>
      <c r="D65">
        <v>0.05</v>
      </c>
      <c r="E65">
        <v>0</v>
      </c>
      <c r="F65">
        <v>0</v>
      </c>
      <c r="G65">
        <v>0</v>
      </c>
    </row>
    <row r="66" spans="1:7" x14ac:dyDescent="0.2">
      <c r="A66">
        <v>2371</v>
      </c>
      <c r="B66" s="106" t="s">
        <v>595</v>
      </c>
      <c r="C66">
        <v>0.2</v>
      </c>
      <c r="D66" s="106">
        <v>0.05</v>
      </c>
      <c r="E66">
        <v>0.05</v>
      </c>
      <c r="F66" s="106">
        <v>0.05</v>
      </c>
      <c r="G66">
        <v>0.05</v>
      </c>
    </row>
    <row r="67" spans="1:7" x14ac:dyDescent="0.2">
      <c r="A67">
        <v>2379</v>
      </c>
      <c r="B67" s="106" t="s">
        <v>472</v>
      </c>
      <c r="C67">
        <v>0.4</v>
      </c>
      <c r="D67" s="106">
        <v>0.1</v>
      </c>
      <c r="E67">
        <v>0.05</v>
      </c>
      <c r="F67" s="106">
        <v>0.1</v>
      </c>
      <c r="G67">
        <v>0.1</v>
      </c>
    </row>
    <row r="68" spans="1:7" x14ac:dyDescent="0.2">
      <c r="A68">
        <v>2389</v>
      </c>
      <c r="B68" s="106" t="s">
        <v>1079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">
      <c r="A69">
        <v>2398</v>
      </c>
      <c r="B69" s="106" t="s">
        <v>1908</v>
      </c>
      <c r="C69">
        <v>0.2</v>
      </c>
      <c r="D69">
        <v>0.05</v>
      </c>
      <c r="E69">
        <v>0.05</v>
      </c>
      <c r="F69">
        <v>0.05</v>
      </c>
      <c r="G69">
        <v>0.05</v>
      </c>
    </row>
    <row r="70" spans="1:7" x14ac:dyDescent="0.2">
      <c r="A70">
        <v>2410</v>
      </c>
      <c r="B70" s="106" t="s">
        <v>2205</v>
      </c>
      <c r="C70">
        <v>0</v>
      </c>
      <c r="D70" t="s">
        <v>157</v>
      </c>
      <c r="E70" t="s">
        <v>157</v>
      </c>
      <c r="F70" s="106" t="s">
        <v>157</v>
      </c>
      <c r="G70" s="106" t="s">
        <v>157</v>
      </c>
    </row>
    <row r="71" spans="1:7" x14ac:dyDescent="0.2">
      <c r="A71">
        <v>2440</v>
      </c>
      <c r="B71" s="106" t="s">
        <v>1877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2462</v>
      </c>
      <c r="B72" s="106" t="s">
        <v>596</v>
      </c>
      <c r="C72">
        <v>0.2</v>
      </c>
      <c r="D72">
        <v>0.05</v>
      </c>
      <c r="E72">
        <v>0.05</v>
      </c>
      <c r="F72" s="106">
        <v>0.05</v>
      </c>
      <c r="G72">
        <v>0.05</v>
      </c>
    </row>
    <row r="73" spans="1:7" x14ac:dyDescent="0.2">
      <c r="A73">
        <v>2471</v>
      </c>
      <c r="B73" s="106" t="s">
        <v>2107</v>
      </c>
      <c r="C73">
        <v>0</v>
      </c>
      <c r="D73">
        <v>0</v>
      </c>
      <c r="E73" s="106" t="s">
        <v>157</v>
      </c>
      <c r="F73" s="106">
        <v>0</v>
      </c>
      <c r="G73">
        <v>0</v>
      </c>
    </row>
    <row r="74" spans="1:7" x14ac:dyDescent="0.2">
      <c r="A74">
        <v>2475</v>
      </c>
      <c r="B74" s="106" t="s">
        <v>1104</v>
      </c>
      <c r="C74">
        <v>0.2</v>
      </c>
      <c r="D74" s="106">
        <v>0.05</v>
      </c>
      <c r="E74" s="106">
        <v>0.05</v>
      </c>
      <c r="F74" s="106">
        <v>0.05</v>
      </c>
      <c r="G74">
        <v>0.05</v>
      </c>
    </row>
    <row r="75" spans="1:7" x14ac:dyDescent="0.2">
      <c r="A75">
        <v>2485</v>
      </c>
      <c r="B75" s="106" t="s">
        <v>2108</v>
      </c>
      <c r="C75">
        <v>0</v>
      </c>
      <c r="D75" s="106">
        <v>0</v>
      </c>
      <c r="E75" s="106" t="s">
        <v>157</v>
      </c>
      <c r="F75" s="106" t="s">
        <v>157</v>
      </c>
      <c r="G75" t="s">
        <v>157</v>
      </c>
    </row>
    <row r="76" spans="1:7" x14ac:dyDescent="0.2">
      <c r="A76">
        <v>2487</v>
      </c>
      <c r="B76" s="106" t="s">
        <v>597</v>
      </c>
      <c r="C76">
        <v>0.2</v>
      </c>
      <c r="D76" s="106">
        <v>0.05</v>
      </c>
      <c r="E76" s="106">
        <v>0.05</v>
      </c>
      <c r="F76" s="106">
        <v>0.05</v>
      </c>
      <c r="G76" s="106">
        <v>0.05</v>
      </c>
    </row>
    <row r="77" spans="1:7" x14ac:dyDescent="0.2">
      <c r="A77">
        <v>2491</v>
      </c>
      <c r="B77" s="106" t="s">
        <v>1409</v>
      </c>
      <c r="C77">
        <v>0</v>
      </c>
      <c r="D77" s="106">
        <v>0</v>
      </c>
      <c r="E77">
        <v>0.05</v>
      </c>
      <c r="F77" s="106">
        <v>0.05</v>
      </c>
      <c r="G77">
        <v>0.05</v>
      </c>
    </row>
    <row r="78" spans="1:7" x14ac:dyDescent="0.2">
      <c r="A78">
        <v>2492</v>
      </c>
      <c r="B78" s="106" t="s">
        <v>598</v>
      </c>
      <c r="C78">
        <v>0.2</v>
      </c>
      <c r="D78" s="106">
        <v>0.05</v>
      </c>
      <c r="E78">
        <v>0.05</v>
      </c>
      <c r="F78" s="106">
        <v>0.05</v>
      </c>
      <c r="G78">
        <v>0.05</v>
      </c>
    </row>
    <row r="79" spans="1:7" x14ac:dyDescent="0.2">
      <c r="A79">
        <v>2501</v>
      </c>
      <c r="B79" s="106" t="s">
        <v>599</v>
      </c>
      <c r="C79">
        <v>0.2</v>
      </c>
      <c r="D79">
        <v>0.05</v>
      </c>
      <c r="E79">
        <v>0.05</v>
      </c>
      <c r="F79">
        <v>0.05</v>
      </c>
      <c r="G79">
        <v>0.05</v>
      </c>
    </row>
    <row r="80" spans="1:7" x14ac:dyDescent="0.2">
      <c r="A80">
        <v>2533</v>
      </c>
      <c r="B80" s="106" t="s">
        <v>1740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2587</v>
      </c>
      <c r="B81" s="106" t="s">
        <v>1896</v>
      </c>
      <c r="C81">
        <v>0</v>
      </c>
      <c r="D81">
        <v>0</v>
      </c>
      <c r="E81">
        <v>0</v>
      </c>
      <c r="F81" t="s">
        <v>157</v>
      </c>
      <c r="G81" t="s">
        <v>157</v>
      </c>
    </row>
    <row r="82" spans="1:7" x14ac:dyDescent="0.2">
      <c r="A82">
        <v>2593</v>
      </c>
      <c r="B82" s="106" t="s">
        <v>600</v>
      </c>
      <c r="C82">
        <v>0.4</v>
      </c>
      <c r="D82" s="106">
        <v>0.1</v>
      </c>
      <c r="E82" s="106">
        <v>0.1</v>
      </c>
      <c r="F82" s="106">
        <v>0.1</v>
      </c>
      <c r="G82" s="106">
        <v>0.1</v>
      </c>
    </row>
    <row r="83" spans="1:7" x14ac:dyDescent="0.2">
      <c r="A83">
        <v>2594</v>
      </c>
      <c r="B83" s="106" t="s">
        <v>601</v>
      </c>
      <c r="C83">
        <v>0.2</v>
      </c>
      <c r="D83" s="106">
        <v>0.05</v>
      </c>
      <c r="E83" s="106">
        <v>0.05</v>
      </c>
      <c r="F83" s="106">
        <v>0.05</v>
      </c>
      <c r="G83" s="106">
        <v>0.05</v>
      </c>
    </row>
    <row r="84" spans="1:7" x14ac:dyDescent="0.2">
      <c r="A84">
        <v>2599</v>
      </c>
      <c r="B84" s="106" t="s">
        <v>1626</v>
      </c>
      <c r="C84">
        <v>0.2</v>
      </c>
      <c r="D84" s="106">
        <v>0.05</v>
      </c>
      <c r="E84">
        <v>0</v>
      </c>
      <c r="F84" s="106">
        <v>0</v>
      </c>
      <c r="G84">
        <v>0</v>
      </c>
    </row>
    <row r="85" spans="1:7" x14ac:dyDescent="0.2">
      <c r="A85">
        <v>2602</v>
      </c>
      <c r="B85" s="106" t="s">
        <v>554</v>
      </c>
      <c r="C85">
        <v>0.4</v>
      </c>
      <c r="D85" t="s">
        <v>157</v>
      </c>
      <c r="E85">
        <v>0.1</v>
      </c>
      <c r="F85" t="s">
        <v>157</v>
      </c>
      <c r="G85">
        <v>0.1</v>
      </c>
    </row>
    <row r="86" spans="1:7" x14ac:dyDescent="0.2">
      <c r="A86">
        <v>2613</v>
      </c>
      <c r="B86" s="106" t="s">
        <v>2206</v>
      </c>
      <c r="C86">
        <v>0</v>
      </c>
      <c r="D86" t="s">
        <v>157</v>
      </c>
      <c r="E86" t="s">
        <v>157</v>
      </c>
      <c r="F86">
        <v>0</v>
      </c>
      <c r="G86" s="106">
        <v>0</v>
      </c>
    </row>
    <row r="87" spans="1:7" x14ac:dyDescent="0.2">
      <c r="A87">
        <v>2651</v>
      </c>
      <c r="B87" s="106" t="s">
        <v>602</v>
      </c>
      <c r="C87">
        <v>0.6</v>
      </c>
      <c r="D87" s="106">
        <v>0.15</v>
      </c>
      <c r="E87">
        <v>0.15</v>
      </c>
      <c r="F87" s="106">
        <v>0.15</v>
      </c>
      <c r="G87">
        <v>0.15</v>
      </c>
    </row>
    <row r="88" spans="1:7" x14ac:dyDescent="0.2">
      <c r="A88">
        <v>2659</v>
      </c>
      <c r="B88" s="106" t="s">
        <v>603</v>
      </c>
      <c r="C88">
        <v>0.4</v>
      </c>
      <c r="D88" s="106">
        <v>0.1</v>
      </c>
      <c r="E88">
        <v>0.1</v>
      </c>
      <c r="F88" s="106">
        <v>0.1</v>
      </c>
      <c r="G88">
        <v>0.1</v>
      </c>
    </row>
    <row r="89" spans="1:7" x14ac:dyDescent="0.2">
      <c r="A89">
        <v>2664</v>
      </c>
      <c r="B89" s="106" t="s">
        <v>604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2670</v>
      </c>
      <c r="B90" s="106" t="s">
        <v>1206</v>
      </c>
      <c r="C90">
        <v>0</v>
      </c>
      <c r="D90">
        <v>0</v>
      </c>
      <c r="E90">
        <v>0</v>
      </c>
      <c r="F90">
        <v>0</v>
      </c>
      <c r="G90">
        <v>0.15</v>
      </c>
    </row>
    <row r="91" spans="1:7" x14ac:dyDescent="0.2">
      <c r="A91">
        <v>2676</v>
      </c>
      <c r="B91" s="106" t="s">
        <v>2207</v>
      </c>
      <c r="C91">
        <v>0</v>
      </c>
      <c r="D91" t="s">
        <v>157</v>
      </c>
      <c r="E91" t="s">
        <v>157</v>
      </c>
      <c r="F91">
        <v>0</v>
      </c>
      <c r="G91" t="s">
        <v>157</v>
      </c>
    </row>
    <row r="92" spans="1:7" x14ac:dyDescent="0.2">
      <c r="A92">
        <v>2678</v>
      </c>
      <c r="B92" s="106" t="s">
        <v>605</v>
      </c>
      <c r="C92">
        <v>0.2</v>
      </c>
      <c r="D92">
        <v>0.05</v>
      </c>
      <c r="E92">
        <v>0.05</v>
      </c>
      <c r="F92">
        <v>0.05</v>
      </c>
      <c r="G92">
        <v>0.05</v>
      </c>
    </row>
    <row r="93" spans="1:7" x14ac:dyDescent="0.2">
      <c r="A93">
        <v>2692</v>
      </c>
      <c r="B93" s="106" t="s">
        <v>606</v>
      </c>
      <c r="C93">
        <v>0.4</v>
      </c>
      <c r="D93">
        <v>0.1</v>
      </c>
      <c r="E93">
        <v>0.1</v>
      </c>
      <c r="F93">
        <v>0.1</v>
      </c>
      <c r="G93">
        <v>0.1</v>
      </c>
    </row>
    <row r="94" spans="1:7" x14ac:dyDescent="0.2">
      <c r="A94">
        <v>2695</v>
      </c>
      <c r="B94" s="106" t="s">
        <v>1337</v>
      </c>
      <c r="C94">
        <v>0.4</v>
      </c>
      <c r="D94">
        <v>0.1</v>
      </c>
      <c r="E94">
        <v>0.1</v>
      </c>
      <c r="F94">
        <v>0.1</v>
      </c>
      <c r="G94">
        <v>0.1</v>
      </c>
    </row>
    <row r="95" spans="1:7" x14ac:dyDescent="0.2">
      <c r="A95">
        <v>2698</v>
      </c>
      <c r="B95" s="106" t="s">
        <v>607</v>
      </c>
      <c r="C95">
        <v>0.2</v>
      </c>
      <c r="D95" s="106">
        <v>0.05</v>
      </c>
      <c r="E95" s="106">
        <v>0.05</v>
      </c>
      <c r="F95">
        <v>0.05</v>
      </c>
      <c r="G95">
        <v>0.05</v>
      </c>
    </row>
    <row r="96" spans="1:7" x14ac:dyDescent="0.2">
      <c r="A96">
        <v>2715</v>
      </c>
      <c r="B96" s="106" t="s">
        <v>1059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2729</v>
      </c>
      <c r="B97" s="106" t="s">
        <v>1983</v>
      </c>
      <c r="C97">
        <v>0.2</v>
      </c>
      <c r="D97">
        <v>0.05</v>
      </c>
      <c r="E97">
        <v>0.05</v>
      </c>
      <c r="F97">
        <v>0.05</v>
      </c>
      <c r="G97" t="s">
        <v>157</v>
      </c>
    </row>
    <row r="98" spans="1:7" x14ac:dyDescent="0.2">
      <c r="A98">
        <v>2730</v>
      </c>
      <c r="B98" s="106" t="s">
        <v>608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2733</v>
      </c>
      <c r="B99" s="106" t="s">
        <v>1338</v>
      </c>
      <c r="C99">
        <v>0.4</v>
      </c>
      <c r="D99">
        <v>0.1</v>
      </c>
      <c r="E99">
        <v>0.1</v>
      </c>
      <c r="F99">
        <v>0.1</v>
      </c>
      <c r="G99">
        <v>0.1</v>
      </c>
    </row>
    <row r="100" spans="1:7" x14ac:dyDescent="0.2">
      <c r="A100">
        <v>2791</v>
      </c>
      <c r="B100" s="106" t="s">
        <v>1156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2796</v>
      </c>
      <c r="B101" s="106" t="s">
        <v>1060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2801</v>
      </c>
      <c r="B102" s="106" t="s">
        <v>609</v>
      </c>
      <c r="C102">
        <v>0.4</v>
      </c>
      <c r="D102">
        <v>0.1</v>
      </c>
      <c r="E102">
        <v>0.1</v>
      </c>
      <c r="F102">
        <v>0.1</v>
      </c>
      <c r="G102">
        <v>0.1</v>
      </c>
    </row>
    <row r="103" spans="1:7" x14ac:dyDescent="0.2">
      <c r="A103">
        <v>2811</v>
      </c>
      <c r="B103" s="106" t="s">
        <v>1627</v>
      </c>
      <c r="C103">
        <v>0.2</v>
      </c>
      <c r="D103">
        <v>0.05</v>
      </c>
      <c r="E103">
        <v>0.05</v>
      </c>
      <c r="F103">
        <v>0.05</v>
      </c>
      <c r="G103">
        <v>0.05</v>
      </c>
    </row>
    <row r="104" spans="1:7" x14ac:dyDescent="0.2">
      <c r="A104">
        <v>2819</v>
      </c>
      <c r="B104" s="106" t="s">
        <v>1878</v>
      </c>
      <c r="C104">
        <v>0.2</v>
      </c>
      <c r="D104">
        <v>0.05</v>
      </c>
      <c r="E104">
        <v>0.05</v>
      </c>
      <c r="F104">
        <v>0.05</v>
      </c>
      <c r="G104">
        <v>0</v>
      </c>
    </row>
    <row r="105" spans="1:7" x14ac:dyDescent="0.2">
      <c r="A105">
        <v>2871</v>
      </c>
      <c r="B105" s="106" t="s">
        <v>1608</v>
      </c>
      <c r="C105">
        <v>0.2</v>
      </c>
      <c r="D105">
        <v>0.05</v>
      </c>
      <c r="E105" s="106">
        <v>0</v>
      </c>
      <c r="F105" s="106">
        <v>0</v>
      </c>
      <c r="G105" s="106">
        <v>0.05</v>
      </c>
    </row>
    <row r="106" spans="1:7" x14ac:dyDescent="0.2">
      <c r="A106">
        <v>2874</v>
      </c>
      <c r="B106" s="106" t="s">
        <v>1157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2875</v>
      </c>
      <c r="B107" s="106" t="s">
        <v>610</v>
      </c>
      <c r="C107">
        <v>0.4</v>
      </c>
      <c r="D107">
        <v>0.1</v>
      </c>
      <c r="E107">
        <v>0.1</v>
      </c>
      <c r="F107">
        <v>0.1</v>
      </c>
      <c r="G107">
        <v>0.1</v>
      </c>
    </row>
    <row r="108" spans="1:7" x14ac:dyDescent="0.2">
      <c r="A108">
        <v>2882</v>
      </c>
      <c r="B108" s="106" t="s">
        <v>611</v>
      </c>
      <c r="C108">
        <v>0.2</v>
      </c>
      <c r="D108">
        <v>0.05</v>
      </c>
      <c r="E108">
        <v>0.05</v>
      </c>
      <c r="F108">
        <v>0.05</v>
      </c>
      <c r="G108">
        <v>0.05</v>
      </c>
    </row>
    <row r="109" spans="1:7" x14ac:dyDescent="0.2">
      <c r="A109">
        <v>2884</v>
      </c>
      <c r="B109" s="106" t="s">
        <v>612</v>
      </c>
      <c r="C109">
        <v>0.2</v>
      </c>
      <c r="D109">
        <v>0.05</v>
      </c>
      <c r="E109">
        <v>0.05</v>
      </c>
      <c r="F109">
        <v>0.05</v>
      </c>
      <c r="G109">
        <v>0.05</v>
      </c>
    </row>
    <row r="110" spans="1:7" x14ac:dyDescent="0.2">
      <c r="A110">
        <v>2897</v>
      </c>
      <c r="B110" s="106" t="s">
        <v>613</v>
      </c>
      <c r="C110">
        <v>0.6</v>
      </c>
      <c r="D110" s="106">
        <v>0.15</v>
      </c>
      <c r="E110" s="106">
        <v>0.15</v>
      </c>
      <c r="F110">
        <v>0.15</v>
      </c>
      <c r="G110">
        <v>0.15</v>
      </c>
    </row>
    <row r="111" spans="1:7" x14ac:dyDescent="0.2">
      <c r="A111">
        <v>2904</v>
      </c>
      <c r="B111" s="106" t="s">
        <v>1575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2910</v>
      </c>
      <c r="B112" s="106" t="s">
        <v>614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2914</v>
      </c>
      <c r="B113" s="106" t="s">
        <v>1410</v>
      </c>
      <c r="C113">
        <v>0</v>
      </c>
      <c r="D113" t="s">
        <v>157</v>
      </c>
      <c r="E113" t="s">
        <v>157</v>
      </c>
      <c r="F113">
        <v>0</v>
      </c>
      <c r="G113" t="s">
        <v>157</v>
      </c>
    </row>
    <row r="114" spans="1:7" x14ac:dyDescent="0.2">
      <c r="A114">
        <v>2918</v>
      </c>
      <c r="B114" s="106" t="s">
        <v>1358</v>
      </c>
      <c r="C114">
        <v>0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2922</v>
      </c>
      <c r="B115" s="106" t="s">
        <v>615</v>
      </c>
      <c r="C115">
        <v>0.2</v>
      </c>
      <c r="D115">
        <v>0.05</v>
      </c>
      <c r="E115">
        <v>0.05</v>
      </c>
      <c r="F115" s="106">
        <v>0.05</v>
      </c>
      <c r="G115" s="106">
        <v>0.05</v>
      </c>
    </row>
    <row r="116" spans="1:7" x14ac:dyDescent="0.2">
      <c r="A116">
        <v>2924</v>
      </c>
      <c r="B116" s="106" t="s">
        <v>1984</v>
      </c>
      <c r="C116">
        <v>0</v>
      </c>
      <c r="D116">
        <v>0.05</v>
      </c>
      <c r="E116" s="106">
        <v>0.05</v>
      </c>
      <c r="F116" s="106">
        <v>0.05</v>
      </c>
      <c r="G116" s="106" t="s">
        <v>157</v>
      </c>
    </row>
    <row r="117" spans="1:7" x14ac:dyDescent="0.2">
      <c r="A117">
        <v>2930</v>
      </c>
      <c r="B117" s="106" t="s">
        <v>616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2931</v>
      </c>
      <c r="B118" s="106" t="s">
        <v>617</v>
      </c>
      <c r="C118">
        <v>0.2</v>
      </c>
      <c r="D118">
        <v>0.05</v>
      </c>
      <c r="E118">
        <v>0.05</v>
      </c>
      <c r="F118">
        <v>0.05</v>
      </c>
      <c r="G118">
        <v>0.05</v>
      </c>
    </row>
    <row r="119" spans="1:7" x14ac:dyDescent="0.2">
      <c r="A119">
        <v>2975</v>
      </c>
      <c r="B119" s="106" t="s">
        <v>618</v>
      </c>
      <c r="C119">
        <v>0.2</v>
      </c>
      <c r="D119">
        <v>0.05</v>
      </c>
      <c r="E119" s="106">
        <v>0.05</v>
      </c>
      <c r="F119">
        <v>0.05</v>
      </c>
      <c r="G119">
        <v>0.05</v>
      </c>
    </row>
    <row r="120" spans="1:7" x14ac:dyDescent="0.2">
      <c r="A120">
        <v>3001</v>
      </c>
      <c r="B120" s="106" t="s">
        <v>2208</v>
      </c>
      <c r="C120">
        <v>0</v>
      </c>
      <c r="D120" t="s">
        <v>157</v>
      </c>
      <c r="E120" t="s">
        <v>157</v>
      </c>
      <c r="F120" t="s">
        <v>157</v>
      </c>
      <c r="G120" t="s">
        <v>157</v>
      </c>
    </row>
    <row r="121" spans="1:7" x14ac:dyDescent="0.2">
      <c r="A121">
        <v>3003</v>
      </c>
      <c r="B121" s="106" t="s">
        <v>553</v>
      </c>
      <c r="C121">
        <v>0.2</v>
      </c>
      <c r="D121">
        <v>0.05</v>
      </c>
      <c r="E121">
        <v>0.05</v>
      </c>
      <c r="F121">
        <v>0.05</v>
      </c>
      <c r="G121" s="106">
        <v>0.05</v>
      </c>
    </row>
    <row r="122" spans="1:7" x14ac:dyDescent="0.2">
      <c r="A122">
        <v>3004</v>
      </c>
      <c r="B122" s="106" t="s">
        <v>619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">
      <c r="A123">
        <v>3028</v>
      </c>
      <c r="B123" s="106" t="s">
        <v>1655</v>
      </c>
      <c r="C123">
        <v>0.2</v>
      </c>
      <c r="D123">
        <v>0.05</v>
      </c>
      <c r="E123">
        <v>0.05</v>
      </c>
      <c r="F123">
        <v>0.05</v>
      </c>
      <c r="G123">
        <v>0.05</v>
      </c>
    </row>
    <row r="124" spans="1:7" x14ac:dyDescent="0.2">
      <c r="A124">
        <v>3038</v>
      </c>
      <c r="B124" s="106" t="s">
        <v>1085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">
      <c r="A125">
        <v>3046</v>
      </c>
      <c r="B125" s="106" t="s">
        <v>620</v>
      </c>
      <c r="C125">
        <v>0.6</v>
      </c>
      <c r="D125">
        <v>0.15</v>
      </c>
      <c r="E125">
        <v>0.15</v>
      </c>
      <c r="F125">
        <v>0.15</v>
      </c>
      <c r="G125">
        <v>0.15</v>
      </c>
    </row>
    <row r="126" spans="1:7" x14ac:dyDescent="0.2">
      <c r="A126">
        <v>3048</v>
      </c>
      <c r="B126" s="106" t="s">
        <v>1576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3050</v>
      </c>
      <c r="B127" s="106" t="s">
        <v>1294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3067</v>
      </c>
      <c r="B128" s="106" t="s">
        <v>621</v>
      </c>
      <c r="C128">
        <v>0.2</v>
      </c>
      <c r="D128">
        <v>0.05</v>
      </c>
      <c r="E128">
        <v>0.05</v>
      </c>
      <c r="F128">
        <v>0.05</v>
      </c>
      <c r="G128">
        <v>0.05</v>
      </c>
    </row>
    <row r="129" spans="1:7" x14ac:dyDescent="0.2">
      <c r="A129">
        <v>3079</v>
      </c>
      <c r="B129" s="106" t="s">
        <v>1061</v>
      </c>
      <c r="C129">
        <v>0</v>
      </c>
      <c r="D129" s="106">
        <v>0</v>
      </c>
      <c r="E129">
        <v>0</v>
      </c>
      <c r="F129" s="106">
        <v>0</v>
      </c>
      <c r="G129">
        <v>0</v>
      </c>
    </row>
    <row r="130" spans="1:7" x14ac:dyDescent="0.2">
      <c r="A130">
        <v>3082</v>
      </c>
      <c r="B130" s="106" t="s">
        <v>622</v>
      </c>
      <c r="C130">
        <v>0.2</v>
      </c>
      <c r="D130">
        <v>0.05</v>
      </c>
      <c r="E130">
        <v>0</v>
      </c>
      <c r="F130">
        <v>0.05</v>
      </c>
      <c r="G130">
        <v>0</v>
      </c>
    </row>
    <row r="131" spans="1:7" x14ac:dyDescent="0.2">
      <c r="A131">
        <v>3085</v>
      </c>
      <c r="B131" s="106" t="s">
        <v>1909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3086</v>
      </c>
      <c r="B132" s="106" t="s">
        <v>623</v>
      </c>
      <c r="C132">
        <v>0.2</v>
      </c>
      <c r="D132" s="106">
        <v>0.05</v>
      </c>
      <c r="E132">
        <v>0.05</v>
      </c>
      <c r="F132" s="106">
        <v>0.05</v>
      </c>
      <c r="G132" s="106">
        <v>0.05</v>
      </c>
    </row>
    <row r="133" spans="1:7" x14ac:dyDescent="0.2">
      <c r="A133">
        <v>3088</v>
      </c>
      <c r="B133" s="106" t="s">
        <v>624</v>
      </c>
      <c r="C133">
        <v>0</v>
      </c>
      <c r="D133">
        <v>0</v>
      </c>
      <c r="E133">
        <v>0.05</v>
      </c>
      <c r="F133">
        <v>0.05</v>
      </c>
      <c r="G133">
        <v>0.1</v>
      </c>
    </row>
    <row r="134" spans="1:7" x14ac:dyDescent="0.2">
      <c r="A134">
        <v>3092</v>
      </c>
      <c r="B134" s="106" t="s">
        <v>1656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3099</v>
      </c>
      <c r="B135" s="106" t="s">
        <v>36</v>
      </c>
      <c r="C135">
        <v>0.2</v>
      </c>
      <c r="D135" s="106">
        <v>0.05</v>
      </c>
      <c r="E135">
        <v>0.05</v>
      </c>
      <c r="F135">
        <v>0.05</v>
      </c>
      <c r="G135" s="106">
        <v>0.05</v>
      </c>
    </row>
    <row r="136" spans="1:7" x14ac:dyDescent="0.2">
      <c r="A136">
        <v>3105</v>
      </c>
      <c r="B136" s="106" t="s">
        <v>49</v>
      </c>
      <c r="C136">
        <v>0</v>
      </c>
      <c r="D136" s="106">
        <v>0</v>
      </c>
      <c r="E136">
        <v>0</v>
      </c>
      <c r="F136" s="106">
        <v>0</v>
      </c>
      <c r="G136" s="106" t="s">
        <v>157</v>
      </c>
    </row>
    <row r="137" spans="1:7" x14ac:dyDescent="0.2">
      <c r="A137">
        <v>3106</v>
      </c>
      <c r="B137" s="106" t="s">
        <v>625</v>
      </c>
      <c r="C137">
        <v>0.2</v>
      </c>
      <c r="D137" s="106">
        <v>0.05</v>
      </c>
      <c r="E137">
        <v>0</v>
      </c>
      <c r="F137">
        <v>0.05</v>
      </c>
      <c r="G137">
        <v>0</v>
      </c>
    </row>
    <row r="138" spans="1:7" x14ac:dyDescent="0.2">
      <c r="A138">
        <v>3110</v>
      </c>
      <c r="B138" s="106" t="s">
        <v>544</v>
      </c>
      <c r="C138">
        <v>0.4</v>
      </c>
      <c r="D138">
        <v>0.1</v>
      </c>
      <c r="E138">
        <v>0.1</v>
      </c>
      <c r="F138">
        <v>0.1</v>
      </c>
      <c r="G138">
        <v>0.55000000000000004</v>
      </c>
    </row>
    <row r="139" spans="1:7" x14ac:dyDescent="0.2">
      <c r="A139">
        <v>3116</v>
      </c>
      <c r="B139" s="106" t="s">
        <v>1448</v>
      </c>
      <c r="C139">
        <v>0</v>
      </c>
      <c r="D139" s="106">
        <v>0</v>
      </c>
      <c r="E139">
        <v>0</v>
      </c>
      <c r="F139">
        <v>0</v>
      </c>
      <c r="G139" s="106">
        <v>0.05</v>
      </c>
    </row>
    <row r="140" spans="1:7" x14ac:dyDescent="0.2">
      <c r="A140">
        <v>3132</v>
      </c>
      <c r="B140" s="106" t="s">
        <v>1578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3134</v>
      </c>
      <c r="B141" s="106" t="s">
        <v>1026</v>
      </c>
      <c r="C141">
        <v>0</v>
      </c>
      <c r="D141">
        <v>0</v>
      </c>
      <c r="E141">
        <v>0.05</v>
      </c>
      <c r="F141" s="106">
        <v>0.05</v>
      </c>
      <c r="G141">
        <v>0.05</v>
      </c>
    </row>
    <row r="142" spans="1:7" x14ac:dyDescent="0.2">
      <c r="A142">
        <v>3139</v>
      </c>
      <c r="B142" s="106" t="s">
        <v>1158</v>
      </c>
      <c r="C142">
        <v>0.4</v>
      </c>
      <c r="D142">
        <v>0.1</v>
      </c>
      <c r="E142">
        <v>0.1</v>
      </c>
      <c r="F142">
        <v>0.1</v>
      </c>
      <c r="G142">
        <v>0.1</v>
      </c>
    </row>
    <row r="143" spans="1:7" x14ac:dyDescent="0.2">
      <c r="A143">
        <v>3141</v>
      </c>
      <c r="B143" s="106" t="s">
        <v>1411</v>
      </c>
      <c r="C143">
        <v>0.4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3148</v>
      </c>
      <c r="B144" s="106" t="s">
        <v>626</v>
      </c>
      <c r="C144">
        <v>0.2</v>
      </c>
      <c r="D144">
        <v>0.05</v>
      </c>
      <c r="E144" s="106">
        <v>0.05</v>
      </c>
      <c r="F144" s="106">
        <v>0.05</v>
      </c>
      <c r="G144" s="106">
        <v>0.05</v>
      </c>
    </row>
    <row r="145" spans="1:7" x14ac:dyDescent="0.2">
      <c r="A145">
        <v>3151</v>
      </c>
      <c r="B145" s="106" t="s">
        <v>627</v>
      </c>
      <c r="C145">
        <v>0.2</v>
      </c>
      <c r="D145">
        <v>0.05</v>
      </c>
      <c r="E145">
        <v>0.05</v>
      </c>
      <c r="F145">
        <v>0.05</v>
      </c>
      <c r="G145">
        <v>0.05</v>
      </c>
    </row>
    <row r="146" spans="1:7" x14ac:dyDescent="0.2">
      <c r="A146">
        <v>3156</v>
      </c>
      <c r="B146" s="106" t="s">
        <v>1910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3159</v>
      </c>
      <c r="B147" s="106" t="s">
        <v>628</v>
      </c>
      <c r="C147">
        <v>0.2</v>
      </c>
      <c r="D147" s="106">
        <v>0.05</v>
      </c>
      <c r="E147" s="106">
        <v>0.05</v>
      </c>
      <c r="F147" s="106">
        <v>0.05</v>
      </c>
      <c r="G147" s="106">
        <v>0.05</v>
      </c>
    </row>
    <row r="148" spans="1:7" x14ac:dyDescent="0.2">
      <c r="A148">
        <v>3160</v>
      </c>
      <c r="B148" s="106" t="s">
        <v>1985</v>
      </c>
      <c r="C148">
        <v>0</v>
      </c>
      <c r="D148">
        <v>0</v>
      </c>
      <c r="E148">
        <v>0</v>
      </c>
      <c r="F148">
        <v>0</v>
      </c>
      <c r="G148" t="s">
        <v>157</v>
      </c>
    </row>
    <row r="149" spans="1:7" x14ac:dyDescent="0.2">
      <c r="A149">
        <v>3166</v>
      </c>
      <c r="B149" s="106" t="s">
        <v>629</v>
      </c>
      <c r="C149">
        <v>0.2</v>
      </c>
      <c r="D149">
        <v>0.05</v>
      </c>
      <c r="E149">
        <v>0.05</v>
      </c>
      <c r="F149">
        <v>0.05</v>
      </c>
      <c r="G149">
        <v>0.05</v>
      </c>
    </row>
    <row r="150" spans="1:7" x14ac:dyDescent="0.2">
      <c r="A150">
        <v>3176</v>
      </c>
      <c r="B150" s="106" t="s">
        <v>1159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">
      <c r="A151">
        <v>3178</v>
      </c>
      <c r="B151" s="106" t="s">
        <v>630</v>
      </c>
      <c r="C151">
        <v>0.2</v>
      </c>
      <c r="D151">
        <v>0.05</v>
      </c>
      <c r="E151">
        <v>0</v>
      </c>
      <c r="F151">
        <v>0</v>
      </c>
      <c r="G151">
        <v>0</v>
      </c>
    </row>
    <row r="152" spans="1:7" x14ac:dyDescent="0.2">
      <c r="A152">
        <v>3180</v>
      </c>
      <c r="B152" s="106" t="s">
        <v>1191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3183</v>
      </c>
      <c r="B153" s="106" t="s">
        <v>631</v>
      </c>
      <c r="C153">
        <v>0.2</v>
      </c>
      <c r="D153">
        <v>0</v>
      </c>
      <c r="E153">
        <v>0.05</v>
      </c>
      <c r="F153">
        <v>0.05</v>
      </c>
      <c r="G153">
        <v>0.05</v>
      </c>
    </row>
    <row r="154" spans="1:7" x14ac:dyDescent="0.2">
      <c r="A154">
        <v>3186</v>
      </c>
      <c r="B154" s="106" t="s">
        <v>1184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3191</v>
      </c>
      <c r="B155" s="106" t="s">
        <v>1628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3193</v>
      </c>
      <c r="B156" s="106" t="s">
        <v>632</v>
      </c>
      <c r="C156">
        <v>2.2000000000000002</v>
      </c>
      <c r="D156">
        <v>0.1</v>
      </c>
      <c r="E156" s="106">
        <v>0.95</v>
      </c>
      <c r="F156" s="106">
        <v>0.5</v>
      </c>
      <c r="G156">
        <v>0.5</v>
      </c>
    </row>
    <row r="157" spans="1:7" x14ac:dyDescent="0.2">
      <c r="A157">
        <v>3196</v>
      </c>
      <c r="B157" s="106" t="s">
        <v>2209</v>
      </c>
      <c r="C157">
        <v>0</v>
      </c>
      <c r="D157" t="s">
        <v>157</v>
      </c>
      <c r="E157" t="s">
        <v>157</v>
      </c>
      <c r="F157">
        <v>0</v>
      </c>
      <c r="G157">
        <v>0</v>
      </c>
    </row>
    <row r="158" spans="1:7" x14ac:dyDescent="0.2">
      <c r="A158">
        <v>3204</v>
      </c>
      <c r="B158" s="106" t="s">
        <v>1986</v>
      </c>
      <c r="C158">
        <v>0</v>
      </c>
      <c r="D158" s="106">
        <v>0</v>
      </c>
      <c r="E158" s="106">
        <v>0</v>
      </c>
      <c r="F158" s="106">
        <v>0</v>
      </c>
      <c r="G158" s="106" t="s">
        <v>157</v>
      </c>
    </row>
    <row r="159" spans="1:7" x14ac:dyDescent="0.2">
      <c r="A159">
        <v>3205</v>
      </c>
      <c r="B159" s="106" t="s">
        <v>634</v>
      </c>
      <c r="C159">
        <v>0.2</v>
      </c>
      <c r="D159">
        <v>0.05</v>
      </c>
      <c r="E159">
        <v>0.05</v>
      </c>
      <c r="F159">
        <v>0.05</v>
      </c>
      <c r="G159">
        <v>0</v>
      </c>
    </row>
    <row r="160" spans="1:7" x14ac:dyDescent="0.2">
      <c r="A160">
        <v>3222</v>
      </c>
      <c r="B160" s="106" t="s">
        <v>635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">
      <c r="A161">
        <v>3231</v>
      </c>
      <c r="B161" s="106" t="s">
        <v>444</v>
      </c>
      <c r="C161">
        <v>0.2</v>
      </c>
      <c r="D161">
        <v>0.05</v>
      </c>
      <c r="E161">
        <v>0.05</v>
      </c>
      <c r="F161">
        <v>0.05</v>
      </c>
      <c r="G161">
        <v>0.05</v>
      </c>
    </row>
    <row r="162" spans="1:7" x14ac:dyDescent="0.2">
      <c r="A162">
        <v>3232</v>
      </c>
      <c r="B162" s="106" t="s">
        <v>1741</v>
      </c>
      <c r="C162">
        <v>0.2</v>
      </c>
      <c r="D162">
        <v>0</v>
      </c>
      <c r="E162">
        <v>0</v>
      </c>
      <c r="F162">
        <v>0.05</v>
      </c>
      <c r="G162">
        <v>0.05</v>
      </c>
    </row>
    <row r="163" spans="1:7" x14ac:dyDescent="0.2">
      <c r="A163">
        <v>3252</v>
      </c>
      <c r="B163" s="106" t="s">
        <v>2056</v>
      </c>
      <c r="C163">
        <v>0</v>
      </c>
      <c r="D163">
        <v>0</v>
      </c>
      <c r="E163">
        <v>0</v>
      </c>
      <c r="F163" t="s">
        <v>157</v>
      </c>
      <c r="G163">
        <v>0</v>
      </c>
    </row>
    <row r="164" spans="1:7" x14ac:dyDescent="0.2">
      <c r="A164">
        <v>3271</v>
      </c>
      <c r="B164" s="106" t="s">
        <v>636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3280</v>
      </c>
      <c r="B165" s="106" t="s">
        <v>1160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">
      <c r="A166">
        <v>3284</v>
      </c>
      <c r="B166" s="106" t="s">
        <v>1911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3288</v>
      </c>
      <c r="B167" s="106" t="s">
        <v>1295</v>
      </c>
      <c r="C167">
        <v>0.4</v>
      </c>
      <c r="D167">
        <v>0.05</v>
      </c>
      <c r="E167">
        <v>0.05</v>
      </c>
      <c r="F167" t="s">
        <v>157</v>
      </c>
      <c r="G167">
        <v>0</v>
      </c>
    </row>
    <row r="168" spans="1:7" x14ac:dyDescent="0.2">
      <c r="A168">
        <v>3289</v>
      </c>
      <c r="B168" s="106" t="s">
        <v>637</v>
      </c>
      <c r="C168">
        <v>0.2</v>
      </c>
      <c r="D168">
        <v>0</v>
      </c>
      <c r="E168">
        <v>0.05</v>
      </c>
      <c r="F168">
        <v>0</v>
      </c>
      <c r="G168">
        <v>0.05</v>
      </c>
    </row>
    <row r="169" spans="1:7" x14ac:dyDescent="0.2">
      <c r="A169">
        <v>3291</v>
      </c>
      <c r="B169" s="106" t="s">
        <v>58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3299</v>
      </c>
      <c r="B170" s="106" t="s">
        <v>638</v>
      </c>
      <c r="C170">
        <v>0.2</v>
      </c>
      <c r="D170" s="106">
        <v>0.05</v>
      </c>
      <c r="E170">
        <v>0.05</v>
      </c>
      <c r="F170" s="106">
        <v>0.05</v>
      </c>
      <c r="G170" s="106">
        <v>0.05</v>
      </c>
    </row>
    <row r="171" spans="1:7" x14ac:dyDescent="0.2">
      <c r="A171">
        <v>3302</v>
      </c>
      <c r="B171" s="106" t="s">
        <v>2109</v>
      </c>
      <c r="C171">
        <v>0</v>
      </c>
      <c r="D171">
        <v>0</v>
      </c>
      <c r="E171" t="s">
        <v>157</v>
      </c>
      <c r="F171" t="s">
        <v>157</v>
      </c>
      <c r="G171" s="106" t="s">
        <v>157</v>
      </c>
    </row>
    <row r="172" spans="1:7" x14ac:dyDescent="0.2">
      <c r="A172">
        <v>3349</v>
      </c>
      <c r="B172" s="106" t="s">
        <v>639</v>
      </c>
      <c r="C172">
        <v>1.6</v>
      </c>
      <c r="D172">
        <v>0.4</v>
      </c>
      <c r="E172">
        <v>0.4</v>
      </c>
      <c r="F172">
        <v>0.4</v>
      </c>
      <c r="G172" s="106">
        <v>0.4</v>
      </c>
    </row>
    <row r="173" spans="1:7" x14ac:dyDescent="0.2">
      <c r="A173">
        <v>3382</v>
      </c>
      <c r="B173" s="106" t="s">
        <v>640</v>
      </c>
      <c r="C173">
        <v>0.4</v>
      </c>
      <c r="D173">
        <v>0.1</v>
      </c>
      <c r="E173">
        <v>0.1</v>
      </c>
      <c r="F173">
        <v>0.1</v>
      </c>
      <c r="G173" s="106">
        <v>0.1</v>
      </c>
    </row>
    <row r="174" spans="1:7" x14ac:dyDescent="0.2">
      <c r="A174">
        <v>3387</v>
      </c>
      <c r="B174" s="106" t="s">
        <v>641</v>
      </c>
      <c r="C174">
        <v>0.2</v>
      </c>
      <c r="D174">
        <v>0.05</v>
      </c>
      <c r="E174">
        <v>0.05</v>
      </c>
      <c r="F174">
        <v>0.05</v>
      </c>
      <c r="G174">
        <v>0.05</v>
      </c>
    </row>
    <row r="175" spans="1:7" x14ac:dyDescent="0.2">
      <c r="A175">
        <v>3391</v>
      </c>
      <c r="B175" s="106" t="s">
        <v>642</v>
      </c>
      <c r="C175">
        <v>0</v>
      </c>
      <c r="D175" s="106">
        <v>0</v>
      </c>
      <c r="E175" s="106">
        <v>0</v>
      </c>
      <c r="F175" s="106">
        <v>0</v>
      </c>
      <c r="G175" s="106">
        <v>0</v>
      </c>
    </row>
    <row r="176" spans="1:7" x14ac:dyDescent="0.2">
      <c r="A176">
        <v>3397</v>
      </c>
      <c r="B176" s="106" t="s">
        <v>643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">
      <c r="A177">
        <v>3401</v>
      </c>
      <c r="B177" s="106" t="s">
        <v>644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">
      <c r="A178">
        <v>3436</v>
      </c>
      <c r="B178" s="106" t="s">
        <v>1514</v>
      </c>
      <c r="C178">
        <v>0.2</v>
      </c>
      <c r="D178" t="s">
        <v>157</v>
      </c>
      <c r="E178" s="106">
        <v>0.05</v>
      </c>
      <c r="F178">
        <v>0.05</v>
      </c>
      <c r="G178">
        <v>0</v>
      </c>
    </row>
    <row r="179" spans="1:7" x14ac:dyDescent="0.2">
      <c r="A179">
        <v>3445</v>
      </c>
      <c r="B179" s="106" t="s">
        <v>1879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3457</v>
      </c>
      <c r="B180" s="106" t="s">
        <v>645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3475</v>
      </c>
      <c r="B181" s="106" t="s">
        <v>1201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3539</v>
      </c>
      <c r="B182" s="106" t="s">
        <v>1609</v>
      </c>
      <c r="C182">
        <v>0.2</v>
      </c>
      <c r="D182">
        <v>0.05</v>
      </c>
      <c r="E182">
        <v>0.05</v>
      </c>
      <c r="F182">
        <v>0.05</v>
      </c>
      <c r="G182">
        <v>0.05</v>
      </c>
    </row>
    <row r="183" spans="1:7" x14ac:dyDescent="0.2">
      <c r="A183">
        <v>3544</v>
      </c>
      <c r="B183" s="106" t="s">
        <v>646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3546</v>
      </c>
      <c r="B184" s="106" t="s">
        <v>2210</v>
      </c>
      <c r="C184">
        <v>0</v>
      </c>
      <c r="D184" s="106" t="s">
        <v>157</v>
      </c>
      <c r="E184">
        <v>0</v>
      </c>
      <c r="F184" t="s">
        <v>157</v>
      </c>
      <c r="G184">
        <v>0</v>
      </c>
    </row>
    <row r="185" spans="1:7" x14ac:dyDescent="0.2">
      <c r="A185">
        <v>3547</v>
      </c>
      <c r="B185" s="106" t="s">
        <v>647</v>
      </c>
      <c r="C185">
        <v>0.2</v>
      </c>
      <c r="D185" s="106">
        <v>0.05</v>
      </c>
      <c r="E185">
        <v>0.05</v>
      </c>
      <c r="F185">
        <v>0.05</v>
      </c>
      <c r="G185">
        <v>0.05</v>
      </c>
    </row>
    <row r="186" spans="1:7" x14ac:dyDescent="0.2">
      <c r="A186">
        <v>3569</v>
      </c>
      <c r="B186" s="106" t="s">
        <v>1412</v>
      </c>
      <c r="C186">
        <v>0.2</v>
      </c>
      <c r="D186">
        <v>0.05</v>
      </c>
      <c r="E186">
        <v>0.05</v>
      </c>
      <c r="F186">
        <v>0.05</v>
      </c>
      <c r="G186">
        <v>0.05</v>
      </c>
    </row>
    <row r="187" spans="1:7" x14ac:dyDescent="0.2">
      <c r="A187">
        <v>3580</v>
      </c>
      <c r="B187" s="106" t="s">
        <v>648</v>
      </c>
      <c r="C187">
        <v>0.2</v>
      </c>
      <c r="D187">
        <v>0.05</v>
      </c>
      <c r="E187">
        <v>0.05</v>
      </c>
      <c r="F187">
        <v>0.05</v>
      </c>
      <c r="G187" s="106">
        <v>0.05</v>
      </c>
    </row>
    <row r="188" spans="1:7" x14ac:dyDescent="0.2">
      <c r="A188">
        <v>3591</v>
      </c>
      <c r="B188" s="106" t="s">
        <v>649</v>
      </c>
      <c r="C188">
        <v>0.2</v>
      </c>
      <c r="D188">
        <v>0</v>
      </c>
      <c r="E188">
        <v>0.05</v>
      </c>
      <c r="F188">
        <v>0.05</v>
      </c>
      <c r="G188">
        <v>0.05</v>
      </c>
    </row>
    <row r="189" spans="1:7" x14ac:dyDescent="0.2">
      <c r="A189">
        <v>3606</v>
      </c>
      <c r="B189" s="106" t="s">
        <v>650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3611</v>
      </c>
      <c r="B190" s="106" t="s">
        <v>1937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3627</v>
      </c>
      <c r="B191" s="106" t="s">
        <v>651</v>
      </c>
      <c r="C191">
        <v>0</v>
      </c>
      <c r="D191" s="106">
        <v>0</v>
      </c>
      <c r="E191" s="106">
        <v>0</v>
      </c>
      <c r="F191" s="106">
        <v>0</v>
      </c>
      <c r="G191" s="106">
        <v>0</v>
      </c>
    </row>
    <row r="192" spans="1:7" x14ac:dyDescent="0.2">
      <c r="A192">
        <v>3635</v>
      </c>
      <c r="B192" s="106" t="s">
        <v>46</v>
      </c>
      <c r="C192">
        <v>0.4</v>
      </c>
      <c r="D192" s="106">
        <v>0.1</v>
      </c>
      <c r="E192">
        <v>0.1</v>
      </c>
      <c r="F192" s="106">
        <v>0.1</v>
      </c>
      <c r="G192">
        <v>0.1</v>
      </c>
    </row>
    <row r="193" spans="1:7" x14ac:dyDescent="0.2">
      <c r="A193">
        <v>3640</v>
      </c>
      <c r="B193" s="106" t="s">
        <v>652</v>
      </c>
      <c r="C193">
        <v>0.2</v>
      </c>
      <c r="D193" s="106">
        <v>0.05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3648</v>
      </c>
      <c r="B194" s="106" t="s">
        <v>653</v>
      </c>
      <c r="C194">
        <v>0.2</v>
      </c>
      <c r="D194" s="106">
        <v>0.05</v>
      </c>
      <c r="E194" s="106">
        <v>0.05</v>
      </c>
      <c r="F194">
        <v>0.05</v>
      </c>
      <c r="G194" s="106">
        <v>0.05</v>
      </c>
    </row>
    <row r="195" spans="1:7" x14ac:dyDescent="0.2">
      <c r="A195">
        <v>3655</v>
      </c>
      <c r="B195" s="106" t="s">
        <v>654</v>
      </c>
      <c r="C195">
        <v>0.4</v>
      </c>
      <c r="D195">
        <v>0.1</v>
      </c>
      <c r="E195" s="106">
        <v>0.1</v>
      </c>
      <c r="F195">
        <v>0.1</v>
      </c>
      <c r="G195" s="106">
        <v>0.1</v>
      </c>
    </row>
    <row r="196" spans="1:7" x14ac:dyDescent="0.2">
      <c r="A196">
        <v>3656</v>
      </c>
      <c r="B196" s="106" t="s">
        <v>655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3659</v>
      </c>
      <c r="B197" s="106" t="s">
        <v>656</v>
      </c>
      <c r="C197">
        <v>0.2</v>
      </c>
      <c r="D197">
        <v>0.05</v>
      </c>
      <c r="E197">
        <v>0.05</v>
      </c>
      <c r="F197">
        <v>0.05</v>
      </c>
      <c r="G197">
        <v>0.05</v>
      </c>
    </row>
    <row r="198" spans="1:7" x14ac:dyDescent="0.2">
      <c r="A198">
        <v>3660</v>
      </c>
      <c r="B198" s="106" t="s">
        <v>1938</v>
      </c>
      <c r="C198">
        <v>0</v>
      </c>
      <c r="D198" s="106">
        <v>0</v>
      </c>
      <c r="E198" s="106">
        <v>0</v>
      </c>
      <c r="F198" s="106">
        <v>0</v>
      </c>
      <c r="G198" s="106">
        <v>0</v>
      </c>
    </row>
    <row r="199" spans="1:7" x14ac:dyDescent="0.2">
      <c r="A199">
        <v>3661</v>
      </c>
      <c r="B199" s="106" t="s">
        <v>657</v>
      </c>
      <c r="C199">
        <v>0.4</v>
      </c>
      <c r="D199" s="106">
        <v>0.05</v>
      </c>
      <c r="E199" s="106">
        <v>0.1</v>
      </c>
      <c r="F199" s="106">
        <v>0.1</v>
      </c>
      <c r="G199" s="106">
        <v>0.1</v>
      </c>
    </row>
    <row r="200" spans="1:7" x14ac:dyDescent="0.2">
      <c r="A200">
        <v>3662</v>
      </c>
      <c r="B200" s="106" t="s">
        <v>658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3667</v>
      </c>
      <c r="B201" s="106" t="s">
        <v>1219</v>
      </c>
      <c r="C201">
        <v>0.2</v>
      </c>
      <c r="D201">
        <v>0.05</v>
      </c>
      <c r="E201">
        <v>0.05</v>
      </c>
      <c r="F201">
        <v>0.05</v>
      </c>
      <c r="G201" s="106">
        <v>0.05</v>
      </c>
    </row>
    <row r="202" spans="1:7" x14ac:dyDescent="0.2">
      <c r="A202">
        <v>3668</v>
      </c>
      <c r="B202" s="106" t="s">
        <v>659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3678</v>
      </c>
      <c r="B203" s="106" t="s">
        <v>1742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3681</v>
      </c>
      <c r="B204" s="106" t="s">
        <v>2211</v>
      </c>
      <c r="C204">
        <v>0</v>
      </c>
      <c r="D204" t="s">
        <v>157</v>
      </c>
      <c r="E204" s="106" t="s">
        <v>157</v>
      </c>
      <c r="F204" t="s">
        <v>157</v>
      </c>
      <c r="G204" s="106" t="s">
        <v>157</v>
      </c>
    </row>
    <row r="205" spans="1:7" x14ac:dyDescent="0.2">
      <c r="A205">
        <v>3694</v>
      </c>
      <c r="B205" s="106" t="s">
        <v>660</v>
      </c>
      <c r="C205">
        <v>0.4</v>
      </c>
      <c r="D205">
        <v>0.1</v>
      </c>
      <c r="E205" s="106">
        <v>0.1</v>
      </c>
      <c r="F205">
        <v>0.1</v>
      </c>
      <c r="G205" s="106">
        <v>0.55000000000000004</v>
      </c>
    </row>
    <row r="206" spans="1:7" x14ac:dyDescent="0.2">
      <c r="A206">
        <v>3708</v>
      </c>
      <c r="B206" s="106" t="s">
        <v>661</v>
      </c>
      <c r="C206">
        <v>0.4</v>
      </c>
      <c r="D206" s="106">
        <v>0.1</v>
      </c>
      <c r="E206" s="106">
        <v>0.1</v>
      </c>
      <c r="F206" s="106">
        <v>0.1</v>
      </c>
      <c r="G206" s="106">
        <v>0.1</v>
      </c>
    </row>
    <row r="207" spans="1:7" x14ac:dyDescent="0.2">
      <c r="A207">
        <v>3738</v>
      </c>
      <c r="B207" s="106" t="s">
        <v>1987</v>
      </c>
      <c r="C207">
        <v>0</v>
      </c>
      <c r="D207" s="106">
        <v>0</v>
      </c>
      <c r="E207">
        <v>0</v>
      </c>
      <c r="F207" s="106">
        <v>0</v>
      </c>
      <c r="G207" s="106" t="s">
        <v>157</v>
      </c>
    </row>
    <row r="208" spans="1:7" x14ac:dyDescent="0.2">
      <c r="A208">
        <v>3762</v>
      </c>
      <c r="B208" s="106" t="s">
        <v>1359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3774</v>
      </c>
      <c r="B209" s="106" t="s">
        <v>662</v>
      </c>
      <c r="C209">
        <v>0.2</v>
      </c>
      <c r="D209">
        <v>0.05</v>
      </c>
      <c r="E209">
        <v>0.05</v>
      </c>
      <c r="F209">
        <v>0.05</v>
      </c>
      <c r="G209">
        <v>0.1</v>
      </c>
    </row>
    <row r="210" spans="1:7" x14ac:dyDescent="0.2">
      <c r="A210">
        <v>3826</v>
      </c>
      <c r="B210" s="106" t="s">
        <v>2212</v>
      </c>
      <c r="C210">
        <v>0</v>
      </c>
      <c r="D210" t="s">
        <v>157</v>
      </c>
      <c r="E210" t="s">
        <v>157</v>
      </c>
      <c r="F210" s="106" t="s">
        <v>157</v>
      </c>
      <c r="G210" s="106" t="s">
        <v>157</v>
      </c>
    </row>
    <row r="211" spans="1:7" x14ac:dyDescent="0.2">
      <c r="A211">
        <v>3843</v>
      </c>
      <c r="B211" s="106" t="s">
        <v>1027</v>
      </c>
      <c r="C211">
        <v>0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3878</v>
      </c>
      <c r="B212" s="106" t="s">
        <v>663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3912</v>
      </c>
      <c r="B213" s="106" t="s">
        <v>1939</v>
      </c>
      <c r="C213">
        <v>0.2</v>
      </c>
      <c r="D213">
        <v>0.05</v>
      </c>
      <c r="E213">
        <v>0.05</v>
      </c>
      <c r="F213">
        <v>0.05</v>
      </c>
      <c r="G213">
        <v>0.05</v>
      </c>
    </row>
    <row r="214" spans="1:7" x14ac:dyDescent="0.2">
      <c r="A214">
        <v>3916</v>
      </c>
      <c r="B214" s="106" t="s">
        <v>1743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3919</v>
      </c>
      <c r="B215" s="106" t="s">
        <v>1339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3921</v>
      </c>
      <c r="B216" s="106" t="s">
        <v>2057</v>
      </c>
      <c r="C216">
        <v>0.2</v>
      </c>
      <c r="D216">
        <v>0.05</v>
      </c>
      <c r="E216">
        <v>0.05</v>
      </c>
      <c r="F216" t="s">
        <v>157</v>
      </c>
      <c r="G216">
        <v>0.05</v>
      </c>
    </row>
    <row r="217" spans="1:7" x14ac:dyDescent="0.2">
      <c r="A217">
        <v>3928</v>
      </c>
      <c r="B217" s="106" t="s">
        <v>2213</v>
      </c>
      <c r="C217">
        <v>0</v>
      </c>
      <c r="D217" t="s">
        <v>157</v>
      </c>
      <c r="E217">
        <v>0</v>
      </c>
      <c r="F217">
        <v>0</v>
      </c>
      <c r="G217">
        <v>0</v>
      </c>
    </row>
    <row r="218" spans="1:7" x14ac:dyDescent="0.2">
      <c r="A218">
        <v>3950</v>
      </c>
      <c r="B218" s="106" t="s">
        <v>1028</v>
      </c>
      <c r="C218">
        <v>0.4</v>
      </c>
      <c r="D218">
        <v>0.1</v>
      </c>
      <c r="E218">
        <v>0.1</v>
      </c>
      <c r="F218">
        <v>0.1</v>
      </c>
      <c r="G218">
        <v>0.1</v>
      </c>
    </row>
    <row r="219" spans="1:7" x14ac:dyDescent="0.2">
      <c r="A219">
        <v>3964</v>
      </c>
      <c r="B219" s="106" t="s">
        <v>664</v>
      </c>
      <c r="C219">
        <v>0.2</v>
      </c>
      <c r="D219">
        <v>0.05</v>
      </c>
      <c r="E219">
        <v>0.05</v>
      </c>
      <c r="F219">
        <v>0.05</v>
      </c>
      <c r="G219">
        <v>0.05</v>
      </c>
    </row>
    <row r="220" spans="1:7" x14ac:dyDescent="0.2">
      <c r="A220">
        <v>3968</v>
      </c>
      <c r="B220" s="106" t="s">
        <v>2110</v>
      </c>
      <c r="C220">
        <v>0</v>
      </c>
      <c r="D220">
        <v>0</v>
      </c>
      <c r="E220" t="s">
        <v>157</v>
      </c>
      <c r="F220">
        <v>0</v>
      </c>
      <c r="G220" s="106" t="s">
        <v>157</v>
      </c>
    </row>
    <row r="221" spans="1:7" x14ac:dyDescent="0.2">
      <c r="A221">
        <v>3983</v>
      </c>
      <c r="B221" s="106" t="s">
        <v>665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 x14ac:dyDescent="0.2">
      <c r="A222">
        <v>3996</v>
      </c>
      <c r="B222" s="106" t="s">
        <v>666</v>
      </c>
      <c r="C222">
        <v>0.2</v>
      </c>
      <c r="D222">
        <v>0.05</v>
      </c>
      <c r="E222">
        <v>0.05</v>
      </c>
      <c r="F222">
        <v>0.05</v>
      </c>
      <c r="G222" s="106">
        <v>0.05</v>
      </c>
    </row>
    <row r="223" spans="1:7" x14ac:dyDescent="0.2">
      <c r="A223">
        <v>4021</v>
      </c>
      <c r="B223" s="106" t="s">
        <v>1360</v>
      </c>
      <c r="C223">
        <v>0.4</v>
      </c>
      <c r="D223">
        <v>0.1</v>
      </c>
      <c r="E223">
        <v>0.1</v>
      </c>
      <c r="F223">
        <v>0.1</v>
      </c>
      <c r="G223">
        <v>0.1</v>
      </c>
    </row>
    <row r="224" spans="1:7" x14ac:dyDescent="0.2">
      <c r="A224">
        <v>4025</v>
      </c>
      <c r="B224" s="106" t="s">
        <v>667</v>
      </c>
      <c r="C224">
        <v>0.4</v>
      </c>
      <c r="D224">
        <v>0.1</v>
      </c>
      <c r="E224">
        <v>0.1</v>
      </c>
      <c r="F224">
        <v>0.1</v>
      </c>
      <c r="G224" s="106">
        <v>0.1</v>
      </c>
    </row>
    <row r="225" spans="1:7" x14ac:dyDescent="0.2">
      <c r="A225">
        <v>4031</v>
      </c>
      <c r="B225" s="106" t="s">
        <v>1161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4041</v>
      </c>
      <c r="B226" s="106" t="s">
        <v>668</v>
      </c>
      <c r="C226">
        <v>0</v>
      </c>
      <c r="D226" s="106">
        <v>0</v>
      </c>
      <c r="E226">
        <v>0.05</v>
      </c>
      <c r="F226">
        <v>0</v>
      </c>
      <c r="G226">
        <v>0.05</v>
      </c>
    </row>
    <row r="227" spans="1:7" x14ac:dyDescent="0.2">
      <c r="A227">
        <v>4042</v>
      </c>
      <c r="B227" s="106" t="s">
        <v>1547</v>
      </c>
      <c r="C227">
        <v>0</v>
      </c>
      <c r="D227">
        <v>0.05</v>
      </c>
      <c r="E227">
        <v>0.05</v>
      </c>
      <c r="F227">
        <v>0.05</v>
      </c>
      <c r="G227">
        <v>0.05</v>
      </c>
    </row>
    <row r="228" spans="1:7" x14ac:dyDescent="0.2">
      <c r="A228">
        <v>4045</v>
      </c>
      <c r="B228" s="106" t="s">
        <v>1579</v>
      </c>
      <c r="C228">
        <v>0.2</v>
      </c>
      <c r="D228">
        <v>0.05</v>
      </c>
      <c r="E228">
        <v>0.05</v>
      </c>
      <c r="F228">
        <v>0.05</v>
      </c>
      <c r="G228">
        <v>0.05</v>
      </c>
    </row>
    <row r="229" spans="1:7" x14ac:dyDescent="0.2">
      <c r="A229">
        <v>4047</v>
      </c>
      <c r="B229" s="106" t="s">
        <v>1629</v>
      </c>
      <c r="C229">
        <v>0</v>
      </c>
      <c r="D229">
        <v>0.05</v>
      </c>
      <c r="E229">
        <v>0</v>
      </c>
      <c r="F229">
        <v>0</v>
      </c>
      <c r="G229">
        <v>0</v>
      </c>
    </row>
    <row r="230" spans="1:7" x14ac:dyDescent="0.2">
      <c r="A230">
        <v>4062</v>
      </c>
      <c r="B230" s="106" t="s">
        <v>231</v>
      </c>
      <c r="C230">
        <v>0</v>
      </c>
      <c r="D230">
        <v>0</v>
      </c>
      <c r="E230">
        <v>0</v>
      </c>
      <c r="F230">
        <v>0</v>
      </c>
      <c r="G230">
        <v>0.05</v>
      </c>
    </row>
    <row r="231" spans="1:7" x14ac:dyDescent="0.2">
      <c r="A231">
        <v>4063</v>
      </c>
      <c r="B231" s="106" t="s">
        <v>1580</v>
      </c>
      <c r="C231">
        <v>1</v>
      </c>
      <c r="D231">
        <v>0</v>
      </c>
      <c r="E231">
        <v>0.25</v>
      </c>
      <c r="F231">
        <v>0.25</v>
      </c>
      <c r="G231">
        <v>0</v>
      </c>
    </row>
    <row r="232" spans="1:7" x14ac:dyDescent="0.2">
      <c r="A232">
        <v>4095</v>
      </c>
      <c r="B232" s="106" t="s">
        <v>1988</v>
      </c>
      <c r="C232">
        <v>0.2</v>
      </c>
      <c r="D232">
        <v>0</v>
      </c>
      <c r="E232">
        <v>0.05</v>
      </c>
      <c r="F232">
        <v>0</v>
      </c>
      <c r="G232" t="s">
        <v>157</v>
      </c>
    </row>
    <row r="233" spans="1:7" x14ac:dyDescent="0.2">
      <c r="A233">
        <v>4100</v>
      </c>
      <c r="B233" s="106" t="s">
        <v>669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4112</v>
      </c>
      <c r="B234" s="106" t="s">
        <v>670</v>
      </c>
      <c r="C234">
        <v>0.4</v>
      </c>
      <c r="D234" s="106">
        <v>0.1</v>
      </c>
      <c r="E234">
        <v>0.1</v>
      </c>
      <c r="F234">
        <v>0.1</v>
      </c>
      <c r="G234">
        <v>0.1</v>
      </c>
    </row>
    <row r="235" spans="1:7" x14ac:dyDescent="0.2">
      <c r="A235">
        <v>4151</v>
      </c>
      <c r="B235" s="106" t="s">
        <v>1185</v>
      </c>
      <c r="C235">
        <v>0</v>
      </c>
      <c r="D235">
        <v>0.05</v>
      </c>
      <c r="E235">
        <v>0</v>
      </c>
      <c r="F235">
        <v>0</v>
      </c>
      <c r="G235">
        <v>0.05</v>
      </c>
    </row>
    <row r="236" spans="1:7" x14ac:dyDescent="0.2">
      <c r="A236">
        <v>4182</v>
      </c>
      <c r="B236" s="106" t="s">
        <v>47</v>
      </c>
      <c r="C236">
        <v>0</v>
      </c>
      <c r="D236" s="106">
        <v>0.05</v>
      </c>
      <c r="E236" s="106">
        <v>0</v>
      </c>
      <c r="F236" s="106">
        <v>0.05</v>
      </c>
      <c r="G236" s="106">
        <v>0.05</v>
      </c>
    </row>
    <row r="237" spans="1:7" x14ac:dyDescent="0.2">
      <c r="A237">
        <v>4185</v>
      </c>
      <c r="B237" s="106" t="s">
        <v>1679</v>
      </c>
      <c r="C237">
        <v>0</v>
      </c>
      <c r="D237" s="106" t="s">
        <v>157</v>
      </c>
      <c r="E237">
        <v>0</v>
      </c>
      <c r="F237" s="106">
        <v>0</v>
      </c>
      <c r="G237" s="106" t="s">
        <v>157</v>
      </c>
    </row>
    <row r="238" spans="1:7" x14ac:dyDescent="0.2">
      <c r="A238">
        <v>4186</v>
      </c>
      <c r="B238" s="106" t="s">
        <v>671</v>
      </c>
      <c r="C238">
        <v>0</v>
      </c>
      <c r="D238" s="106">
        <v>0</v>
      </c>
      <c r="E238">
        <v>0.05</v>
      </c>
      <c r="F238" s="106">
        <v>0.1</v>
      </c>
      <c r="G238" s="106">
        <v>0.1</v>
      </c>
    </row>
    <row r="239" spans="1:7" x14ac:dyDescent="0.2">
      <c r="A239">
        <v>4187</v>
      </c>
      <c r="B239" s="106" t="s">
        <v>1029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4189</v>
      </c>
      <c r="B240" s="106" t="s">
        <v>1912</v>
      </c>
      <c r="C240">
        <v>0</v>
      </c>
      <c r="D240" s="106">
        <v>0</v>
      </c>
      <c r="E240">
        <v>0</v>
      </c>
      <c r="F240" s="106">
        <v>0.05</v>
      </c>
      <c r="G240">
        <v>0</v>
      </c>
    </row>
    <row r="241" spans="1:7" x14ac:dyDescent="0.2">
      <c r="A241">
        <v>4202</v>
      </c>
      <c r="B241" s="106" t="s">
        <v>48</v>
      </c>
      <c r="C241">
        <v>0.2</v>
      </c>
      <c r="D241">
        <v>0.05</v>
      </c>
      <c r="E241">
        <v>0.05</v>
      </c>
      <c r="F241">
        <v>0.05</v>
      </c>
      <c r="G241">
        <v>0.05</v>
      </c>
    </row>
    <row r="242" spans="1:7" x14ac:dyDescent="0.2">
      <c r="A242">
        <v>4204</v>
      </c>
      <c r="B242" s="106" t="s">
        <v>229</v>
      </c>
      <c r="C242">
        <v>0.2</v>
      </c>
      <c r="D242">
        <v>0.05</v>
      </c>
      <c r="E242">
        <v>0.05</v>
      </c>
      <c r="F242">
        <v>0.05</v>
      </c>
      <c r="G242">
        <v>0.05</v>
      </c>
    </row>
    <row r="243" spans="1:7" x14ac:dyDescent="0.2">
      <c r="A243">
        <v>4205</v>
      </c>
      <c r="B243" s="106" t="s">
        <v>1414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4212</v>
      </c>
      <c r="B244" s="106" t="s">
        <v>673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4216</v>
      </c>
      <c r="B245" s="106" t="s">
        <v>1630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4218</v>
      </c>
      <c r="B246" s="106" t="s">
        <v>1657</v>
      </c>
      <c r="C246">
        <v>0.2</v>
      </c>
      <c r="D246" s="106">
        <v>0.05</v>
      </c>
      <c r="E246" s="106">
        <v>0.05</v>
      </c>
      <c r="F246" s="106">
        <v>0.05</v>
      </c>
      <c r="G246" s="106">
        <v>0.05</v>
      </c>
    </row>
    <row r="247" spans="1:7" x14ac:dyDescent="0.2">
      <c r="A247">
        <v>4231</v>
      </c>
      <c r="B247" s="106" t="s">
        <v>2214</v>
      </c>
      <c r="C247">
        <v>0</v>
      </c>
      <c r="D247" t="s">
        <v>157</v>
      </c>
      <c r="E247" t="s">
        <v>157</v>
      </c>
      <c r="F247" t="s">
        <v>157</v>
      </c>
      <c r="G247" s="106" t="s">
        <v>157</v>
      </c>
    </row>
    <row r="248" spans="1:7" x14ac:dyDescent="0.2">
      <c r="A248">
        <v>4272</v>
      </c>
      <c r="B248" s="106" t="s">
        <v>1296</v>
      </c>
      <c r="C248">
        <v>0</v>
      </c>
      <c r="D248">
        <v>0.05</v>
      </c>
      <c r="E248">
        <v>0</v>
      </c>
      <c r="F248">
        <v>0.05</v>
      </c>
      <c r="G248" s="106">
        <v>0</v>
      </c>
    </row>
    <row r="249" spans="1:7" x14ac:dyDescent="0.2">
      <c r="A249">
        <v>4286</v>
      </c>
      <c r="B249" s="106" t="s">
        <v>674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4298</v>
      </c>
      <c r="B250" s="106" t="s">
        <v>1297</v>
      </c>
      <c r="C250">
        <v>0.2</v>
      </c>
      <c r="D250" s="106">
        <v>0.05</v>
      </c>
      <c r="E250" s="106">
        <v>0.05</v>
      </c>
      <c r="F250" s="106">
        <v>0.05</v>
      </c>
      <c r="G250" s="106">
        <v>0.05</v>
      </c>
    </row>
    <row r="251" spans="1:7" x14ac:dyDescent="0.2">
      <c r="A251">
        <v>4299</v>
      </c>
      <c r="B251" s="106" t="s">
        <v>675</v>
      </c>
      <c r="C251">
        <v>0.2</v>
      </c>
      <c r="D251" s="106">
        <v>0</v>
      </c>
      <c r="E251" s="106">
        <v>0.05</v>
      </c>
      <c r="F251" s="106">
        <v>0</v>
      </c>
      <c r="G251" s="106">
        <v>0.05</v>
      </c>
    </row>
    <row r="252" spans="1:7" x14ac:dyDescent="0.2">
      <c r="A252">
        <v>4307</v>
      </c>
      <c r="B252" s="106" t="s">
        <v>1581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4310</v>
      </c>
      <c r="B253" s="106" t="s">
        <v>1940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4337</v>
      </c>
      <c r="B254" s="106" t="s">
        <v>676</v>
      </c>
      <c r="C254">
        <v>0.4</v>
      </c>
      <c r="D254">
        <v>0.1</v>
      </c>
      <c r="E254" s="106">
        <v>0.1</v>
      </c>
      <c r="F254" s="106">
        <v>0.1</v>
      </c>
      <c r="G254" s="106">
        <v>0.1</v>
      </c>
    </row>
    <row r="255" spans="1:7" x14ac:dyDescent="0.2">
      <c r="A255">
        <v>4343</v>
      </c>
      <c r="B255" s="106" t="s">
        <v>2058</v>
      </c>
      <c r="C255">
        <v>0</v>
      </c>
      <c r="D255" s="106">
        <v>0</v>
      </c>
      <c r="E255">
        <v>0</v>
      </c>
      <c r="F255" s="106" t="s">
        <v>157</v>
      </c>
      <c r="G255" t="s">
        <v>157</v>
      </c>
    </row>
    <row r="256" spans="1:7" x14ac:dyDescent="0.2">
      <c r="A256">
        <v>4344</v>
      </c>
      <c r="B256" s="106" t="s">
        <v>677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4348</v>
      </c>
      <c r="B257" s="106" t="s">
        <v>1415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4368</v>
      </c>
      <c r="B258" s="106" t="s">
        <v>1658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4401</v>
      </c>
      <c r="B259" s="106" t="s">
        <v>225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4461</v>
      </c>
      <c r="B260" s="106" t="s">
        <v>678</v>
      </c>
      <c r="C260">
        <v>0.4</v>
      </c>
      <c r="D260">
        <v>0.1</v>
      </c>
      <c r="E260" s="106">
        <v>0.1</v>
      </c>
      <c r="F260" s="106">
        <v>0.1</v>
      </c>
      <c r="G260" s="106">
        <v>0.1</v>
      </c>
    </row>
    <row r="261" spans="1:7" x14ac:dyDescent="0.2">
      <c r="A261">
        <v>4462</v>
      </c>
      <c r="B261" s="106" t="s">
        <v>1062</v>
      </c>
      <c r="C261">
        <v>0</v>
      </c>
      <c r="D261">
        <v>0.05</v>
      </c>
      <c r="E261">
        <v>0.05</v>
      </c>
      <c r="F261">
        <v>0.05</v>
      </c>
      <c r="G261">
        <v>0</v>
      </c>
    </row>
    <row r="262" spans="1:7" x14ac:dyDescent="0.2">
      <c r="A262">
        <v>4503</v>
      </c>
      <c r="B262" s="106" t="s">
        <v>679</v>
      </c>
      <c r="C262">
        <v>0.2</v>
      </c>
      <c r="D262">
        <v>0.05</v>
      </c>
      <c r="E262">
        <v>0.05</v>
      </c>
      <c r="F262">
        <v>0.05</v>
      </c>
      <c r="G262">
        <v>0.05</v>
      </c>
    </row>
    <row r="263" spans="1:7" x14ac:dyDescent="0.2">
      <c r="A263">
        <v>4508</v>
      </c>
      <c r="B263" s="106" t="s">
        <v>222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4514</v>
      </c>
      <c r="B264" s="106" t="s">
        <v>1880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4519</v>
      </c>
      <c r="B265" s="106" t="s">
        <v>439</v>
      </c>
      <c r="C265">
        <v>0.8</v>
      </c>
      <c r="D265" s="106">
        <v>0.2</v>
      </c>
      <c r="E265" s="106">
        <v>0.2</v>
      </c>
      <c r="F265" s="106">
        <v>0.2</v>
      </c>
      <c r="G265" s="106">
        <v>0.2</v>
      </c>
    </row>
    <row r="266" spans="1:7" x14ac:dyDescent="0.2">
      <c r="A266">
        <v>4521</v>
      </c>
      <c r="B266" s="106" t="s">
        <v>680</v>
      </c>
      <c r="C266">
        <v>0.4</v>
      </c>
      <c r="D266" s="106">
        <v>0.1</v>
      </c>
      <c r="E266" s="106">
        <v>0.1</v>
      </c>
      <c r="F266" s="106">
        <v>0.1</v>
      </c>
      <c r="G266" s="106">
        <v>0.1</v>
      </c>
    </row>
    <row r="267" spans="1:7" x14ac:dyDescent="0.2">
      <c r="A267">
        <v>4523</v>
      </c>
      <c r="B267" s="106" t="s">
        <v>1449</v>
      </c>
      <c r="C267">
        <v>0</v>
      </c>
      <c r="D267">
        <v>0</v>
      </c>
      <c r="E267" t="s">
        <v>157</v>
      </c>
      <c r="F267">
        <v>0</v>
      </c>
      <c r="G267">
        <v>0</v>
      </c>
    </row>
    <row r="268" spans="1:7" x14ac:dyDescent="0.2">
      <c r="A268">
        <v>4527</v>
      </c>
      <c r="B268" s="106" t="s">
        <v>1705</v>
      </c>
      <c r="C268">
        <v>0</v>
      </c>
      <c r="D268">
        <v>0.05</v>
      </c>
      <c r="E268">
        <v>0.1</v>
      </c>
      <c r="F268">
        <v>0</v>
      </c>
      <c r="G268">
        <v>0.1</v>
      </c>
    </row>
    <row r="269" spans="1:7" x14ac:dyDescent="0.2">
      <c r="A269">
        <v>4530</v>
      </c>
      <c r="B269" s="106" t="s">
        <v>1030</v>
      </c>
      <c r="C269">
        <v>0.4</v>
      </c>
      <c r="D269">
        <v>0.1</v>
      </c>
      <c r="E269" s="106">
        <v>0.1</v>
      </c>
      <c r="F269">
        <v>0.1</v>
      </c>
      <c r="G269">
        <v>0.1</v>
      </c>
    </row>
    <row r="270" spans="1:7" x14ac:dyDescent="0.2">
      <c r="A270">
        <v>4531</v>
      </c>
      <c r="B270" s="106" t="s">
        <v>2215</v>
      </c>
      <c r="C270">
        <v>8</v>
      </c>
      <c r="D270" s="106" t="s">
        <v>157</v>
      </c>
      <c r="E270" s="106" t="s">
        <v>157</v>
      </c>
      <c r="F270" s="106" t="s">
        <v>157</v>
      </c>
      <c r="G270" s="106" t="s">
        <v>157</v>
      </c>
    </row>
    <row r="271" spans="1:7" x14ac:dyDescent="0.2">
      <c r="A271">
        <v>4534</v>
      </c>
      <c r="B271" s="106" t="s">
        <v>1513</v>
      </c>
      <c r="C271">
        <v>0</v>
      </c>
      <c r="D271" s="106">
        <v>0</v>
      </c>
      <c r="E271" s="106">
        <v>0</v>
      </c>
      <c r="F271" s="106">
        <v>0</v>
      </c>
      <c r="G271" s="106" t="s">
        <v>157</v>
      </c>
    </row>
    <row r="272" spans="1:7" x14ac:dyDescent="0.2">
      <c r="A272">
        <v>4538</v>
      </c>
      <c r="B272" s="106" t="s">
        <v>681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4541</v>
      </c>
      <c r="B273" s="106" t="s">
        <v>2111</v>
      </c>
      <c r="C273">
        <v>0</v>
      </c>
      <c r="D273">
        <v>0</v>
      </c>
      <c r="E273" t="s">
        <v>157</v>
      </c>
      <c r="F273" t="s">
        <v>157</v>
      </c>
      <c r="G273" s="106" t="s">
        <v>157</v>
      </c>
    </row>
    <row r="274" spans="1:7" x14ac:dyDescent="0.2">
      <c r="A274">
        <v>4547</v>
      </c>
      <c r="B274" s="106" t="s">
        <v>683</v>
      </c>
      <c r="C274">
        <v>0.2</v>
      </c>
      <c r="D274" s="106">
        <v>0.05</v>
      </c>
      <c r="E274">
        <v>0.05</v>
      </c>
      <c r="F274" s="106">
        <v>0.05</v>
      </c>
      <c r="G274" s="106">
        <v>0.05</v>
      </c>
    </row>
    <row r="275" spans="1:7" x14ac:dyDescent="0.2">
      <c r="A275">
        <v>4550</v>
      </c>
      <c r="B275" s="106" t="s">
        <v>1340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4552</v>
      </c>
      <c r="B276" s="106" t="s">
        <v>1659</v>
      </c>
      <c r="C276">
        <v>0</v>
      </c>
      <c r="D276">
        <v>0</v>
      </c>
      <c r="E276">
        <v>0</v>
      </c>
      <c r="F276">
        <v>0</v>
      </c>
      <c r="G276" t="s">
        <v>157</v>
      </c>
    </row>
    <row r="277" spans="1:7" x14ac:dyDescent="0.2">
      <c r="A277">
        <v>4553</v>
      </c>
      <c r="B277" s="106" t="s">
        <v>1208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4554</v>
      </c>
      <c r="B278" s="106" t="s">
        <v>1416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4555</v>
      </c>
      <c r="B279" s="106" t="s">
        <v>684</v>
      </c>
      <c r="C279">
        <v>0.6</v>
      </c>
      <c r="D279">
        <v>0.15</v>
      </c>
      <c r="E279">
        <v>0.15</v>
      </c>
      <c r="F279">
        <v>0.15</v>
      </c>
      <c r="G279" s="106">
        <v>0.15</v>
      </c>
    </row>
    <row r="280" spans="1:7" x14ac:dyDescent="0.2">
      <c r="A280">
        <v>4559</v>
      </c>
      <c r="B280" s="106" t="s">
        <v>1341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4612</v>
      </c>
      <c r="B281" s="106" t="s">
        <v>685</v>
      </c>
      <c r="C281">
        <v>0.4</v>
      </c>
      <c r="D281" s="106">
        <v>0.05</v>
      </c>
      <c r="E281">
        <v>0.1</v>
      </c>
      <c r="F281">
        <v>0.1</v>
      </c>
      <c r="G281" s="106">
        <v>0.1</v>
      </c>
    </row>
    <row r="282" spans="1:7" x14ac:dyDescent="0.2">
      <c r="A282">
        <v>4613</v>
      </c>
      <c r="B282" s="106" t="s">
        <v>226</v>
      </c>
      <c r="C282">
        <v>0.2</v>
      </c>
      <c r="D282">
        <v>0.05</v>
      </c>
      <c r="E282">
        <v>0.05</v>
      </c>
      <c r="F282">
        <v>0.05</v>
      </c>
      <c r="G282">
        <v>0.05</v>
      </c>
    </row>
    <row r="283" spans="1:7" x14ac:dyDescent="0.2">
      <c r="A283">
        <v>4617</v>
      </c>
      <c r="B283" s="106" t="s">
        <v>1941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4633</v>
      </c>
      <c r="B284" s="106" t="s">
        <v>1913</v>
      </c>
      <c r="C284">
        <v>0.2</v>
      </c>
      <c r="D284">
        <v>0.05</v>
      </c>
      <c r="E284">
        <v>0</v>
      </c>
      <c r="F284">
        <v>0.05</v>
      </c>
      <c r="G284">
        <v>0</v>
      </c>
    </row>
    <row r="285" spans="1:7" x14ac:dyDescent="0.2">
      <c r="A285">
        <v>4634</v>
      </c>
      <c r="B285" s="106" t="s">
        <v>65</v>
      </c>
      <c r="C285">
        <v>0</v>
      </c>
      <c r="D285">
        <v>0.05</v>
      </c>
      <c r="E285">
        <v>0.05</v>
      </c>
      <c r="F285">
        <v>0.05</v>
      </c>
      <c r="G285">
        <v>0.05</v>
      </c>
    </row>
    <row r="286" spans="1:7" x14ac:dyDescent="0.2">
      <c r="A286">
        <v>4661</v>
      </c>
      <c r="B286" s="106" t="s">
        <v>2112</v>
      </c>
      <c r="C286">
        <v>0</v>
      </c>
      <c r="D286">
        <v>0</v>
      </c>
      <c r="E286" t="s">
        <v>157</v>
      </c>
      <c r="F286">
        <v>0</v>
      </c>
      <c r="G286">
        <v>0</v>
      </c>
    </row>
    <row r="287" spans="1:7" x14ac:dyDescent="0.2">
      <c r="A287">
        <v>4665</v>
      </c>
      <c r="B287" s="106" t="s">
        <v>686</v>
      </c>
      <c r="C287">
        <v>0.2</v>
      </c>
      <c r="D287">
        <v>0.05</v>
      </c>
      <c r="E287">
        <v>0.05</v>
      </c>
      <c r="F287">
        <v>0.05</v>
      </c>
      <c r="G287">
        <v>0.1</v>
      </c>
    </row>
    <row r="288" spans="1:7" x14ac:dyDescent="0.2">
      <c r="A288">
        <v>4666</v>
      </c>
      <c r="B288" s="106" t="s">
        <v>2216</v>
      </c>
      <c r="C288">
        <v>0</v>
      </c>
      <c r="D288" t="s">
        <v>157</v>
      </c>
      <c r="E288">
        <v>0.05</v>
      </c>
      <c r="F288">
        <v>0.05</v>
      </c>
      <c r="G288">
        <v>0.05</v>
      </c>
    </row>
    <row r="289" spans="1:7" x14ac:dyDescent="0.2">
      <c r="A289">
        <v>4668</v>
      </c>
      <c r="B289" s="106" t="s">
        <v>687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4671</v>
      </c>
      <c r="B290" s="106" t="s">
        <v>688</v>
      </c>
      <c r="C290">
        <v>0</v>
      </c>
      <c r="D290">
        <v>0</v>
      </c>
      <c r="E290">
        <v>0.05</v>
      </c>
      <c r="F290">
        <v>0.05</v>
      </c>
      <c r="G290">
        <v>0.05</v>
      </c>
    </row>
    <row r="291" spans="1:7" x14ac:dyDescent="0.2">
      <c r="A291">
        <v>4676</v>
      </c>
      <c r="B291" s="106" t="s">
        <v>1723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4678</v>
      </c>
      <c r="B292" s="106" t="s">
        <v>1031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4681</v>
      </c>
      <c r="B293" s="106" t="s">
        <v>1063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4704</v>
      </c>
      <c r="B294" s="106" t="s">
        <v>1220</v>
      </c>
      <c r="C294">
        <v>0</v>
      </c>
      <c r="D294">
        <v>0</v>
      </c>
      <c r="E294">
        <v>0.1</v>
      </c>
      <c r="F294">
        <v>0.1</v>
      </c>
      <c r="G294">
        <v>0.1</v>
      </c>
    </row>
    <row r="295" spans="1:7" x14ac:dyDescent="0.2">
      <c r="A295">
        <v>4709</v>
      </c>
      <c r="B295" s="106" t="s">
        <v>2217</v>
      </c>
      <c r="C295">
        <v>0</v>
      </c>
      <c r="D295" t="s">
        <v>157</v>
      </c>
      <c r="E295" t="s">
        <v>157</v>
      </c>
      <c r="F295">
        <v>0</v>
      </c>
      <c r="G295">
        <v>0</v>
      </c>
    </row>
    <row r="296" spans="1:7" x14ac:dyDescent="0.2">
      <c r="A296">
        <v>4716</v>
      </c>
      <c r="B296" s="106" t="s">
        <v>1582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4718</v>
      </c>
      <c r="B297" s="106" t="s">
        <v>1417</v>
      </c>
      <c r="C297">
        <v>0.2</v>
      </c>
      <c r="D297">
        <v>0.05</v>
      </c>
      <c r="E297">
        <v>0.05</v>
      </c>
      <c r="F297">
        <v>0.05</v>
      </c>
      <c r="G297">
        <v>0.05</v>
      </c>
    </row>
    <row r="298" spans="1:7" x14ac:dyDescent="0.2">
      <c r="A298">
        <v>4725</v>
      </c>
      <c r="B298" s="106" t="s">
        <v>2218</v>
      </c>
      <c r="C298">
        <v>0.2</v>
      </c>
      <c r="D298" t="s">
        <v>157</v>
      </c>
      <c r="E298">
        <v>0</v>
      </c>
      <c r="F298" s="106">
        <v>0.05</v>
      </c>
      <c r="G298" s="106">
        <v>0.05</v>
      </c>
    </row>
    <row r="299" spans="1:7" x14ac:dyDescent="0.2">
      <c r="A299">
        <v>4726</v>
      </c>
      <c r="B299" s="106" t="s">
        <v>1032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4732</v>
      </c>
      <c r="B300" s="106" t="s">
        <v>689</v>
      </c>
      <c r="C300">
        <v>0</v>
      </c>
      <c r="D300">
        <v>0</v>
      </c>
      <c r="E300">
        <v>0</v>
      </c>
      <c r="F300">
        <v>0</v>
      </c>
      <c r="G300" s="106">
        <v>0</v>
      </c>
    </row>
    <row r="301" spans="1:7" x14ac:dyDescent="0.2">
      <c r="A301">
        <v>4746</v>
      </c>
      <c r="B301" s="106" t="s">
        <v>1631</v>
      </c>
      <c r="C301">
        <v>0.4</v>
      </c>
      <c r="D301">
        <v>0.1</v>
      </c>
      <c r="E301" s="106">
        <v>0.1</v>
      </c>
      <c r="F301">
        <v>0.1</v>
      </c>
      <c r="G301" s="106">
        <v>0</v>
      </c>
    </row>
    <row r="302" spans="1:7" x14ac:dyDescent="0.2">
      <c r="A302">
        <v>4751</v>
      </c>
      <c r="B302" s="106" t="s">
        <v>1418</v>
      </c>
      <c r="C302">
        <v>0.4</v>
      </c>
      <c r="D302">
        <v>0.1</v>
      </c>
      <c r="E302" s="106">
        <v>0.1</v>
      </c>
      <c r="F302">
        <v>0.1</v>
      </c>
      <c r="G302" s="106">
        <v>0.1</v>
      </c>
    </row>
    <row r="303" spans="1:7" x14ac:dyDescent="0.2">
      <c r="A303">
        <v>4768</v>
      </c>
      <c r="B303" s="106" t="s">
        <v>1632</v>
      </c>
      <c r="C303">
        <v>0.4</v>
      </c>
      <c r="D303" s="106">
        <v>0.1</v>
      </c>
      <c r="E303" s="106">
        <v>0.1</v>
      </c>
      <c r="F303" s="106">
        <v>0.1</v>
      </c>
      <c r="G303" s="106">
        <v>0.1</v>
      </c>
    </row>
    <row r="304" spans="1:7" x14ac:dyDescent="0.2">
      <c r="A304">
        <v>4792</v>
      </c>
      <c r="B304" s="106" t="s">
        <v>1162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4812</v>
      </c>
      <c r="B305" s="106" t="s">
        <v>690</v>
      </c>
      <c r="C305">
        <v>0.4</v>
      </c>
      <c r="D305" s="106">
        <v>0.1</v>
      </c>
      <c r="E305">
        <v>0.1</v>
      </c>
      <c r="F305">
        <v>0.1</v>
      </c>
      <c r="G305">
        <v>0.1</v>
      </c>
    </row>
    <row r="306" spans="1:7" x14ac:dyDescent="0.2">
      <c r="A306">
        <v>4820</v>
      </c>
      <c r="B306" s="106" t="s">
        <v>691</v>
      </c>
      <c r="C306">
        <v>0.2</v>
      </c>
      <c r="D306" s="106">
        <v>0.05</v>
      </c>
      <c r="E306">
        <v>0.05</v>
      </c>
      <c r="F306">
        <v>0.05</v>
      </c>
      <c r="G306">
        <v>0.05</v>
      </c>
    </row>
    <row r="307" spans="1:7" x14ac:dyDescent="0.2">
      <c r="A307">
        <v>4825</v>
      </c>
      <c r="B307" s="106" t="s">
        <v>692</v>
      </c>
      <c r="C307">
        <v>0.4</v>
      </c>
      <c r="D307">
        <v>0.1</v>
      </c>
      <c r="E307">
        <v>0.1</v>
      </c>
      <c r="F307">
        <v>0.1</v>
      </c>
      <c r="G307">
        <v>0.1</v>
      </c>
    </row>
    <row r="308" spans="1:7" x14ac:dyDescent="0.2">
      <c r="A308">
        <v>4828</v>
      </c>
      <c r="B308" s="106" t="s">
        <v>1914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4839</v>
      </c>
      <c r="B309" s="106" t="s">
        <v>693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4847</v>
      </c>
      <c r="B310" s="106" t="s">
        <v>1942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4848</v>
      </c>
      <c r="B311" s="106" t="s">
        <v>694</v>
      </c>
      <c r="C311">
        <v>0.2</v>
      </c>
      <c r="D311">
        <v>0.55000000000000004</v>
      </c>
      <c r="E311">
        <v>0.05</v>
      </c>
      <c r="F311">
        <v>0.05</v>
      </c>
      <c r="G311">
        <v>0.05</v>
      </c>
    </row>
    <row r="312" spans="1:7" x14ac:dyDescent="0.2">
      <c r="A312">
        <v>4912</v>
      </c>
      <c r="B312" s="106" t="s">
        <v>2219</v>
      </c>
      <c r="C312">
        <v>0</v>
      </c>
      <c r="D312" t="s">
        <v>157</v>
      </c>
      <c r="E312">
        <v>0</v>
      </c>
      <c r="F312" t="s">
        <v>157</v>
      </c>
      <c r="G312">
        <v>0</v>
      </c>
    </row>
    <row r="313" spans="1:7" x14ac:dyDescent="0.2">
      <c r="A313">
        <v>4917</v>
      </c>
      <c r="B313" s="106" t="s">
        <v>1598</v>
      </c>
      <c r="C313">
        <v>0</v>
      </c>
      <c r="D313" t="s">
        <v>157</v>
      </c>
      <c r="E313">
        <v>0</v>
      </c>
      <c r="F313">
        <v>0</v>
      </c>
      <c r="G313">
        <v>0</v>
      </c>
    </row>
    <row r="314" spans="1:7" x14ac:dyDescent="0.2">
      <c r="A314">
        <v>4919</v>
      </c>
      <c r="B314" s="106" t="s">
        <v>695</v>
      </c>
      <c r="C314">
        <v>0.2</v>
      </c>
      <c r="D314">
        <v>0.1</v>
      </c>
      <c r="E314" s="106">
        <v>0.15</v>
      </c>
      <c r="F314">
        <v>0.1</v>
      </c>
      <c r="G314" s="106">
        <v>0.15</v>
      </c>
    </row>
    <row r="315" spans="1:7" x14ac:dyDescent="0.2">
      <c r="A315">
        <v>4921</v>
      </c>
      <c r="B315" s="106" t="s">
        <v>1881</v>
      </c>
      <c r="C315">
        <v>0.2</v>
      </c>
      <c r="D315">
        <v>0.05</v>
      </c>
      <c r="E315">
        <v>0.1</v>
      </c>
      <c r="F315">
        <v>0.1</v>
      </c>
      <c r="G315">
        <v>0.1</v>
      </c>
    </row>
    <row r="316" spans="1:7" x14ac:dyDescent="0.2">
      <c r="A316">
        <v>4923</v>
      </c>
      <c r="B316" s="106" t="s">
        <v>1105</v>
      </c>
      <c r="C316">
        <v>0</v>
      </c>
      <c r="D316">
        <v>0.05</v>
      </c>
      <c r="E316">
        <v>0</v>
      </c>
      <c r="F316">
        <v>0.05</v>
      </c>
      <c r="G316">
        <v>0.05</v>
      </c>
    </row>
    <row r="317" spans="1:7" x14ac:dyDescent="0.2">
      <c r="A317">
        <v>4928</v>
      </c>
      <c r="B317" s="106" t="s">
        <v>1610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4929</v>
      </c>
      <c r="B318" s="106" t="s">
        <v>696</v>
      </c>
      <c r="C318">
        <v>0.2</v>
      </c>
      <c r="D318">
        <v>0.05</v>
      </c>
      <c r="E318">
        <v>0.05</v>
      </c>
      <c r="F318">
        <v>0.05</v>
      </c>
      <c r="G318">
        <v>0.05</v>
      </c>
    </row>
    <row r="319" spans="1:7" x14ac:dyDescent="0.2">
      <c r="A319">
        <v>4955</v>
      </c>
      <c r="B319" s="106" t="s">
        <v>697</v>
      </c>
      <c r="C319">
        <v>0.2</v>
      </c>
      <c r="D319">
        <v>0.05</v>
      </c>
      <c r="E319">
        <v>0.05</v>
      </c>
      <c r="F319" s="106">
        <v>0.05</v>
      </c>
      <c r="G319">
        <v>0.05</v>
      </c>
    </row>
    <row r="320" spans="1:7" x14ac:dyDescent="0.2">
      <c r="A320">
        <v>4958</v>
      </c>
      <c r="B320" s="106" t="s">
        <v>698</v>
      </c>
      <c r="C320">
        <v>0.2</v>
      </c>
      <c r="D320">
        <v>0.05</v>
      </c>
      <c r="E320">
        <v>0.05</v>
      </c>
      <c r="F320" s="106">
        <v>0.05</v>
      </c>
      <c r="G320">
        <v>0.05</v>
      </c>
    </row>
    <row r="321" spans="1:7" x14ac:dyDescent="0.2">
      <c r="A321">
        <v>4967</v>
      </c>
      <c r="B321" s="106" t="s">
        <v>699</v>
      </c>
      <c r="C321">
        <v>0.6</v>
      </c>
      <c r="D321">
        <v>0.15</v>
      </c>
      <c r="E321">
        <v>0.15</v>
      </c>
      <c r="F321" s="106">
        <v>0.15</v>
      </c>
      <c r="G321">
        <v>0.15</v>
      </c>
    </row>
    <row r="322" spans="1:7" x14ac:dyDescent="0.2">
      <c r="A322">
        <v>4968</v>
      </c>
      <c r="B322" s="106" t="s">
        <v>1882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4975</v>
      </c>
      <c r="B323" s="106" t="s">
        <v>700</v>
      </c>
      <c r="C323">
        <v>0.2</v>
      </c>
      <c r="D323">
        <v>0.05</v>
      </c>
      <c r="E323">
        <v>0.05</v>
      </c>
      <c r="F323">
        <v>0.1</v>
      </c>
      <c r="G323">
        <v>0.1</v>
      </c>
    </row>
    <row r="324" spans="1:7" x14ac:dyDescent="0.2">
      <c r="A324">
        <v>4985</v>
      </c>
      <c r="B324" s="106" t="s">
        <v>701</v>
      </c>
      <c r="C324">
        <v>0.4</v>
      </c>
      <c r="D324">
        <v>0.1</v>
      </c>
      <c r="E324">
        <v>0.15</v>
      </c>
      <c r="F324">
        <v>0.15</v>
      </c>
      <c r="G324">
        <v>0.1</v>
      </c>
    </row>
    <row r="325" spans="1:7" x14ac:dyDescent="0.2">
      <c r="A325">
        <v>4994</v>
      </c>
      <c r="B325" s="106" t="s">
        <v>2220</v>
      </c>
      <c r="C325">
        <v>0</v>
      </c>
      <c r="D325" t="s">
        <v>157</v>
      </c>
      <c r="E325">
        <v>0</v>
      </c>
      <c r="F325" t="s">
        <v>157</v>
      </c>
      <c r="G325" t="s">
        <v>157</v>
      </c>
    </row>
    <row r="326" spans="1:7" x14ac:dyDescent="0.2">
      <c r="A326">
        <v>4997</v>
      </c>
      <c r="B326" s="106" t="s">
        <v>702</v>
      </c>
      <c r="C326">
        <v>0.2</v>
      </c>
      <c r="D326">
        <v>0.05</v>
      </c>
      <c r="E326">
        <v>0.05</v>
      </c>
      <c r="F326" s="106">
        <v>0.05</v>
      </c>
      <c r="G326">
        <v>0.05</v>
      </c>
    </row>
    <row r="327" spans="1:7" x14ac:dyDescent="0.2">
      <c r="A327">
        <v>5011</v>
      </c>
      <c r="B327" s="106" t="s">
        <v>1989</v>
      </c>
      <c r="C327">
        <v>0</v>
      </c>
      <c r="D327">
        <v>0</v>
      </c>
      <c r="E327">
        <v>0</v>
      </c>
      <c r="F327" s="106">
        <v>0</v>
      </c>
      <c r="G327" t="s">
        <v>157</v>
      </c>
    </row>
    <row r="328" spans="1:7" x14ac:dyDescent="0.2">
      <c r="A328">
        <v>5013</v>
      </c>
      <c r="B328" s="106" t="s">
        <v>2221</v>
      </c>
      <c r="C328">
        <v>0</v>
      </c>
      <c r="D328" t="s">
        <v>157</v>
      </c>
      <c r="E328" t="s">
        <v>157</v>
      </c>
      <c r="F328" t="s">
        <v>157</v>
      </c>
      <c r="G328" t="s">
        <v>157</v>
      </c>
    </row>
    <row r="329" spans="1:7" x14ac:dyDescent="0.2">
      <c r="A329">
        <v>5018</v>
      </c>
      <c r="B329" s="106" t="s">
        <v>2222</v>
      </c>
      <c r="C329">
        <v>0</v>
      </c>
      <c r="D329" t="s">
        <v>157</v>
      </c>
      <c r="E329">
        <v>0</v>
      </c>
      <c r="F329">
        <v>0</v>
      </c>
      <c r="G329" s="106">
        <v>0</v>
      </c>
    </row>
    <row r="330" spans="1:7" x14ac:dyDescent="0.2">
      <c r="A330">
        <v>5101</v>
      </c>
      <c r="B330" s="106" t="s">
        <v>1969</v>
      </c>
      <c r="C330">
        <v>0</v>
      </c>
      <c r="D330">
        <v>0</v>
      </c>
      <c r="E330">
        <v>0</v>
      </c>
      <c r="F330" t="s">
        <v>157</v>
      </c>
      <c r="G330" t="s">
        <v>157</v>
      </c>
    </row>
    <row r="331" spans="1:7" x14ac:dyDescent="0.2">
      <c r="A331">
        <v>5105</v>
      </c>
      <c r="B331" s="106" t="s">
        <v>1496</v>
      </c>
      <c r="C331">
        <v>0.2</v>
      </c>
      <c r="D331">
        <v>0.05</v>
      </c>
      <c r="E331">
        <v>0.05</v>
      </c>
      <c r="F331" t="s">
        <v>157</v>
      </c>
      <c r="G331" t="s">
        <v>157</v>
      </c>
    </row>
    <row r="332" spans="1:7" x14ac:dyDescent="0.2">
      <c r="A332">
        <v>5142</v>
      </c>
      <c r="B332" s="106" t="s">
        <v>2223</v>
      </c>
      <c r="C332">
        <v>0</v>
      </c>
      <c r="D332" t="s">
        <v>157</v>
      </c>
      <c r="E332">
        <v>0.05</v>
      </c>
      <c r="F332" t="s">
        <v>157</v>
      </c>
      <c r="G332">
        <v>0.05</v>
      </c>
    </row>
    <row r="333" spans="1:7" x14ac:dyDescent="0.2">
      <c r="A333">
        <v>5185</v>
      </c>
      <c r="B333" s="106" t="s">
        <v>703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5186</v>
      </c>
      <c r="B334" s="106" t="s">
        <v>704</v>
      </c>
      <c r="C334">
        <v>0.2</v>
      </c>
      <c r="D334">
        <v>0.05</v>
      </c>
      <c r="E334">
        <v>0.1</v>
      </c>
      <c r="F334">
        <v>0.1</v>
      </c>
      <c r="G334">
        <v>0.05</v>
      </c>
    </row>
    <row r="335" spans="1:7" x14ac:dyDescent="0.2">
      <c r="A335">
        <v>5191</v>
      </c>
      <c r="B335" s="106" t="s">
        <v>1583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5202</v>
      </c>
      <c r="B336" s="106" t="s">
        <v>2059</v>
      </c>
      <c r="C336">
        <v>0</v>
      </c>
      <c r="D336">
        <v>0</v>
      </c>
      <c r="E336">
        <v>0</v>
      </c>
      <c r="F336" t="s">
        <v>157</v>
      </c>
      <c r="G336" t="s">
        <v>157</v>
      </c>
    </row>
    <row r="337" spans="1:7" x14ac:dyDescent="0.2">
      <c r="A337">
        <v>5210</v>
      </c>
      <c r="B337" s="106" t="s">
        <v>1883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5218</v>
      </c>
      <c r="B338" s="106" t="s">
        <v>1884</v>
      </c>
      <c r="C338">
        <v>0</v>
      </c>
      <c r="D338">
        <v>0</v>
      </c>
      <c r="E338">
        <v>0</v>
      </c>
      <c r="F338" s="106">
        <v>0</v>
      </c>
      <c r="G338" s="106">
        <v>0</v>
      </c>
    </row>
    <row r="339" spans="1:7" x14ac:dyDescent="0.2">
      <c r="A339">
        <v>5232</v>
      </c>
      <c r="B339" s="106" t="s">
        <v>1943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">
      <c r="A340">
        <v>5269</v>
      </c>
      <c r="B340" s="106" t="s">
        <v>1744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5273</v>
      </c>
      <c r="B341" s="106" t="s">
        <v>705</v>
      </c>
      <c r="C341">
        <v>0.4</v>
      </c>
      <c r="D341">
        <v>0.1</v>
      </c>
      <c r="E341">
        <v>0.1</v>
      </c>
      <c r="F341">
        <v>0.1</v>
      </c>
      <c r="G341">
        <v>0.1</v>
      </c>
    </row>
    <row r="342" spans="1:7" x14ac:dyDescent="0.2">
      <c r="A342">
        <v>5301</v>
      </c>
      <c r="B342" s="106" t="s">
        <v>706</v>
      </c>
      <c r="C342">
        <v>0.2</v>
      </c>
      <c r="D342" s="106">
        <v>0.05</v>
      </c>
      <c r="E342">
        <v>0.05</v>
      </c>
      <c r="F342" s="106">
        <v>0.05</v>
      </c>
      <c r="G342">
        <v>0.05</v>
      </c>
    </row>
    <row r="343" spans="1:7" x14ac:dyDescent="0.2">
      <c r="A343">
        <v>5302</v>
      </c>
      <c r="B343" s="106" t="s">
        <v>707</v>
      </c>
      <c r="C343">
        <v>0.4</v>
      </c>
      <c r="D343" s="106">
        <v>0.1</v>
      </c>
      <c r="E343">
        <v>0.05</v>
      </c>
      <c r="F343" s="106">
        <v>0.1</v>
      </c>
      <c r="G343">
        <v>0.1</v>
      </c>
    </row>
    <row r="344" spans="1:7" x14ac:dyDescent="0.2">
      <c r="A344">
        <v>5332</v>
      </c>
      <c r="B344" s="106" t="s">
        <v>708</v>
      </c>
      <c r="C344">
        <v>0.4</v>
      </c>
      <c r="D344">
        <v>0.1</v>
      </c>
      <c r="E344">
        <v>0.1</v>
      </c>
      <c r="F344">
        <v>0.1</v>
      </c>
      <c r="G344">
        <v>0.1</v>
      </c>
    </row>
    <row r="345" spans="1:7" x14ac:dyDescent="0.2">
      <c r="A345">
        <v>5344</v>
      </c>
      <c r="B345" s="106" t="s">
        <v>709</v>
      </c>
      <c r="C345">
        <v>0.6</v>
      </c>
      <c r="D345">
        <v>0.15</v>
      </c>
      <c r="E345">
        <v>0.15</v>
      </c>
      <c r="F345">
        <v>0.15</v>
      </c>
      <c r="G345">
        <v>0.15</v>
      </c>
    </row>
    <row r="346" spans="1:7" x14ac:dyDescent="0.2">
      <c r="A346">
        <v>5352</v>
      </c>
      <c r="B346" s="106" t="s">
        <v>710</v>
      </c>
      <c r="C346">
        <v>0.4</v>
      </c>
      <c r="D346">
        <v>0.1</v>
      </c>
      <c r="E346">
        <v>0.15</v>
      </c>
      <c r="F346">
        <v>0.15</v>
      </c>
      <c r="G346" s="106">
        <v>0.15</v>
      </c>
    </row>
    <row r="347" spans="1:7" x14ac:dyDescent="0.2">
      <c r="A347">
        <v>5358</v>
      </c>
      <c r="B347" s="106" t="s">
        <v>2113</v>
      </c>
      <c r="C347">
        <v>0</v>
      </c>
      <c r="D347">
        <v>0</v>
      </c>
      <c r="E347" t="s">
        <v>157</v>
      </c>
      <c r="F347">
        <v>0</v>
      </c>
      <c r="G347" s="106" t="s">
        <v>157</v>
      </c>
    </row>
    <row r="348" spans="1:7" x14ac:dyDescent="0.2">
      <c r="A348">
        <v>5367</v>
      </c>
      <c r="B348" s="106" t="s">
        <v>1885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5384</v>
      </c>
      <c r="B349" s="106" t="s">
        <v>1221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">
      <c r="A350">
        <v>5393</v>
      </c>
      <c r="B350" s="106" t="s">
        <v>235</v>
      </c>
      <c r="C350">
        <v>0.2</v>
      </c>
      <c r="D350">
        <v>0.05</v>
      </c>
      <c r="E350">
        <v>0.05</v>
      </c>
      <c r="F350">
        <v>0.05</v>
      </c>
      <c r="G350">
        <v>0.05</v>
      </c>
    </row>
    <row r="351" spans="1:7" x14ac:dyDescent="0.2">
      <c r="A351">
        <v>5410</v>
      </c>
      <c r="B351" s="106" t="s">
        <v>711</v>
      </c>
      <c r="C351">
        <v>0.2</v>
      </c>
      <c r="D351">
        <v>0.05</v>
      </c>
      <c r="E351">
        <v>0.05</v>
      </c>
      <c r="F351" s="106">
        <v>0.05</v>
      </c>
      <c r="G351">
        <v>0.05</v>
      </c>
    </row>
    <row r="352" spans="1:7" x14ac:dyDescent="0.2">
      <c r="A352">
        <v>5440</v>
      </c>
      <c r="B352" s="106" t="s">
        <v>2060</v>
      </c>
      <c r="C352">
        <v>0</v>
      </c>
      <c r="D352" s="106">
        <v>0</v>
      </c>
      <c r="E352" s="106">
        <v>0</v>
      </c>
      <c r="F352" t="s">
        <v>157</v>
      </c>
      <c r="G352" t="s">
        <v>157</v>
      </c>
    </row>
    <row r="353" spans="1:7" x14ac:dyDescent="0.2">
      <c r="A353">
        <v>5451</v>
      </c>
      <c r="B353" s="106" t="s">
        <v>712</v>
      </c>
      <c r="C353">
        <v>0.2</v>
      </c>
      <c r="D353" s="106">
        <v>0.05</v>
      </c>
      <c r="E353" s="106">
        <v>0.05</v>
      </c>
      <c r="F353">
        <v>0.05</v>
      </c>
      <c r="G353">
        <v>0.05</v>
      </c>
    </row>
    <row r="354" spans="1:7" x14ac:dyDescent="0.2">
      <c r="A354">
        <v>5463</v>
      </c>
      <c r="B354" s="106" t="s">
        <v>66</v>
      </c>
      <c r="C354">
        <v>0.2</v>
      </c>
      <c r="D354">
        <v>0.05</v>
      </c>
      <c r="E354">
        <v>0.05</v>
      </c>
      <c r="F354">
        <v>0.05</v>
      </c>
      <c r="G354">
        <v>0.05</v>
      </c>
    </row>
    <row r="355" spans="1:7" x14ac:dyDescent="0.2">
      <c r="A355">
        <v>5464</v>
      </c>
      <c r="B355" s="106" t="s">
        <v>1584</v>
      </c>
      <c r="C355">
        <v>0.2</v>
      </c>
      <c r="D355">
        <v>0.05</v>
      </c>
      <c r="E355">
        <v>0.05</v>
      </c>
      <c r="F355">
        <v>0.05</v>
      </c>
      <c r="G355" s="106">
        <v>0.05</v>
      </c>
    </row>
    <row r="356" spans="1:7" x14ac:dyDescent="0.2">
      <c r="A356">
        <v>5476</v>
      </c>
      <c r="B356" s="106" t="s">
        <v>1944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5480</v>
      </c>
      <c r="B357" s="106" t="s">
        <v>713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5481</v>
      </c>
      <c r="B358" s="106" t="s">
        <v>2061</v>
      </c>
      <c r="C358">
        <v>0</v>
      </c>
      <c r="D358" s="106">
        <v>0</v>
      </c>
      <c r="E358" s="106">
        <v>0</v>
      </c>
      <c r="F358" s="106" t="s">
        <v>157</v>
      </c>
      <c r="G358" s="106">
        <v>0</v>
      </c>
    </row>
    <row r="359" spans="1:7" x14ac:dyDescent="0.2">
      <c r="A359">
        <v>5482</v>
      </c>
      <c r="B359" s="106" t="s">
        <v>2114</v>
      </c>
      <c r="C359">
        <v>0</v>
      </c>
      <c r="D359" s="106">
        <v>0</v>
      </c>
      <c r="E359" s="106" t="s">
        <v>157</v>
      </c>
      <c r="F359" s="106">
        <v>0</v>
      </c>
      <c r="G359">
        <v>0</v>
      </c>
    </row>
    <row r="360" spans="1:7" x14ac:dyDescent="0.2">
      <c r="A360">
        <v>5632</v>
      </c>
      <c r="B360" s="106" t="s">
        <v>715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5659</v>
      </c>
      <c r="B361" s="106" t="s">
        <v>2224</v>
      </c>
      <c r="C361">
        <v>0.2</v>
      </c>
      <c r="D361" t="s">
        <v>157</v>
      </c>
      <c r="E361" t="s">
        <v>157</v>
      </c>
      <c r="F361" t="s">
        <v>157</v>
      </c>
      <c r="G361" t="s">
        <v>157</v>
      </c>
    </row>
    <row r="362" spans="1:7" x14ac:dyDescent="0.2">
      <c r="A362">
        <v>5703</v>
      </c>
      <c r="B362" s="106" t="s">
        <v>221</v>
      </c>
      <c r="C362">
        <v>0</v>
      </c>
      <c r="D362" t="s">
        <v>157</v>
      </c>
      <c r="E362" t="s">
        <v>157</v>
      </c>
      <c r="F362" t="s">
        <v>157</v>
      </c>
      <c r="G362" s="106" t="s">
        <v>157</v>
      </c>
    </row>
    <row r="363" spans="1:7" x14ac:dyDescent="0.2">
      <c r="A363">
        <v>5706</v>
      </c>
      <c r="B363" s="106" t="s">
        <v>1597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5711</v>
      </c>
      <c r="B364" s="106" t="s">
        <v>1973</v>
      </c>
      <c r="C364">
        <v>0.2</v>
      </c>
      <c r="D364" s="106">
        <v>0</v>
      </c>
      <c r="E364">
        <v>0</v>
      </c>
      <c r="F364" s="106">
        <v>0</v>
      </c>
      <c r="G364" t="s">
        <v>157</v>
      </c>
    </row>
    <row r="365" spans="1:7" x14ac:dyDescent="0.2">
      <c r="A365">
        <v>5714</v>
      </c>
      <c r="B365" s="106" t="s">
        <v>716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5741</v>
      </c>
      <c r="B366" s="106" t="s">
        <v>717</v>
      </c>
      <c r="C366">
        <v>0.2</v>
      </c>
      <c r="D366">
        <v>0.05</v>
      </c>
      <c r="E366">
        <v>0.05</v>
      </c>
      <c r="F366" s="106">
        <v>0.05</v>
      </c>
      <c r="G366">
        <v>0.05</v>
      </c>
    </row>
    <row r="367" spans="1:7" x14ac:dyDescent="0.2">
      <c r="A367">
        <v>5805</v>
      </c>
      <c r="B367" s="106" t="s">
        <v>2225</v>
      </c>
      <c r="C367">
        <v>0</v>
      </c>
      <c r="D367" t="s">
        <v>157</v>
      </c>
      <c r="E367">
        <v>0</v>
      </c>
      <c r="F367">
        <v>0</v>
      </c>
      <c r="G367">
        <v>0</v>
      </c>
    </row>
    <row r="368" spans="1:7" x14ac:dyDescent="0.2">
      <c r="A368">
        <v>5807</v>
      </c>
      <c r="B368" s="106" t="s">
        <v>718</v>
      </c>
      <c r="C368">
        <v>0.2</v>
      </c>
      <c r="D368" s="106">
        <v>0.05</v>
      </c>
      <c r="E368" s="106">
        <v>0.05</v>
      </c>
      <c r="F368" s="106">
        <v>0.05</v>
      </c>
      <c r="G368" s="106">
        <v>0.05</v>
      </c>
    </row>
    <row r="369" spans="1:7" x14ac:dyDescent="0.2">
      <c r="A369">
        <v>5901</v>
      </c>
      <c r="B369" s="106" t="s">
        <v>227</v>
      </c>
      <c r="C369">
        <v>0.2</v>
      </c>
      <c r="D369" s="106">
        <v>0.05</v>
      </c>
      <c r="E369" s="106">
        <v>0.05</v>
      </c>
      <c r="F369" s="106">
        <v>0.05</v>
      </c>
      <c r="G369" s="106">
        <v>0</v>
      </c>
    </row>
    <row r="370" spans="1:7" x14ac:dyDescent="0.2">
      <c r="A370">
        <v>5902</v>
      </c>
      <c r="B370" s="106" t="s">
        <v>719</v>
      </c>
      <c r="C370">
        <v>0.2</v>
      </c>
      <c r="D370" s="106">
        <v>0.05</v>
      </c>
      <c r="E370">
        <v>0.05</v>
      </c>
      <c r="F370" s="106">
        <v>0.05</v>
      </c>
      <c r="G370" s="106">
        <v>0.05</v>
      </c>
    </row>
    <row r="371" spans="1:7" x14ac:dyDescent="0.2">
      <c r="A371">
        <v>5911</v>
      </c>
      <c r="B371" s="106" t="s">
        <v>1611</v>
      </c>
      <c r="C371">
        <v>0.2</v>
      </c>
      <c r="D371" s="106">
        <v>0.05</v>
      </c>
      <c r="E371">
        <v>0.05</v>
      </c>
      <c r="F371" s="106">
        <v>0.05</v>
      </c>
      <c r="G371" s="106">
        <v>0</v>
      </c>
    </row>
    <row r="372" spans="1:7" x14ac:dyDescent="0.2">
      <c r="A372">
        <v>5932</v>
      </c>
      <c r="B372" s="106" t="s">
        <v>720</v>
      </c>
      <c r="C372">
        <v>0.2</v>
      </c>
      <c r="D372">
        <v>0.05</v>
      </c>
      <c r="E372">
        <v>0.05</v>
      </c>
      <c r="F372">
        <v>0.05</v>
      </c>
      <c r="G372">
        <v>0.05</v>
      </c>
    </row>
    <row r="373" spans="1:7" x14ac:dyDescent="0.2">
      <c r="A373">
        <v>5936</v>
      </c>
      <c r="B373" s="106" t="s">
        <v>1745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5943</v>
      </c>
      <c r="B374" s="106" t="s">
        <v>2226</v>
      </c>
      <c r="C374">
        <v>0.2</v>
      </c>
      <c r="D374" t="s">
        <v>157</v>
      </c>
      <c r="E374" s="106">
        <v>0.05</v>
      </c>
      <c r="F374" s="106" t="s">
        <v>157</v>
      </c>
      <c r="G374" s="106">
        <v>0.05</v>
      </c>
    </row>
    <row r="375" spans="1:7" x14ac:dyDescent="0.2">
      <c r="A375">
        <v>5947</v>
      </c>
      <c r="B375" s="106" t="s">
        <v>230</v>
      </c>
      <c r="C375">
        <v>0.6</v>
      </c>
      <c r="D375">
        <v>0</v>
      </c>
      <c r="E375" s="106">
        <v>0.05</v>
      </c>
      <c r="F375">
        <v>0.15</v>
      </c>
      <c r="G375">
        <v>0.15</v>
      </c>
    </row>
    <row r="376" spans="1:7" x14ac:dyDescent="0.2">
      <c r="A376">
        <v>5951</v>
      </c>
      <c r="B376" s="106" t="s">
        <v>721</v>
      </c>
      <c r="C376">
        <v>0.2</v>
      </c>
      <c r="D376">
        <v>0.05</v>
      </c>
      <c r="E376" s="106">
        <v>0.05</v>
      </c>
      <c r="F376">
        <v>0.05</v>
      </c>
      <c r="G376">
        <v>0.05</v>
      </c>
    </row>
    <row r="377" spans="1:7" x14ac:dyDescent="0.2">
      <c r="A377">
        <v>5958</v>
      </c>
      <c r="B377" s="106" t="s">
        <v>2062</v>
      </c>
      <c r="C377">
        <v>0</v>
      </c>
      <c r="D377">
        <v>0</v>
      </c>
      <c r="E377">
        <v>0</v>
      </c>
      <c r="F377" s="106" t="s">
        <v>157</v>
      </c>
      <c r="G377" s="106" t="s">
        <v>157</v>
      </c>
    </row>
    <row r="378" spans="1:7" x14ac:dyDescent="0.2">
      <c r="A378">
        <v>5976</v>
      </c>
      <c r="B378" s="106" t="s">
        <v>722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5981</v>
      </c>
      <c r="B379" s="106" t="s">
        <v>723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5985</v>
      </c>
      <c r="B380" s="106" t="s">
        <v>1612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5991</v>
      </c>
      <c r="B381" s="106" t="s">
        <v>724</v>
      </c>
      <c r="C381">
        <v>0.2</v>
      </c>
      <c r="D381" s="106">
        <v>0.05</v>
      </c>
      <c r="E381">
        <v>0.05</v>
      </c>
      <c r="F381" s="106">
        <v>0.05</v>
      </c>
      <c r="G381">
        <v>0.05</v>
      </c>
    </row>
    <row r="382" spans="1:7" x14ac:dyDescent="0.2">
      <c r="A382">
        <v>5998</v>
      </c>
      <c r="B382" s="106" t="s">
        <v>725</v>
      </c>
      <c r="C382">
        <v>0.2</v>
      </c>
      <c r="D382">
        <v>0.05</v>
      </c>
      <c r="E382">
        <v>0.05</v>
      </c>
      <c r="F382">
        <v>0.05</v>
      </c>
      <c r="G382">
        <v>0.05</v>
      </c>
    </row>
    <row r="383" spans="1:7" x14ac:dyDescent="0.2">
      <c r="A383">
        <v>6005</v>
      </c>
      <c r="B383" s="106" t="s">
        <v>726</v>
      </c>
      <c r="C383">
        <v>0.8</v>
      </c>
      <c r="D383">
        <v>0.1</v>
      </c>
      <c r="E383">
        <v>0.1</v>
      </c>
      <c r="F383">
        <v>0.1</v>
      </c>
      <c r="G383">
        <v>0.1</v>
      </c>
    </row>
    <row r="384" spans="1:7" x14ac:dyDescent="0.2">
      <c r="A384">
        <v>6028</v>
      </c>
      <c r="B384" s="106" t="s">
        <v>555</v>
      </c>
      <c r="C384">
        <v>0.6</v>
      </c>
      <c r="D384">
        <v>0.15</v>
      </c>
      <c r="E384">
        <v>0.15</v>
      </c>
      <c r="F384" s="106">
        <v>0.15</v>
      </c>
      <c r="G384">
        <v>0.15</v>
      </c>
    </row>
    <row r="385" spans="1:7" x14ac:dyDescent="0.2">
      <c r="A385">
        <v>6047</v>
      </c>
      <c r="B385" s="106" t="s">
        <v>727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6048</v>
      </c>
      <c r="B386" s="106" t="s">
        <v>728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6054</v>
      </c>
      <c r="B387" s="106" t="s">
        <v>729</v>
      </c>
      <c r="C387">
        <v>0.2</v>
      </c>
      <c r="D387">
        <v>0.05</v>
      </c>
      <c r="E387">
        <v>0.05</v>
      </c>
      <c r="F387" s="106">
        <v>0.05</v>
      </c>
      <c r="G387">
        <v>0.05</v>
      </c>
    </row>
    <row r="388" spans="1:7" x14ac:dyDescent="0.2">
      <c r="A388">
        <v>6058</v>
      </c>
      <c r="B388" s="106" t="s">
        <v>730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6078</v>
      </c>
      <c r="B389" s="106" t="s">
        <v>2063</v>
      </c>
      <c r="C389">
        <v>0.4</v>
      </c>
      <c r="D389">
        <v>0</v>
      </c>
      <c r="E389" s="106">
        <v>0</v>
      </c>
      <c r="F389" s="106" t="s">
        <v>157</v>
      </c>
      <c r="G389" s="106" t="s">
        <v>157</v>
      </c>
    </row>
    <row r="390" spans="1:7" x14ac:dyDescent="0.2">
      <c r="A390">
        <v>6093</v>
      </c>
      <c r="B390" s="106" t="s">
        <v>731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6098</v>
      </c>
      <c r="B391" s="106" t="s">
        <v>238</v>
      </c>
      <c r="C391">
        <v>0.4</v>
      </c>
      <c r="D391">
        <v>0.1</v>
      </c>
      <c r="E391">
        <v>0.1</v>
      </c>
      <c r="F391">
        <v>0.1</v>
      </c>
      <c r="G391">
        <v>0.1</v>
      </c>
    </row>
    <row r="392" spans="1:7" x14ac:dyDescent="0.2">
      <c r="A392">
        <v>6099</v>
      </c>
      <c r="B392" s="106" t="s">
        <v>732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6101</v>
      </c>
      <c r="B393" s="106" t="s">
        <v>733</v>
      </c>
      <c r="C393">
        <v>0.2</v>
      </c>
      <c r="D393">
        <v>0</v>
      </c>
      <c r="E393">
        <v>0</v>
      </c>
      <c r="F393">
        <v>0</v>
      </c>
      <c r="G393">
        <v>0.05</v>
      </c>
    </row>
    <row r="394" spans="1:7" x14ac:dyDescent="0.2">
      <c r="A394">
        <v>6118</v>
      </c>
      <c r="B394" s="106" t="s">
        <v>2064</v>
      </c>
      <c r="C394">
        <v>0</v>
      </c>
      <c r="D394" s="106">
        <v>0</v>
      </c>
      <c r="E394">
        <v>0</v>
      </c>
      <c r="F394" s="106" t="s">
        <v>157</v>
      </c>
      <c r="G394" t="s">
        <v>157</v>
      </c>
    </row>
    <row r="395" spans="1:7" x14ac:dyDescent="0.2">
      <c r="A395">
        <v>6134</v>
      </c>
      <c r="B395" s="106" t="s">
        <v>1483</v>
      </c>
      <c r="C395">
        <v>0</v>
      </c>
      <c r="D395">
        <v>0</v>
      </c>
      <c r="E395">
        <v>0</v>
      </c>
      <c r="F395">
        <v>0</v>
      </c>
      <c r="G395" t="s">
        <v>157</v>
      </c>
    </row>
    <row r="396" spans="1:7" x14ac:dyDescent="0.2">
      <c r="A396">
        <v>6135</v>
      </c>
      <c r="B396" s="106" t="s">
        <v>1497</v>
      </c>
      <c r="C396">
        <v>0</v>
      </c>
      <c r="D396" t="s">
        <v>157</v>
      </c>
      <c r="E396">
        <v>0</v>
      </c>
      <c r="F396">
        <v>0</v>
      </c>
      <c r="G396" s="106" t="s">
        <v>157</v>
      </c>
    </row>
    <row r="397" spans="1:7" x14ac:dyDescent="0.2">
      <c r="A397">
        <v>6140</v>
      </c>
      <c r="B397" s="106" t="s">
        <v>1990</v>
      </c>
      <c r="C397">
        <v>0</v>
      </c>
      <c r="D397">
        <v>0</v>
      </c>
      <c r="E397">
        <v>0</v>
      </c>
      <c r="F397">
        <v>0</v>
      </c>
      <c r="G397" s="106" t="s">
        <v>157</v>
      </c>
    </row>
    <row r="398" spans="1:7" x14ac:dyDescent="0.2">
      <c r="A398">
        <v>6143</v>
      </c>
      <c r="B398" s="106" t="s">
        <v>734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">
      <c r="A399">
        <v>6146</v>
      </c>
      <c r="B399" s="106" t="s">
        <v>2227</v>
      </c>
      <c r="C399">
        <v>0</v>
      </c>
      <c r="D399" t="s">
        <v>157</v>
      </c>
      <c r="E399" s="106">
        <v>0.45</v>
      </c>
      <c r="F399">
        <v>0.45</v>
      </c>
      <c r="G399">
        <v>0.45</v>
      </c>
    </row>
    <row r="400" spans="1:7" x14ac:dyDescent="0.2">
      <c r="A400">
        <v>6151</v>
      </c>
      <c r="B400" s="106" t="s">
        <v>735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6157</v>
      </c>
      <c r="B401" s="106" t="s">
        <v>736</v>
      </c>
      <c r="C401">
        <v>0.2</v>
      </c>
      <c r="D401">
        <v>0.05</v>
      </c>
      <c r="E401">
        <v>0.05</v>
      </c>
      <c r="F401">
        <v>0.05</v>
      </c>
      <c r="G401">
        <v>0.05</v>
      </c>
    </row>
    <row r="402" spans="1:7" x14ac:dyDescent="0.2">
      <c r="A402">
        <v>6165</v>
      </c>
      <c r="B402" s="106" t="s">
        <v>1298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6185</v>
      </c>
      <c r="B403" s="106" t="s">
        <v>1746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6187</v>
      </c>
      <c r="B404" s="106" t="s">
        <v>1163</v>
      </c>
      <c r="C404">
        <v>0</v>
      </c>
      <c r="D404" s="106">
        <v>0.05</v>
      </c>
      <c r="E404">
        <v>0</v>
      </c>
      <c r="F404">
        <v>0.05</v>
      </c>
      <c r="G404">
        <v>0.05</v>
      </c>
    </row>
    <row r="405" spans="1:7" x14ac:dyDescent="0.2">
      <c r="A405">
        <v>6194</v>
      </c>
      <c r="B405" s="106" t="s">
        <v>2065</v>
      </c>
      <c r="C405">
        <v>0</v>
      </c>
      <c r="D405" s="106">
        <v>0</v>
      </c>
      <c r="E405">
        <v>0</v>
      </c>
      <c r="F405" t="s">
        <v>157</v>
      </c>
      <c r="G405" s="106">
        <v>0.1</v>
      </c>
    </row>
    <row r="406" spans="1:7" x14ac:dyDescent="0.2">
      <c r="A406">
        <v>6196</v>
      </c>
      <c r="B406" s="106" t="s">
        <v>737</v>
      </c>
      <c r="C406">
        <v>0.4</v>
      </c>
      <c r="D406">
        <v>0.1</v>
      </c>
      <c r="E406">
        <v>0.1</v>
      </c>
      <c r="F406" s="106">
        <v>0.1</v>
      </c>
      <c r="G406" s="106">
        <v>0.1</v>
      </c>
    </row>
    <row r="407" spans="1:7" x14ac:dyDescent="0.2">
      <c r="A407">
        <v>6200</v>
      </c>
      <c r="B407" s="106" t="s">
        <v>738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6201</v>
      </c>
      <c r="B408" s="106" t="s">
        <v>1633</v>
      </c>
      <c r="C408">
        <v>0.4</v>
      </c>
      <c r="D408">
        <v>0.1</v>
      </c>
      <c r="E408" s="106">
        <v>0.1</v>
      </c>
      <c r="F408">
        <v>0</v>
      </c>
      <c r="G408">
        <v>0.05</v>
      </c>
    </row>
    <row r="409" spans="1:7" x14ac:dyDescent="0.2">
      <c r="A409">
        <v>6205</v>
      </c>
      <c r="B409" s="106" t="s">
        <v>2228</v>
      </c>
      <c r="C409">
        <v>0.2</v>
      </c>
      <c r="D409" t="s">
        <v>157</v>
      </c>
      <c r="E409" s="106">
        <v>0.05</v>
      </c>
      <c r="F409" t="s">
        <v>157</v>
      </c>
      <c r="G409">
        <v>0.05</v>
      </c>
    </row>
    <row r="410" spans="1:7" x14ac:dyDescent="0.2">
      <c r="A410">
        <v>6210</v>
      </c>
      <c r="B410" s="106" t="s">
        <v>1945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6217</v>
      </c>
      <c r="B411" s="106" t="s">
        <v>739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6218</v>
      </c>
      <c r="B412" s="106" t="s">
        <v>740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6222</v>
      </c>
      <c r="B413" s="106" t="s">
        <v>2229</v>
      </c>
      <c r="C413">
        <v>0</v>
      </c>
      <c r="D413" t="s">
        <v>157</v>
      </c>
      <c r="E413">
        <v>0</v>
      </c>
      <c r="F413" t="s">
        <v>157</v>
      </c>
      <c r="G413">
        <v>0</v>
      </c>
    </row>
    <row r="414" spans="1:7" x14ac:dyDescent="0.2">
      <c r="A414">
        <v>6235</v>
      </c>
      <c r="B414" s="106" t="s">
        <v>1895</v>
      </c>
      <c r="C414">
        <v>0</v>
      </c>
      <c r="D414" t="s">
        <v>157</v>
      </c>
      <c r="E414">
        <v>0</v>
      </c>
      <c r="F414">
        <v>0</v>
      </c>
      <c r="G414" t="s">
        <v>157</v>
      </c>
    </row>
    <row r="415" spans="1:7" x14ac:dyDescent="0.2">
      <c r="A415">
        <v>6237</v>
      </c>
      <c r="B415" s="106" t="s">
        <v>741</v>
      </c>
      <c r="C415">
        <v>0.2</v>
      </c>
      <c r="D415" s="106">
        <v>0.05</v>
      </c>
      <c r="E415">
        <v>0.05</v>
      </c>
      <c r="F415" s="106">
        <v>0.05</v>
      </c>
      <c r="G415">
        <v>0.05</v>
      </c>
    </row>
    <row r="416" spans="1:7" x14ac:dyDescent="0.2">
      <c r="A416">
        <v>6240</v>
      </c>
      <c r="B416" s="106" t="s">
        <v>742</v>
      </c>
      <c r="C416">
        <v>0.2</v>
      </c>
      <c r="D416">
        <v>0.05</v>
      </c>
      <c r="E416">
        <v>0.05</v>
      </c>
      <c r="F416" s="106">
        <v>0.05</v>
      </c>
      <c r="G416" s="106">
        <v>0.05</v>
      </c>
    </row>
    <row r="417" spans="1:7" x14ac:dyDescent="0.2">
      <c r="A417">
        <v>6262</v>
      </c>
      <c r="B417" s="106" t="s">
        <v>743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6266</v>
      </c>
      <c r="B418" s="106" t="s">
        <v>2230</v>
      </c>
      <c r="C418">
        <v>0.2</v>
      </c>
      <c r="D418" t="s">
        <v>157</v>
      </c>
      <c r="E418" t="s">
        <v>157</v>
      </c>
      <c r="F418" t="s">
        <v>157</v>
      </c>
      <c r="G418" t="s">
        <v>157</v>
      </c>
    </row>
    <row r="419" spans="1:7" x14ac:dyDescent="0.2">
      <c r="A419">
        <v>6273</v>
      </c>
      <c r="B419" s="106" t="s">
        <v>2231</v>
      </c>
      <c r="C419">
        <v>0</v>
      </c>
      <c r="D419" t="s">
        <v>157</v>
      </c>
      <c r="E419">
        <v>0.85</v>
      </c>
      <c r="F419">
        <v>0.85</v>
      </c>
      <c r="G419">
        <v>0.85</v>
      </c>
    </row>
    <row r="420" spans="1:7" x14ac:dyDescent="0.2">
      <c r="A420">
        <v>6277</v>
      </c>
      <c r="B420" s="106" t="s">
        <v>1419</v>
      </c>
      <c r="C420">
        <v>0.4</v>
      </c>
      <c r="D420">
        <v>0.1</v>
      </c>
      <c r="E420">
        <v>0.1</v>
      </c>
      <c r="F420" s="106">
        <v>0.1</v>
      </c>
      <c r="G420">
        <v>0.1</v>
      </c>
    </row>
    <row r="421" spans="1:7" x14ac:dyDescent="0.2">
      <c r="A421">
        <v>6284</v>
      </c>
      <c r="B421" s="106" t="s">
        <v>1915</v>
      </c>
      <c r="C421">
        <v>0.4</v>
      </c>
      <c r="D421">
        <v>0.1</v>
      </c>
      <c r="E421">
        <v>0.1</v>
      </c>
      <c r="F421">
        <v>0.1</v>
      </c>
      <c r="G421">
        <v>0.1</v>
      </c>
    </row>
    <row r="422" spans="1:7" x14ac:dyDescent="0.2">
      <c r="A422">
        <v>6298</v>
      </c>
      <c r="B422" s="106" t="s">
        <v>1420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6302</v>
      </c>
      <c r="B423" s="106" t="s">
        <v>1518</v>
      </c>
      <c r="C423">
        <v>0</v>
      </c>
      <c r="D423" t="s">
        <v>157</v>
      </c>
      <c r="E423">
        <v>0</v>
      </c>
      <c r="F423">
        <v>0</v>
      </c>
      <c r="G423">
        <v>0</v>
      </c>
    </row>
    <row r="424" spans="1:7" x14ac:dyDescent="0.2">
      <c r="A424">
        <v>6305</v>
      </c>
      <c r="B424" s="106" t="s">
        <v>31</v>
      </c>
      <c r="C424">
        <v>0.2</v>
      </c>
      <c r="D424">
        <v>0.05</v>
      </c>
      <c r="E424">
        <v>0.05</v>
      </c>
      <c r="F424">
        <v>0.05</v>
      </c>
      <c r="G424" s="106">
        <v>0.05</v>
      </c>
    </row>
    <row r="425" spans="1:7" x14ac:dyDescent="0.2">
      <c r="A425">
        <v>6315</v>
      </c>
      <c r="B425" s="106" t="s">
        <v>1886</v>
      </c>
      <c r="C425">
        <v>0.2</v>
      </c>
      <c r="D425" s="106">
        <v>0.05</v>
      </c>
      <c r="E425">
        <v>0.05</v>
      </c>
      <c r="F425" s="106">
        <v>0.05</v>
      </c>
      <c r="G425" s="106">
        <v>0.05</v>
      </c>
    </row>
    <row r="426" spans="1:7" x14ac:dyDescent="0.2">
      <c r="A426">
        <v>6316</v>
      </c>
      <c r="B426" s="106" t="s">
        <v>744</v>
      </c>
      <c r="C426">
        <v>2</v>
      </c>
      <c r="D426" s="106">
        <v>0.55000000000000004</v>
      </c>
      <c r="E426">
        <v>5</v>
      </c>
      <c r="F426" s="106">
        <v>0.5</v>
      </c>
      <c r="G426">
        <v>0.5</v>
      </c>
    </row>
    <row r="427" spans="1:7" x14ac:dyDescent="0.2">
      <c r="A427">
        <v>6325</v>
      </c>
      <c r="B427" s="106" t="s">
        <v>745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6330</v>
      </c>
      <c r="B428" s="106" t="s">
        <v>746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6333</v>
      </c>
      <c r="B429" s="106" t="s">
        <v>1916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6339</v>
      </c>
      <c r="B430" s="106" t="s">
        <v>1917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6349</v>
      </c>
      <c r="B431" s="106" t="s">
        <v>747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6358</v>
      </c>
      <c r="B432" s="106" t="s">
        <v>1661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6362</v>
      </c>
      <c r="B433" s="106" t="s">
        <v>749</v>
      </c>
      <c r="C433">
        <v>0.2</v>
      </c>
      <c r="D433">
        <v>0.05</v>
      </c>
      <c r="E433">
        <v>0.05</v>
      </c>
      <c r="F433" s="106">
        <v>0.05</v>
      </c>
      <c r="G433" s="106">
        <v>0.05</v>
      </c>
    </row>
    <row r="434" spans="1:7" x14ac:dyDescent="0.2">
      <c r="A434">
        <v>6363</v>
      </c>
      <c r="B434" s="106" t="s">
        <v>750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6369</v>
      </c>
      <c r="B435" s="106" t="s">
        <v>2232</v>
      </c>
      <c r="C435">
        <v>0.2</v>
      </c>
      <c r="D435" t="s">
        <v>157</v>
      </c>
      <c r="E435">
        <v>0.05</v>
      </c>
      <c r="F435">
        <v>0</v>
      </c>
      <c r="G435">
        <v>0.05</v>
      </c>
    </row>
    <row r="436" spans="1:7" x14ac:dyDescent="0.2">
      <c r="A436">
        <v>6370</v>
      </c>
      <c r="B436" s="106" t="s">
        <v>1502</v>
      </c>
      <c r="C436">
        <v>0</v>
      </c>
      <c r="D436">
        <v>0</v>
      </c>
      <c r="E436" t="s">
        <v>157</v>
      </c>
      <c r="F436">
        <v>0</v>
      </c>
      <c r="G436" s="106" t="s">
        <v>157</v>
      </c>
    </row>
    <row r="437" spans="1:7" x14ac:dyDescent="0.2">
      <c r="A437">
        <v>6371</v>
      </c>
      <c r="B437" s="106" t="s">
        <v>1421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6381</v>
      </c>
      <c r="B438" s="106" t="s">
        <v>751</v>
      </c>
      <c r="C438">
        <v>0.2</v>
      </c>
      <c r="D438" s="106">
        <v>0.05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6383</v>
      </c>
      <c r="B439" s="106" t="s">
        <v>558</v>
      </c>
      <c r="C439">
        <v>0.6</v>
      </c>
      <c r="D439" s="106">
        <v>0.15</v>
      </c>
      <c r="E439" s="106">
        <v>0.15</v>
      </c>
      <c r="F439">
        <v>0.15</v>
      </c>
      <c r="G439" s="106">
        <v>0.15</v>
      </c>
    </row>
    <row r="440" spans="1:7" x14ac:dyDescent="0.2">
      <c r="A440">
        <v>6395</v>
      </c>
      <c r="B440" s="106" t="s">
        <v>1422</v>
      </c>
      <c r="C440">
        <v>0</v>
      </c>
      <c r="D440" s="106">
        <v>0.05</v>
      </c>
      <c r="E440">
        <v>0.05</v>
      </c>
      <c r="F440" s="106">
        <v>0.05</v>
      </c>
      <c r="G440">
        <v>0</v>
      </c>
    </row>
    <row r="441" spans="1:7" x14ac:dyDescent="0.2">
      <c r="A441">
        <v>6407</v>
      </c>
      <c r="B441" s="106" t="s">
        <v>752</v>
      </c>
      <c r="C441">
        <v>0.2</v>
      </c>
      <c r="D441">
        <v>0.05</v>
      </c>
      <c r="E441">
        <v>0.05</v>
      </c>
      <c r="F441">
        <v>0.05</v>
      </c>
      <c r="G441">
        <v>0.05</v>
      </c>
    </row>
    <row r="442" spans="1:7" x14ac:dyDescent="0.2">
      <c r="A442">
        <v>6412</v>
      </c>
      <c r="B442" s="106" t="s">
        <v>753</v>
      </c>
      <c r="C442">
        <v>0.2</v>
      </c>
      <c r="D442">
        <v>0.05</v>
      </c>
      <c r="E442" s="106">
        <v>0.05</v>
      </c>
      <c r="F442">
        <v>0.05</v>
      </c>
      <c r="G442">
        <v>0.05</v>
      </c>
    </row>
    <row r="443" spans="1:7" x14ac:dyDescent="0.2">
      <c r="A443">
        <v>6413</v>
      </c>
      <c r="B443" s="106" t="s">
        <v>2115</v>
      </c>
      <c r="C443">
        <v>0</v>
      </c>
      <c r="D443">
        <v>0.05</v>
      </c>
      <c r="E443" t="s">
        <v>157</v>
      </c>
      <c r="F443">
        <v>0.05</v>
      </c>
      <c r="G443" t="s">
        <v>157</v>
      </c>
    </row>
    <row r="444" spans="1:7" x14ac:dyDescent="0.2">
      <c r="A444">
        <v>6417</v>
      </c>
      <c r="B444" s="106" t="s">
        <v>1586</v>
      </c>
      <c r="C444">
        <v>0</v>
      </c>
      <c r="D444">
        <v>0.05</v>
      </c>
      <c r="E444">
        <v>0</v>
      </c>
      <c r="F444">
        <v>0.1</v>
      </c>
      <c r="G444" s="106">
        <v>0.1</v>
      </c>
    </row>
    <row r="445" spans="1:7" x14ac:dyDescent="0.2">
      <c r="A445">
        <v>6420</v>
      </c>
      <c r="B445" s="106" t="s">
        <v>1918</v>
      </c>
      <c r="C445">
        <v>0.4</v>
      </c>
      <c r="D445">
        <v>0.1</v>
      </c>
      <c r="E445">
        <v>0.1</v>
      </c>
      <c r="F445">
        <v>0.1</v>
      </c>
      <c r="G445" s="106">
        <v>0.1</v>
      </c>
    </row>
    <row r="446" spans="1:7" x14ac:dyDescent="0.2">
      <c r="A446">
        <v>6428</v>
      </c>
      <c r="B446" s="106" t="s">
        <v>754</v>
      </c>
      <c r="C446">
        <v>0</v>
      </c>
      <c r="D446">
        <v>0.05</v>
      </c>
      <c r="E446">
        <v>0</v>
      </c>
      <c r="F446">
        <v>0</v>
      </c>
      <c r="G446" s="106">
        <v>0</v>
      </c>
    </row>
    <row r="447" spans="1:7" x14ac:dyDescent="0.2">
      <c r="A447">
        <v>6430</v>
      </c>
      <c r="B447" s="106" t="s">
        <v>2066</v>
      </c>
      <c r="C447">
        <v>0</v>
      </c>
      <c r="D447">
        <v>0</v>
      </c>
      <c r="E447">
        <v>0</v>
      </c>
      <c r="F447" t="s">
        <v>157</v>
      </c>
      <c r="G447" t="s">
        <v>157</v>
      </c>
    </row>
    <row r="448" spans="1:7" x14ac:dyDescent="0.2">
      <c r="A448">
        <v>6444</v>
      </c>
      <c r="B448" s="106" t="s">
        <v>1662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6448</v>
      </c>
      <c r="B449" s="106" t="s">
        <v>443</v>
      </c>
      <c r="C449">
        <v>0.2</v>
      </c>
      <c r="D449">
        <v>0.05</v>
      </c>
      <c r="E449">
        <v>0.05</v>
      </c>
      <c r="F449">
        <v>0</v>
      </c>
      <c r="G449">
        <v>0</v>
      </c>
    </row>
    <row r="450" spans="1:7" x14ac:dyDescent="0.2">
      <c r="A450">
        <v>6454</v>
      </c>
      <c r="B450" s="106" t="s">
        <v>755</v>
      </c>
      <c r="C450">
        <v>0.2</v>
      </c>
      <c r="D450">
        <v>0.05</v>
      </c>
      <c r="E450">
        <v>0.05</v>
      </c>
      <c r="F450">
        <v>0.05</v>
      </c>
      <c r="G450">
        <v>0.05</v>
      </c>
    </row>
    <row r="451" spans="1:7" x14ac:dyDescent="0.2">
      <c r="A451">
        <v>6455</v>
      </c>
      <c r="B451" s="106" t="s">
        <v>1991</v>
      </c>
      <c r="C451">
        <v>0</v>
      </c>
      <c r="D451">
        <v>0</v>
      </c>
      <c r="E451">
        <v>0</v>
      </c>
      <c r="F451">
        <v>0</v>
      </c>
      <c r="G451" t="s">
        <v>157</v>
      </c>
    </row>
    <row r="452" spans="1:7" x14ac:dyDescent="0.2">
      <c r="A452">
        <v>6460</v>
      </c>
      <c r="B452" s="106" t="s">
        <v>1539</v>
      </c>
      <c r="C452">
        <v>0</v>
      </c>
      <c r="D452" t="s">
        <v>157</v>
      </c>
      <c r="E452">
        <v>0</v>
      </c>
      <c r="F452" t="s">
        <v>157</v>
      </c>
      <c r="G452">
        <v>0</v>
      </c>
    </row>
    <row r="453" spans="1:7" x14ac:dyDescent="0.2">
      <c r="A453">
        <v>6461</v>
      </c>
      <c r="B453" s="106" t="s">
        <v>1919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6463</v>
      </c>
      <c r="B454" s="106" t="s">
        <v>756</v>
      </c>
      <c r="C454">
        <v>0</v>
      </c>
      <c r="D454">
        <v>0.05</v>
      </c>
      <c r="E454">
        <v>0.05</v>
      </c>
      <c r="F454">
        <v>0.05</v>
      </c>
      <c r="G454">
        <v>0.05</v>
      </c>
    </row>
    <row r="455" spans="1:7" x14ac:dyDescent="0.2">
      <c r="A455">
        <v>6465</v>
      </c>
      <c r="B455" s="106" t="s">
        <v>438</v>
      </c>
      <c r="C455">
        <v>0.8</v>
      </c>
      <c r="D455">
        <v>0.2</v>
      </c>
      <c r="E455">
        <v>0.2</v>
      </c>
      <c r="F455">
        <v>0.2</v>
      </c>
      <c r="G455">
        <v>0.2</v>
      </c>
    </row>
    <row r="456" spans="1:7" x14ac:dyDescent="0.2">
      <c r="A456">
        <v>6472</v>
      </c>
      <c r="B456" s="106" t="s">
        <v>62</v>
      </c>
      <c r="C456">
        <v>0</v>
      </c>
      <c r="D456">
        <v>0</v>
      </c>
      <c r="E456" t="s">
        <v>157</v>
      </c>
      <c r="F456">
        <v>0</v>
      </c>
      <c r="G456">
        <v>0</v>
      </c>
    </row>
    <row r="457" spans="1:7" x14ac:dyDescent="0.2">
      <c r="A457">
        <v>6473</v>
      </c>
      <c r="B457" s="106" t="s">
        <v>1109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6479</v>
      </c>
      <c r="B458" s="106" t="s">
        <v>552</v>
      </c>
      <c r="C458">
        <v>0.2</v>
      </c>
      <c r="D458" s="106">
        <v>0.05</v>
      </c>
      <c r="E458">
        <v>0.05</v>
      </c>
      <c r="F458">
        <v>0.05</v>
      </c>
      <c r="G458" s="106">
        <v>0.05</v>
      </c>
    </row>
    <row r="459" spans="1:7" x14ac:dyDescent="0.2">
      <c r="A459">
        <v>6485</v>
      </c>
      <c r="B459" s="106" t="s">
        <v>1747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">
      <c r="A460">
        <v>6490</v>
      </c>
      <c r="B460" s="106" t="s">
        <v>757</v>
      </c>
      <c r="C460">
        <v>0.2</v>
      </c>
      <c r="D460">
        <v>0.05</v>
      </c>
      <c r="E460">
        <v>0.05</v>
      </c>
      <c r="F460">
        <v>0.05</v>
      </c>
      <c r="G460">
        <v>0.05</v>
      </c>
    </row>
    <row r="461" spans="1:7" x14ac:dyDescent="0.2">
      <c r="A461">
        <v>6504</v>
      </c>
      <c r="B461" s="106" t="s">
        <v>1588</v>
      </c>
      <c r="C461">
        <v>0</v>
      </c>
      <c r="D461" s="106">
        <v>0.1</v>
      </c>
      <c r="E461">
        <v>0.1</v>
      </c>
      <c r="F461">
        <v>0.1</v>
      </c>
      <c r="G461">
        <v>0.1</v>
      </c>
    </row>
    <row r="462" spans="1:7" x14ac:dyDescent="0.2">
      <c r="A462">
        <v>6505</v>
      </c>
      <c r="B462" s="106" t="s">
        <v>758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6508</v>
      </c>
      <c r="B463" s="106" t="s">
        <v>2116</v>
      </c>
      <c r="C463">
        <v>0</v>
      </c>
      <c r="D463">
        <v>0</v>
      </c>
      <c r="E463" t="s">
        <v>157</v>
      </c>
      <c r="F463">
        <v>0</v>
      </c>
      <c r="G463">
        <v>0</v>
      </c>
    </row>
    <row r="464" spans="1:7" x14ac:dyDescent="0.2">
      <c r="A464">
        <v>6516</v>
      </c>
      <c r="B464" s="106" t="s">
        <v>2233</v>
      </c>
      <c r="C464">
        <v>0</v>
      </c>
      <c r="D464" t="s">
        <v>157</v>
      </c>
      <c r="E464" t="s">
        <v>157</v>
      </c>
      <c r="F464" t="s">
        <v>157</v>
      </c>
      <c r="G464">
        <v>0.05</v>
      </c>
    </row>
    <row r="465" spans="1:7" x14ac:dyDescent="0.2">
      <c r="A465">
        <v>6535</v>
      </c>
      <c r="B465" s="106" t="s">
        <v>759</v>
      </c>
      <c r="C465">
        <v>0</v>
      </c>
      <c r="D465">
        <v>0</v>
      </c>
      <c r="E465">
        <v>0</v>
      </c>
      <c r="F465">
        <v>0</v>
      </c>
      <c r="G465">
        <v>0.05</v>
      </c>
    </row>
    <row r="466" spans="1:7" x14ac:dyDescent="0.2">
      <c r="A466">
        <v>6546</v>
      </c>
      <c r="B466" s="106" t="s">
        <v>1920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">
      <c r="A467">
        <v>6547</v>
      </c>
      <c r="B467" s="106" t="s">
        <v>1342</v>
      </c>
      <c r="C467">
        <v>0</v>
      </c>
      <c r="D467" s="106">
        <v>0</v>
      </c>
      <c r="E467" s="106">
        <v>0</v>
      </c>
      <c r="F467" s="106">
        <v>0</v>
      </c>
      <c r="G467" s="106">
        <v>0</v>
      </c>
    </row>
    <row r="468" spans="1:7" x14ac:dyDescent="0.2">
      <c r="A468">
        <v>6552</v>
      </c>
      <c r="B468" s="106" t="s">
        <v>1164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6584</v>
      </c>
      <c r="B469" s="106" t="s">
        <v>1362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6586</v>
      </c>
      <c r="B470" s="106" t="s">
        <v>760</v>
      </c>
      <c r="C470">
        <v>0.4</v>
      </c>
      <c r="D470">
        <v>0.1</v>
      </c>
      <c r="E470">
        <v>0.1</v>
      </c>
      <c r="F470">
        <v>0.1</v>
      </c>
      <c r="G470">
        <v>0.1</v>
      </c>
    </row>
    <row r="471" spans="1:7" x14ac:dyDescent="0.2">
      <c r="A471">
        <v>6588</v>
      </c>
      <c r="B471" s="106" t="s">
        <v>440</v>
      </c>
      <c r="C471">
        <v>0.4</v>
      </c>
      <c r="D471">
        <v>0.1</v>
      </c>
      <c r="E471">
        <v>0.1</v>
      </c>
      <c r="F471">
        <v>0.1</v>
      </c>
      <c r="G471">
        <v>0.1</v>
      </c>
    </row>
    <row r="472" spans="1:7" x14ac:dyDescent="0.2">
      <c r="A472">
        <v>6615</v>
      </c>
      <c r="B472" s="106" t="s">
        <v>2067</v>
      </c>
      <c r="C472">
        <v>0</v>
      </c>
      <c r="D472">
        <v>0</v>
      </c>
      <c r="E472">
        <v>0</v>
      </c>
      <c r="F472" t="s">
        <v>157</v>
      </c>
      <c r="G472" t="s">
        <v>157</v>
      </c>
    </row>
    <row r="473" spans="1:7" x14ac:dyDescent="0.2">
      <c r="A473">
        <v>6617</v>
      </c>
      <c r="B473" s="106" t="s">
        <v>2234</v>
      </c>
      <c r="C473">
        <v>0.2</v>
      </c>
      <c r="D473" t="s">
        <v>157</v>
      </c>
      <c r="E473">
        <v>0.05</v>
      </c>
      <c r="F473">
        <v>0</v>
      </c>
      <c r="G473">
        <v>0</v>
      </c>
    </row>
    <row r="474" spans="1:7" x14ac:dyDescent="0.2">
      <c r="A474">
        <v>6622</v>
      </c>
      <c r="B474" s="106" t="s">
        <v>761</v>
      </c>
      <c r="C474">
        <v>0</v>
      </c>
      <c r="D474" s="106">
        <v>0</v>
      </c>
      <c r="E474" s="106">
        <v>0.05</v>
      </c>
      <c r="F474">
        <v>0.05</v>
      </c>
      <c r="G474" s="106">
        <v>0.05</v>
      </c>
    </row>
    <row r="475" spans="1:7" x14ac:dyDescent="0.2">
      <c r="A475">
        <v>6630</v>
      </c>
      <c r="B475" s="106" t="s">
        <v>1634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6640</v>
      </c>
      <c r="B476" s="106" t="s">
        <v>762</v>
      </c>
      <c r="C476">
        <v>0.2</v>
      </c>
      <c r="D476">
        <v>0.05</v>
      </c>
      <c r="E476">
        <v>0.05</v>
      </c>
      <c r="F476">
        <v>0.05</v>
      </c>
      <c r="G476">
        <v>0.05</v>
      </c>
    </row>
    <row r="477" spans="1:7" x14ac:dyDescent="0.2">
      <c r="A477">
        <v>6645</v>
      </c>
      <c r="B477" s="106" t="s">
        <v>763</v>
      </c>
      <c r="C477">
        <v>0.6</v>
      </c>
      <c r="D477">
        <v>0.15</v>
      </c>
      <c r="E477">
        <v>0.15</v>
      </c>
      <c r="F477">
        <v>0.15</v>
      </c>
      <c r="G477">
        <v>0.15</v>
      </c>
    </row>
    <row r="478" spans="1:7" x14ac:dyDescent="0.2">
      <c r="A478">
        <v>6652</v>
      </c>
      <c r="B478" s="106" t="s">
        <v>764</v>
      </c>
      <c r="C478">
        <v>0</v>
      </c>
      <c r="D478">
        <v>0</v>
      </c>
      <c r="E478">
        <v>0</v>
      </c>
      <c r="F478">
        <v>0</v>
      </c>
      <c r="G478">
        <v>0.05</v>
      </c>
    </row>
    <row r="479" spans="1:7" x14ac:dyDescent="0.2">
      <c r="A479">
        <v>6653</v>
      </c>
      <c r="B479" s="106" t="s">
        <v>2235</v>
      </c>
      <c r="C479">
        <v>0</v>
      </c>
      <c r="D479" t="s">
        <v>157</v>
      </c>
      <c r="E479">
        <v>0</v>
      </c>
      <c r="F479">
        <v>0</v>
      </c>
      <c r="G479">
        <v>0</v>
      </c>
    </row>
    <row r="480" spans="1:7" x14ac:dyDescent="0.2">
      <c r="A480">
        <v>6654</v>
      </c>
      <c r="B480" s="106" t="s">
        <v>1080</v>
      </c>
      <c r="C480">
        <v>0.2</v>
      </c>
      <c r="D480">
        <v>0.05</v>
      </c>
      <c r="E480">
        <v>0.05</v>
      </c>
      <c r="F480">
        <v>0.05</v>
      </c>
      <c r="G480">
        <v>0.05</v>
      </c>
    </row>
    <row r="481" spans="1:7" x14ac:dyDescent="0.2">
      <c r="A481">
        <v>6674</v>
      </c>
      <c r="B481" s="106" t="s">
        <v>232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6676</v>
      </c>
      <c r="B482" s="106" t="s">
        <v>2068</v>
      </c>
      <c r="C482">
        <v>0</v>
      </c>
      <c r="D482">
        <v>0</v>
      </c>
      <c r="E482">
        <v>0</v>
      </c>
      <c r="F482" t="s">
        <v>157</v>
      </c>
      <c r="G482" t="s">
        <v>157</v>
      </c>
    </row>
    <row r="483" spans="1:7" x14ac:dyDescent="0.2">
      <c r="A483">
        <v>6702</v>
      </c>
      <c r="B483" s="106" t="s">
        <v>234</v>
      </c>
      <c r="C483">
        <v>1</v>
      </c>
      <c r="D483">
        <v>0.2</v>
      </c>
      <c r="E483">
        <v>0.25</v>
      </c>
      <c r="F483">
        <v>0.2</v>
      </c>
      <c r="G483" s="106">
        <v>0.25</v>
      </c>
    </row>
    <row r="484" spans="1:7" x14ac:dyDescent="0.2">
      <c r="A484">
        <v>6704</v>
      </c>
      <c r="B484" s="106" t="s">
        <v>2236</v>
      </c>
      <c r="C484">
        <v>0.2</v>
      </c>
      <c r="D484" t="s">
        <v>157</v>
      </c>
      <c r="E484">
        <v>0.05</v>
      </c>
      <c r="F484" t="s">
        <v>157</v>
      </c>
      <c r="G484" s="106">
        <v>0.05</v>
      </c>
    </row>
    <row r="485" spans="1:7" x14ac:dyDescent="0.2">
      <c r="A485">
        <v>6715</v>
      </c>
      <c r="B485" s="106" t="s">
        <v>1343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6723</v>
      </c>
      <c r="B486" s="106" t="s">
        <v>1515</v>
      </c>
      <c r="C486">
        <v>0.2</v>
      </c>
      <c r="D486" s="106">
        <v>0</v>
      </c>
      <c r="E486" s="106">
        <v>0</v>
      </c>
      <c r="F486" s="106">
        <v>0.05</v>
      </c>
      <c r="G486">
        <v>0.05</v>
      </c>
    </row>
    <row r="487" spans="1:7" x14ac:dyDescent="0.2">
      <c r="A487">
        <v>6724</v>
      </c>
      <c r="B487" s="106" t="s">
        <v>765</v>
      </c>
      <c r="C487">
        <v>0.2</v>
      </c>
      <c r="D487">
        <v>0.05</v>
      </c>
      <c r="E487">
        <v>0.05</v>
      </c>
      <c r="F487">
        <v>0.05</v>
      </c>
      <c r="G487">
        <v>0.05</v>
      </c>
    </row>
    <row r="488" spans="1:7" x14ac:dyDescent="0.2">
      <c r="A488">
        <v>6742</v>
      </c>
      <c r="B488" s="106" t="s">
        <v>1363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">
      <c r="A489">
        <v>6748</v>
      </c>
      <c r="B489" s="106" t="s">
        <v>766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6752</v>
      </c>
      <c r="B490" s="106" t="s">
        <v>54</v>
      </c>
      <c r="C490">
        <v>0.2</v>
      </c>
      <c r="D490" s="106">
        <v>0</v>
      </c>
      <c r="E490" s="106">
        <v>0.05</v>
      </c>
      <c r="F490" s="106">
        <v>0.05</v>
      </c>
      <c r="G490" s="106">
        <v>0.05</v>
      </c>
    </row>
    <row r="491" spans="1:7" x14ac:dyDescent="0.2">
      <c r="A491">
        <v>6754</v>
      </c>
      <c r="B491" s="106" t="s">
        <v>767</v>
      </c>
      <c r="C491">
        <v>0</v>
      </c>
      <c r="D491">
        <v>0</v>
      </c>
      <c r="E491" s="106">
        <v>0</v>
      </c>
      <c r="F491" s="106">
        <v>0</v>
      </c>
      <c r="G491">
        <v>0</v>
      </c>
    </row>
    <row r="492" spans="1:7" x14ac:dyDescent="0.2">
      <c r="A492">
        <v>6755</v>
      </c>
      <c r="B492" s="106" t="s">
        <v>532</v>
      </c>
      <c r="C492">
        <v>0.2</v>
      </c>
      <c r="D492">
        <v>0.05</v>
      </c>
      <c r="E492">
        <v>0.05</v>
      </c>
      <c r="F492">
        <v>0.05</v>
      </c>
      <c r="G492">
        <v>0.05</v>
      </c>
    </row>
    <row r="493" spans="1:7" x14ac:dyDescent="0.2">
      <c r="A493">
        <v>6763</v>
      </c>
      <c r="B493" s="106" t="s">
        <v>768</v>
      </c>
      <c r="C493">
        <v>0.2</v>
      </c>
      <c r="D493" s="106">
        <v>0.05</v>
      </c>
      <c r="E493" s="106">
        <v>0.05</v>
      </c>
      <c r="F493" s="106">
        <v>0.05</v>
      </c>
      <c r="G493">
        <v>0.05</v>
      </c>
    </row>
    <row r="494" spans="1:7" x14ac:dyDescent="0.2">
      <c r="A494">
        <v>6789</v>
      </c>
      <c r="B494" s="106" t="s">
        <v>1921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6794</v>
      </c>
      <c r="B495" s="106" t="s">
        <v>2237</v>
      </c>
      <c r="C495">
        <v>0</v>
      </c>
      <c r="D495" t="s">
        <v>157</v>
      </c>
      <c r="E495" s="106">
        <v>0</v>
      </c>
      <c r="F495" s="106" t="s">
        <v>157</v>
      </c>
      <c r="G495" s="106" t="s">
        <v>157</v>
      </c>
    </row>
    <row r="496" spans="1:7" x14ac:dyDescent="0.2">
      <c r="A496">
        <v>6803</v>
      </c>
      <c r="B496" s="106" t="s">
        <v>1748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6806</v>
      </c>
      <c r="B497" s="106" t="s">
        <v>769</v>
      </c>
      <c r="C497">
        <v>1</v>
      </c>
      <c r="D497">
        <v>0.25</v>
      </c>
      <c r="E497">
        <v>0.25</v>
      </c>
      <c r="F497">
        <v>0.25</v>
      </c>
      <c r="G497">
        <v>0.25</v>
      </c>
    </row>
    <row r="498" spans="1:7" x14ac:dyDescent="0.2">
      <c r="A498">
        <v>6807</v>
      </c>
      <c r="B498" s="106" t="s">
        <v>237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6817</v>
      </c>
      <c r="B499" s="106" t="s">
        <v>770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6820</v>
      </c>
      <c r="B500" s="106" t="s">
        <v>1922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6823</v>
      </c>
      <c r="B501" s="106" t="s">
        <v>771</v>
      </c>
      <c r="C501">
        <v>0.2</v>
      </c>
      <c r="D501">
        <v>0</v>
      </c>
      <c r="E501">
        <v>0.05</v>
      </c>
      <c r="F501">
        <v>0</v>
      </c>
      <c r="G501" s="106">
        <v>0.05</v>
      </c>
    </row>
    <row r="502" spans="1:7" x14ac:dyDescent="0.2">
      <c r="A502">
        <v>6839</v>
      </c>
      <c r="B502" s="106" t="s">
        <v>772</v>
      </c>
      <c r="C502">
        <v>0.2</v>
      </c>
      <c r="D502">
        <v>0.05</v>
      </c>
      <c r="E502">
        <v>0.05</v>
      </c>
      <c r="F502">
        <v>0.05</v>
      </c>
      <c r="G502">
        <v>0.05</v>
      </c>
    </row>
    <row r="503" spans="1:7" x14ac:dyDescent="0.2">
      <c r="A503">
        <v>6848</v>
      </c>
      <c r="B503" s="106" t="s">
        <v>773</v>
      </c>
      <c r="C503">
        <v>0.2</v>
      </c>
      <c r="D503">
        <v>0.05</v>
      </c>
      <c r="E503">
        <v>0.05</v>
      </c>
      <c r="F503">
        <v>0.05</v>
      </c>
      <c r="G503">
        <v>0.05</v>
      </c>
    </row>
    <row r="504" spans="1:7" x14ac:dyDescent="0.2">
      <c r="A504">
        <v>6849</v>
      </c>
      <c r="B504" s="106" t="s">
        <v>2069</v>
      </c>
      <c r="C504">
        <v>0.4</v>
      </c>
      <c r="D504">
        <v>0</v>
      </c>
      <c r="E504">
        <v>0</v>
      </c>
      <c r="F504" t="s">
        <v>157</v>
      </c>
      <c r="G504" t="s">
        <v>157</v>
      </c>
    </row>
    <row r="505" spans="1:7" x14ac:dyDescent="0.2">
      <c r="A505">
        <v>6850</v>
      </c>
      <c r="B505" s="106" t="s">
        <v>1424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6856</v>
      </c>
      <c r="B506" s="106" t="s">
        <v>233</v>
      </c>
      <c r="C506">
        <v>0.6</v>
      </c>
      <c r="D506" s="106">
        <v>0</v>
      </c>
      <c r="E506" s="106">
        <v>0.15</v>
      </c>
      <c r="F506" s="106">
        <v>0.15</v>
      </c>
      <c r="G506" s="106">
        <v>0.15</v>
      </c>
    </row>
    <row r="507" spans="1:7" x14ac:dyDescent="0.2">
      <c r="A507">
        <v>6861</v>
      </c>
      <c r="B507" s="106" t="s">
        <v>1664</v>
      </c>
      <c r="C507">
        <v>0</v>
      </c>
      <c r="D507" s="106">
        <v>0</v>
      </c>
      <c r="E507" s="106">
        <v>0</v>
      </c>
      <c r="F507" s="106">
        <v>0</v>
      </c>
      <c r="G507" s="106">
        <v>0.65</v>
      </c>
    </row>
    <row r="508" spans="1:7" x14ac:dyDescent="0.2">
      <c r="A508">
        <v>6871</v>
      </c>
      <c r="B508" s="106" t="s">
        <v>2238</v>
      </c>
      <c r="C508">
        <v>0</v>
      </c>
      <c r="D508" t="s">
        <v>157</v>
      </c>
      <c r="E508" s="106">
        <v>0</v>
      </c>
      <c r="F508" s="106">
        <v>0</v>
      </c>
      <c r="G508" s="106">
        <v>0.05</v>
      </c>
    </row>
    <row r="509" spans="1:7" x14ac:dyDescent="0.2">
      <c r="A509">
        <v>6875</v>
      </c>
      <c r="B509" s="106" t="s">
        <v>2117</v>
      </c>
      <c r="C509">
        <v>0</v>
      </c>
      <c r="D509">
        <v>0</v>
      </c>
      <c r="E509" t="s">
        <v>157</v>
      </c>
      <c r="F509">
        <v>0</v>
      </c>
      <c r="G509">
        <v>0</v>
      </c>
    </row>
    <row r="510" spans="1:7" x14ac:dyDescent="0.2">
      <c r="A510">
        <v>6879</v>
      </c>
      <c r="B510" s="106" t="s">
        <v>1749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6901</v>
      </c>
      <c r="B511" s="106" t="s">
        <v>2239</v>
      </c>
      <c r="C511">
        <v>0</v>
      </c>
      <c r="D511" t="s">
        <v>157</v>
      </c>
      <c r="E511" t="s">
        <v>157</v>
      </c>
      <c r="F511" t="s">
        <v>157</v>
      </c>
      <c r="G511">
        <v>0</v>
      </c>
    </row>
    <row r="512" spans="1:7" x14ac:dyDescent="0.2">
      <c r="A512">
        <v>6908</v>
      </c>
      <c r="B512" s="106" t="s">
        <v>2240</v>
      </c>
      <c r="C512">
        <v>0</v>
      </c>
      <c r="D512" t="s">
        <v>157</v>
      </c>
      <c r="E512">
        <v>0</v>
      </c>
      <c r="F512">
        <v>0</v>
      </c>
      <c r="G512">
        <v>0</v>
      </c>
    </row>
    <row r="513" spans="1:7" x14ac:dyDescent="0.2">
      <c r="A513">
        <v>6915</v>
      </c>
      <c r="B513" s="106" t="s">
        <v>2118</v>
      </c>
      <c r="C513">
        <v>0</v>
      </c>
      <c r="D513">
        <v>0</v>
      </c>
      <c r="E513" t="s">
        <v>157</v>
      </c>
      <c r="F513">
        <v>0.05</v>
      </c>
      <c r="G513" t="s">
        <v>157</v>
      </c>
    </row>
    <row r="514" spans="1:7" x14ac:dyDescent="0.2">
      <c r="A514">
        <v>6923</v>
      </c>
      <c r="B514" s="106" t="s">
        <v>57</v>
      </c>
      <c r="C514">
        <v>0.2</v>
      </c>
      <c r="D514">
        <v>0.05</v>
      </c>
      <c r="E514">
        <v>0.05</v>
      </c>
      <c r="F514">
        <v>0.05</v>
      </c>
      <c r="G514">
        <v>0.05</v>
      </c>
    </row>
    <row r="515" spans="1:7" x14ac:dyDescent="0.2">
      <c r="A515">
        <v>6926</v>
      </c>
      <c r="B515" s="106" t="s">
        <v>775</v>
      </c>
      <c r="C515">
        <v>0.2</v>
      </c>
      <c r="D515">
        <v>0.05</v>
      </c>
      <c r="E515">
        <v>0.05</v>
      </c>
      <c r="F515">
        <v>0.05</v>
      </c>
      <c r="G515">
        <v>0.05</v>
      </c>
    </row>
    <row r="516" spans="1:7" x14ac:dyDescent="0.2">
      <c r="A516">
        <v>6941</v>
      </c>
      <c r="B516" s="106" t="s">
        <v>776</v>
      </c>
      <c r="C516">
        <v>0.2</v>
      </c>
      <c r="D516">
        <v>0.05</v>
      </c>
      <c r="E516">
        <v>0.05</v>
      </c>
      <c r="F516">
        <v>0.05</v>
      </c>
      <c r="G516">
        <v>0.05</v>
      </c>
    </row>
    <row r="517" spans="1:7" x14ac:dyDescent="0.2">
      <c r="A517">
        <v>6947</v>
      </c>
      <c r="B517" s="106" t="s">
        <v>777</v>
      </c>
      <c r="C517">
        <v>0.2</v>
      </c>
      <c r="D517">
        <v>0.05</v>
      </c>
      <c r="E517">
        <v>0.05</v>
      </c>
      <c r="F517">
        <v>0.05</v>
      </c>
      <c r="G517">
        <v>0.05</v>
      </c>
    </row>
    <row r="518" spans="1:7" x14ac:dyDescent="0.2">
      <c r="A518">
        <v>6951</v>
      </c>
      <c r="B518" s="106" t="s">
        <v>228</v>
      </c>
      <c r="C518">
        <v>0.4</v>
      </c>
      <c r="D518" s="106">
        <v>0.05</v>
      </c>
      <c r="E518" s="106">
        <v>0.05</v>
      </c>
      <c r="F518">
        <v>0.05</v>
      </c>
      <c r="G518">
        <v>0.05</v>
      </c>
    </row>
    <row r="519" spans="1:7" x14ac:dyDescent="0.2">
      <c r="A519">
        <v>6952</v>
      </c>
      <c r="B519" s="106" t="s">
        <v>441</v>
      </c>
      <c r="C519">
        <v>0.2</v>
      </c>
      <c r="D519" s="106">
        <v>0.05</v>
      </c>
      <c r="E519" s="106">
        <v>0.05</v>
      </c>
      <c r="F519">
        <v>0.05</v>
      </c>
      <c r="G519">
        <v>0.05</v>
      </c>
    </row>
    <row r="520" spans="1:7" x14ac:dyDescent="0.2">
      <c r="A520">
        <v>6962</v>
      </c>
      <c r="B520" s="106" t="s">
        <v>778</v>
      </c>
      <c r="C520">
        <v>0.2</v>
      </c>
      <c r="D520" s="106">
        <v>0.05</v>
      </c>
      <c r="E520" s="106">
        <v>0.05</v>
      </c>
      <c r="F520">
        <v>0.05</v>
      </c>
      <c r="G520" s="106">
        <v>0.05</v>
      </c>
    </row>
    <row r="521" spans="1:7" x14ac:dyDescent="0.2">
      <c r="A521">
        <v>6965</v>
      </c>
      <c r="B521" s="106" t="s">
        <v>1665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6967</v>
      </c>
      <c r="B522" s="106" t="s">
        <v>779</v>
      </c>
      <c r="C522">
        <v>0.2</v>
      </c>
      <c r="D522">
        <v>0.05</v>
      </c>
      <c r="E522">
        <v>0.05</v>
      </c>
      <c r="F522">
        <v>0.05</v>
      </c>
      <c r="G522">
        <v>0.05</v>
      </c>
    </row>
    <row r="523" spans="1:7" x14ac:dyDescent="0.2">
      <c r="A523">
        <v>6971</v>
      </c>
      <c r="B523" s="106" t="s">
        <v>780</v>
      </c>
      <c r="C523">
        <v>0.6</v>
      </c>
      <c r="D523">
        <v>0.15</v>
      </c>
      <c r="E523">
        <v>0.15</v>
      </c>
      <c r="F523">
        <v>0.15</v>
      </c>
      <c r="G523">
        <v>0.15</v>
      </c>
    </row>
    <row r="524" spans="1:7" x14ac:dyDescent="0.2">
      <c r="A524">
        <v>6976</v>
      </c>
      <c r="B524" s="106" t="s">
        <v>781</v>
      </c>
      <c r="C524">
        <v>0</v>
      </c>
      <c r="D524">
        <v>0</v>
      </c>
      <c r="E524">
        <v>0.05</v>
      </c>
      <c r="F524">
        <v>0.05</v>
      </c>
      <c r="G524">
        <v>0</v>
      </c>
    </row>
    <row r="525" spans="1:7" x14ac:dyDescent="0.2">
      <c r="A525">
        <v>6988</v>
      </c>
      <c r="B525" s="106" t="s">
        <v>64</v>
      </c>
      <c r="C525">
        <v>0</v>
      </c>
      <c r="D525">
        <v>0.1</v>
      </c>
      <c r="E525">
        <v>0</v>
      </c>
      <c r="F525">
        <v>0.1</v>
      </c>
      <c r="G525">
        <v>0</v>
      </c>
    </row>
    <row r="526" spans="1:7" x14ac:dyDescent="0.2">
      <c r="A526">
        <v>6989</v>
      </c>
      <c r="B526" s="106" t="s">
        <v>1192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6997</v>
      </c>
      <c r="B527" s="106" t="s">
        <v>1750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7003</v>
      </c>
      <c r="B528" s="106" t="s">
        <v>782</v>
      </c>
      <c r="C528">
        <v>0</v>
      </c>
      <c r="D528" s="106">
        <v>0</v>
      </c>
      <c r="E528" s="106">
        <v>0</v>
      </c>
      <c r="F528">
        <v>0</v>
      </c>
      <c r="G528">
        <v>0.05</v>
      </c>
    </row>
    <row r="529" spans="1:7" x14ac:dyDescent="0.2">
      <c r="A529">
        <v>7011</v>
      </c>
      <c r="B529" s="106" t="s">
        <v>1635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7013</v>
      </c>
      <c r="B530" s="106" t="s">
        <v>1700</v>
      </c>
      <c r="C530">
        <v>0</v>
      </c>
      <c r="D530">
        <v>0.05</v>
      </c>
      <c r="E530">
        <v>0.05</v>
      </c>
      <c r="F530" s="106">
        <v>0.05</v>
      </c>
      <c r="G530">
        <v>0</v>
      </c>
    </row>
    <row r="531" spans="1:7" x14ac:dyDescent="0.2">
      <c r="A531">
        <v>7014</v>
      </c>
      <c r="B531" s="106" t="s">
        <v>2070</v>
      </c>
      <c r="C531">
        <v>0</v>
      </c>
      <c r="D531">
        <v>0</v>
      </c>
      <c r="E531">
        <v>0</v>
      </c>
      <c r="F531" s="106" t="s">
        <v>157</v>
      </c>
      <c r="G531">
        <v>0</v>
      </c>
    </row>
    <row r="532" spans="1:7" x14ac:dyDescent="0.2">
      <c r="A532">
        <v>7030</v>
      </c>
      <c r="B532" s="106" t="s">
        <v>1887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7102</v>
      </c>
      <c r="B533" s="106" t="s">
        <v>783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7105</v>
      </c>
      <c r="B534" s="106" t="s">
        <v>784</v>
      </c>
      <c r="C534">
        <v>0.4</v>
      </c>
      <c r="D534">
        <v>0.05</v>
      </c>
      <c r="E534">
        <v>0.05</v>
      </c>
      <c r="F534">
        <v>0.05</v>
      </c>
      <c r="G534">
        <v>0.55000000000000004</v>
      </c>
    </row>
    <row r="535" spans="1:7" x14ac:dyDescent="0.2">
      <c r="A535">
        <v>7150</v>
      </c>
      <c r="B535" s="106" t="s">
        <v>785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7164</v>
      </c>
      <c r="B536" s="106" t="s">
        <v>1468</v>
      </c>
      <c r="C536">
        <v>0</v>
      </c>
      <c r="D536">
        <v>0</v>
      </c>
      <c r="E536" s="106">
        <v>0</v>
      </c>
      <c r="F536">
        <v>0</v>
      </c>
      <c r="G536" s="106">
        <v>0.05</v>
      </c>
    </row>
    <row r="537" spans="1:7" x14ac:dyDescent="0.2">
      <c r="A537">
        <v>7167</v>
      </c>
      <c r="B537" s="106" t="s">
        <v>1344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7181</v>
      </c>
      <c r="B538" s="106" t="s">
        <v>63</v>
      </c>
      <c r="C538">
        <v>0</v>
      </c>
      <c r="D538">
        <v>0</v>
      </c>
      <c r="E538">
        <v>0</v>
      </c>
      <c r="F538">
        <v>0</v>
      </c>
      <c r="G538">
        <v>0.05</v>
      </c>
    </row>
    <row r="539" spans="1:7" x14ac:dyDescent="0.2">
      <c r="A539">
        <v>7184</v>
      </c>
      <c r="B539" s="106" t="s">
        <v>786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7186</v>
      </c>
      <c r="B540" s="106" t="s">
        <v>547</v>
      </c>
      <c r="C540">
        <v>0.2</v>
      </c>
      <c r="D540">
        <v>0</v>
      </c>
      <c r="E540">
        <v>0.05</v>
      </c>
      <c r="F540">
        <v>0</v>
      </c>
      <c r="G540">
        <v>0.05</v>
      </c>
    </row>
    <row r="541" spans="1:7" x14ac:dyDescent="0.2">
      <c r="A541">
        <v>7187</v>
      </c>
      <c r="B541" s="106" t="s">
        <v>2241</v>
      </c>
      <c r="C541">
        <v>0</v>
      </c>
      <c r="D541" t="s">
        <v>157</v>
      </c>
      <c r="E541">
        <v>0</v>
      </c>
      <c r="F541" t="s">
        <v>157</v>
      </c>
      <c r="G541" t="s">
        <v>157</v>
      </c>
    </row>
    <row r="542" spans="1:7" x14ac:dyDescent="0.2">
      <c r="A542">
        <v>7189</v>
      </c>
      <c r="B542" s="106" t="s">
        <v>44</v>
      </c>
      <c r="C542">
        <v>0</v>
      </c>
      <c r="D542">
        <v>0</v>
      </c>
      <c r="E542" t="s">
        <v>157</v>
      </c>
      <c r="F542">
        <v>0</v>
      </c>
      <c r="G542" t="s">
        <v>157</v>
      </c>
    </row>
    <row r="543" spans="1:7" x14ac:dyDescent="0.2">
      <c r="A543">
        <v>7190</v>
      </c>
      <c r="B543" s="106" t="s">
        <v>787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7192</v>
      </c>
      <c r="B544" s="106" t="s">
        <v>1193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7201</v>
      </c>
      <c r="B545" s="106" t="s">
        <v>1299</v>
      </c>
      <c r="C545">
        <v>0</v>
      </c>
      <c r="D545" t="s">
        <v>157</v>
      </c>
      <c r="E545">
        <v>0</v>
      </c>
      <c r="F545" t="s">
        <v>157</v>
      </c>
      <c r="G545">
        <v>0</v>
      </c>
    </row>
    <row r="546" spans="1:7" x14ac:dyDescent="0.2">
      <c r="A546">
        <v>7205</v>
      </c>
      <c r="B546" s="106" t="s">
        <v>59</v>
      </c>
      <c r="C546">
        <v>0.2</v>
      </c>
      <c r="D546">
        <v>0.05</v>
      </c>
      <c r="E546">
        <v>0.05</v>
      </c>
      <c r="F546">
        <v>0.05</v>
      </c>
      <c r="G546">
        <v>0.05</v>
      </c>
    </row>
    <row r="547" spans="1:7" x14ac:dyDescent="0.2">
      <c r="A547">
        <v>7211</v>
      </c>
      <c r="B547" s="106" t="s">
        <v>28</v>
      </c>
      <c r="C547">
        <v>0</v>
      </c>
      <c r="D547">
        <v>0</v>
      </c>
      <c r="E547" s="106">
        <v>0</v>
      </c>
      <c r="F547" s="106">
        <v>0</v>
      </c>
      <c r="G547">
        <v>0</v>
      </c>
    </row>
    <row r="548" spans="1:7" x14ac:dyDescent="0.2">
      <c r="A548">
        <v>7212</v>
      </c>
      <c r="B548" s="106" t="s">
        <v>1992</v>
      </c>
      <c r="C548">
        <v>0</v>
      </c>
      <c r="D548">
        <v>0</v>
      </c>
      <c r="E548">
        <v>0</v>
      </c>
      <c r="F548">
        <v>0</v>
      </c>
      <c r="G548" t="s">
        <v>157</v>
      </c>
    </row>
    <row r="549" spans="1:7" x14ac:dyDescent="0.2">
      <c r="A549">
        <v>7222</v>
      </c>
      <c r="B549" s="106" t="s">
        <v>789</v>
      </c>
      <c r="C549">
        <v>0.2</v>
      </c>
      <c r="D549" s="106">
        <v>0.05</v>
      </c>
      <c r="E549">
        <v>0.05</v>
      </c>
      <c r="F549" s="106">
        <v>0.05</v>
      </c>
      <c r="G549" s="106">
        <v>0.05</v>
      </c>
    </row>
    <row r="550" spans="1:7" x14ac:dyDescent="0.2">
      <c r="A550">
        <v>7224</v>
      </c>
      <c r="B550" s="106" t="s">
        <v>790</v>
      </c>
      <c r="C550">
        <v>0</v>
      </c>
      <c r="D550" s="106">
        <v>0</v>
      </c>
      <c r="E550">
        <v>0</v>
      </c>
      <c r="F550" s="106">
        <v>0</v>
      </c>
      <c r="G550" s="106">
        <v>0</v>
      </c>
    </row>
    <row r="551" spans="1:7" x14ac:dyDescent="0.2">
      <c r="A551">
        <v>7239</v>
      </c>
      <c r="B551" s="106" t="s">
        <v>791</v>
      </c>
      <c r="C551">
        <v>0.2</v>
      </c>
      <c r="D551">
        <v>0.05</v>
      </c>
      <c r="E551">
        <v>0.05</v>
      </c>
      <c r="F551">
        <v>0.05</v>
      </c>
      <c r="G551">
        <v>0.05</v>
      </c>
    </row>
    <row r="552" spans="1:7" x14ac:dyDescent="0.2">
      <c r="A552">
        <v>7240</v>
      </c>
      <c r="B552" s="106" t="s">
        <v>792</v>
      </c>
      <c r="C552">
        <v>0</v>
      </c>
      <c r="D552">
        <v>0.05</v>
      </c>
      <c r="E552">
        <v>0</v>
      </c>
      <c r="F552">
        <v>0</v>
      </c>
      <c r="G552">
        <v>0</v>
      </c>
    </row>
    <row r="553" spans="1:7" x14ac:dyDescent="0.2">
      <c r="A553">
        <v>7256</v>
      </c>
      <c r="B553" s="106" t="s">
        <v>2071</v>
      </c>
      <c r="C553">
        <v>0</v>
      </c>
      <c r="D553">
        <v>0</v>
      </c>
      <c r="E553">
        <v>0</v>
      </c>
      <c r="F553" t="s">
        <v>157</v>
      </c>
      <c r="G553">
        <v>0</v>
      </c>
    </row>
    <row r="554" spans="1:7" x14ac:dyDescent="0.2">
      <c r="A554">
        <v>7261</v>
      </c>
      <c r="B554" s="106" t="s">
        <v>1636</v>
      </c>
      <c r="C554">
        <v>0</v>
      </c>
      <c r="D554" t="s">
        <v>157</v>
      </c>
      <c r="E554">
        <v>0</v>
      </c>
      <c r="F554" t="s">
        <v>157</v>
      </c>
      <c r="G554">
        <v>0</v>
      </c>
    </row>
    <row r="555" spans="1:7" x14ac:dyDescent="0.2">
      <c r="A555">
        <v>7267</v>
      </c>
      <c r="B555" s="106" t="s">
        <v>60</v>
      </c>
      <c r="C555">
        <v>0.2</v>
      </c>
      <c r="D555" s="106">
        <v>0.05</v>
      </c>
      <c r="E555" s="106">
        <v>0.05</v>
      </c>
      <c r="F555">
        <v>0.05</v>
      </c>
      <c r="G555" s="106">
        <v>0.05</v>
      </c>
    </row>
    <row r="556" spans="1:7" x14ac:dyDescent="0.2">
      <c r="A556">
        <v>7269</v>
      </c>
      <c r="B556" s="106" t="s">
        <v>1165</v>
      </c>
      <c r="C556">
        <v>0.4</v>
      </c>
      <c r="D556">
        <v>0.1</v>
      </c>
      <c r="E556" s="106">
        <v>0.1</v>
      </c>
      <c r="F556">
        <v>0.1</v>
      </c>
      <c r="G556">
        <v>0.1</v>
      </c>
    </row>
    <row r="557" spans="1:7" x14ac:dyDescent="0.2">
      <c r="A557">
        <v>7277</v>
      </c>
      <c r="B557" s="106" t="s">
        <v>793</v>
      </c>
      <c r="C557">
        <v>0.2</v>
      </c>
      <c r="D557" s="106">
        <v>0.05</v>
      </c>
      <c r="E557" s="106">
        <v>0.05</v>
      </c>
      <c r="F557" s="106">
        <v>0.05</v>
      </c>
      <c r="G557" s="106">
        <v>0.05</v>
      </c>
    </row>
    <row r="558" spans="1:7" x14ac:dyDescent="0.2">
      <c r="A558">
        <v>7278</v>
      </c>
      <c r="B558" s="106" t="s">
        <v>45</v>
      </c>
      <c r="C558">
        <v>0</v>
      </c>
      <c r="D558" s="106">
        <v>0</v>
      </c>
      <c r="E558">
        <v>0</v>
      </c>
      <c r="F558" s="106">
        <v>0.05</v>
      </c>
      <c r="G558">
        <v>0.05</v>
      </c>
    </row>
    <row r="559" spans="1:7" x14ac:dyDescent="0.2">
      <c r="A559">
        <v>7280</v>
      </c>
      <c r="B559" s="106" t="s">
        <v>794</v>
      </c>
      <c r="C559">
        <v>0.2</v>
      </c>
      <c r="D559">
        <v>0.05</v>
      </c>
      <c r="E559">
        <v>0.05</v>
      </c>
      <c r="F559">
        <v>0.05</v>
      </c>
      <c r="G559">
        <v>0.05</v>
      </c>
    </row>
    <row r="560" spans="1:7" x14ac:dyDescent="0.2">
      <c r="A560">
        <v>7294</v>
      </c>
      <c r="B560" s="106" t="s">
        <v>1033</v>
      </c>
      <c r="C560">
        <v>0.2</v>
      </c>
      <c r="D560">
        <v>0.05</v>
      </c>
      <c r="E560">
        <v>0.05</v>
      </c>
      <c r="F560" s="106">
        <v>0.05</v>
      </c>
      <c r="G560" s="106">
        <v>0.05</v>
      </c>
    </row>
    <row r="561" spans="1:7" x14ac:dyDescent="0.2">
      <c r="A561">
        <v>7313</v>
      </c>
      <c r="B561" s="106" t="s">
        <v>1210</v>
      </c>
      <c r="C561">
        <v>0</v>
      </c>
      <c r="D561">
        <v>0</v>
      </c>
      <c r="E561" t="s">
        <v>157</v>
      </c>
      <c r="F561" s="106">
        <v>0</v>
      </c>
      <c r="G561" s="106" t="s">
        <v>157</v>
      </c>
    </row>
    <row r="562" spans="1:7" x14ac:dyDescent="0.2">
      <c r="A562">
        <v>7327</v>
      </c>
      <c r="B562" s="106" t="s">
        <v>1509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7416</v>
      </c>
      <c r="B563" s="106" t="s">
        <v>795</v>
      </c>
      <c r="C563">
        <v>0.2</v>
      </c>
      <c r="D563">
        <v>0.05</v>
      </c>
      <c r="E563">
        <v>0.05</v>
      </c>
      <c r="F563">
        <v>0.05</v>
      </c>
      <c r="G563">
        <v>0.05</v>
      </c>
    </row>
    <row r="564" spans="1:7" x14ac:dyDescent="0.2">
      <c r="A564">
        <v>7420</v>
      </c>
      <c r="B564" s="106" t="s">
        <v>2242</v>
      </c>
      <c r="C564">
        <v>0</v>
      </c>
      <c r="D564" t="s">
        <v>157</v>
      </c>
      <c r="E564">
        <v>0</v>
      </c>
      <c r="F564">
        <v>0</v>
      </c>
      <c r="G564">
        <v>0</v>
      </c>
    </row>
    <row r="565" spans="1:7" x14ac:dyDescent="0.2">
      <c r="A565">
        <v>7421</v>
      </c>
      <c r="B565" s="106" t="s">
        <v>2072</v>
      </c>
      <c r="C565">
        <v>0</v>
      </c>
      <c r="D565">
        <v>0</v>
      </c>
      <c r="E565">
        <v>0</v>
      </c>
      <c r="F565" t="s">
        <v>157</v>
      </c>
      <c r="G565" t="s">
        <v>157</v>
      </c>
    </row>
    <row r="566" spans="1:7" x14ac:dyDescent="0.2">
      <c r="A566">
        <v>7427</v>
      </c>
      <c r="B566" s="106" t="s">
        <v>796</v>
      </c>
      <c r="C566">
        <v>0.2</v>
      </c>
      <c r="D566">
        <v>0.05</v>
      </c>
      <c r="E566">
        <v>0.05</v>
      </c>
      <c r="F566">
        <v>0.05</v>
      </c>
      <c r="G566">
        <v>0</v>
      </c>
    </row>
    <row r="567" spans="1:7" x14ac:dyDescent="0.2">
      <c r="A567">
        <v>7442</v>
      </c>
      <c r="B567" s="106" t="s">
        <v>797</v>
      </c>
      <c r="C567">
        <v>0.2</v>
      </c>
      <c r="D567" s="106">
        <v>0.05</v>
      </c>
      <c r="E567">
        <v>0.05</v>
      </c>
      <c r="F567" s="106">
        <v>0.05</v>
      </c>
      <c r="G567">
        <v>0.05</v>
      </c>
    </row>
    <row r="568" spans="1:7" x14ac:dyDescent="0.2">
      <c r="A568">
        <v>7445</v>
      </c>
      <c r="B568" s="106" t="s">
        <v>798</v>
      </c>
      <c r="C568">
        <v>0.2</v>
      </c>
      <c r="D568">
        <v>0.05</v>
      </c>
      <c r="E568">
        <v>0.05</v>
      </c>
      <c r="F568">
        <v>0.05</v>
      </c>
      <c r="G568">
        <v>0.05</v>
      </c>
    </row>
    <row r="569" spans="1:7" x14ac:dyDescent="0.2">
      <c r="A569">
        <v>7451</v>
      </c>
      <c r="B569" s="106" t="s">
        <v>799</v>
      </c>
      <c r="C569">
        <v>0.2</v>
      </c>
      <c r="D569" s="106">
        <v>0.05</v>
      </c>
      <c r="E569">
        <v>0.05</v>
      </c>
      <c r="F569">
        <v>0.05</v>
      </c>
      <c r="G569" s="106">
        <v>0.05</v>
      </c>
    </row>
    <row r="570" spans="1:7" x14ac:dyDescent="0.2">
      <c r="A570">
        <v>7455</v>
      </c>
      <c r="B570" s="106" t="s">
        <v>2073</v>
      </c>
      <c r="C570">
        <v>0</v>
      </c>
      <c r="D570">
        <v>0</v>
      </c>
      <c r="E570" s="106">
        <v>0</v>
      </c>
      <c r="F570" s="106" t="s">
        <v>157</v>
      </c>
      <c r="G570" s="106">
        <v>0</v>
      </c>
    </row>
    <row r="571" spans="1:7" x14ac:dyDescent="0.2">
      <c r="A571">
        <v>7459</v>
      </c>
      <c r="B571" s="106" t="s">
        <v>800</v>
      </c>
      <c r="C571">
        <v>0.2</v>
      </c>
      <c r="D571">
        <v>0.05</v>
      </c>
      <c r="E571" s="106">
        <v>0.05</v>
      </c>
      <c r="F571" s="106">
        <v>0.05</v>
      </c>
      <c r="G571" s="106">
        <v>0.05</v>
      </c>
    </row>
    <row r="572" spans="1:7" x14ac:dyDescent="0.2">
      <c r="A572">
        <v>7463</v>
      </c>
      <c r="B572" s="106" t="s">
        <v>801</v>
      </c>
      <c r="C572">
        <v>0.2</v>
      </c>
      <c r="D572">
        <v>0.05</v>
      </c>
      <c r="E572" s="106">
        <v>0.05</v>
      </c>
      <c r="F572">
        <v>0.05</v>
      </c>
      <c r="G572">
        <v>0.05</v>
      </c>
    </row>
    <row r="573" spans="1:7" x14ac:dyDescent="0.2">
      <c r="A573">
        <v>7475</v>
      </c>
      <c r="B573" s="106" t="s">
        <v>802</v>
      </c>
      <c r="C573">
        <v>0.2</v>
      </c>
      <c r="D573">
        <v>0.05</v>
      </c>
      <c r="E573" s="106">
        <v>0.05</v>
      </c>
      <c r="F573">
        <v>0</v>
      </c>
      <c r="G573">
        <v>0</v>
      </c>
    </row>
    <row r="574" spans="1:7" x14ac:dyDescent="0.2">
      <c r="A574">
        <v>7480</v>
      </c>
      <c r="B574" s="106" t="s">
        <v>803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7482</v>
      </c>
      <c r="B575" s="106" t="s">
        <v>804</v>
      </c>
      <c r="C575">
        <v>0.2</v>
      </c>
      <c r="D575" s="106">
        <v>0.05</v>
      </c>
      <c r="E575" s="106">
        <v>0.05</v>
      </c>
      <c r="F575">
        <v>0.05</v>
      </c>
      <c r="G575">
        <v>0.05</v>
      </c>
    </row>
    <row r="576" spans="1:7" x14ac:dyDescent="0.2">
      <c r="A576">
        <v>7494</v>
      </c>
      <c r="B576" s="106" t="s">
        <v>805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7506</v>
      </c>
      <c r="B577" s="106" t="s">
        <v>806</v>
      </c>
      <c r="C577">
        <v>0.2</v>
      </c>
      <c r="D577">
        <v>0.05</v>
      </c>
      <c r="E577" s="106">
        <v>0.05</v>
      </c>
      <c r="F577" s="106">
        <v>0.05</v>
      </c>
      <c r="G577" s="106">
        <v>0.05</v>
      </c>
    </row>
    <row r="578" spans="1:7" x14ac:dyDescent="0.2">
      <c r="A578">
        <v>7512</v>
      </c>
      <c r="B578" s="106" t="s">
        <v>1888</v>
      </c>
      <c r="C578">
        <v>0.2</v>
      </c>
      <c r="D578">
        <v>0.05</v>
      </c>
      <c r="E578" s="106">
        <v>0.05</v>
      </c>
      <c r="F578">
        <v>0.05</v>
      </c>
      <c r="G578" s="106">
        <v>0.05</v>
      </c>
    </row>
    <row r="579" spans="1:7" x14ac:dyDescent="0.2">
      <c r="A579">
        <v>7513</v>
      </c>
      <c r="B579" s="106" t="s">
        <v>1177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7518</v>
      </c>
      <c r="B580" s="106" t="s">
        <v>2119</v>
      </c>
      <c r="C580">
        <v>0</v>
      </c>
      <c r="D580">
        <v>0</v>
      </c>
      <c r="E580" t="s">
        <v>157</v>
      </c>
      <c r="F580" t="s">
        <v>157</v>
      </c>
      <c r="G580" t="s">
        <v>157</v>
      </c>
    </row>
    <row r="581" spans="1:7" x14ac:dyDescent="0.2">
      <c r="A581">
        <v>7522</v>
      </c>
      <c r="B581" s="106" t="s">
        <v>1666</v>
      </c>
      <c r="C581">
        <v>0.2</v>
      </c>
      <c r="D581">
        <v>0.05</v>
      </c>
      <c r="E581">
        <v>0.05</v>
      </c>
      <c r="F581">
        <v>0</v>
      </c>
      <c r="G581">
        <v>0</v>
      </c>
    </row>
    <row r="582" spans="1:7" x14ac:dyDescent="0.2">
      <c r="A582">
        <v>7524</v>
      </c>
      <c r="B582" s="106" t="s">
        <v>807</v>
      </c>
      <c r="C582">
        <v>0.2</v>
      </c>
      <c r="D582">
        <v>0.05</v>
      </c>
      <c r="E582">
        <v>0.05</v>
      </c>
      <c r="F582">
        <v>0.05</v>
      </c>
      <c r="G582">
        <v>0.05</v>
      </c>
    </row>
    <row r="583" spans="1:7" x14ac:dyDescent="0.2">
      <c r="A583">
        <v>7525</v>
      </c>
      <c r="B583" s="106" t="s">
        <v>1064</v>
      </c>
      <c r="C583">
        <v>0.2</v>
      </c>
      <c r="D583">
        <v>0.05</v>
      </c>
      <c r="E583">
        <v>0.05</v>
      </c>
      <c r="F583">
        <v>0.05</v>
      </c>
      <c r="G583">
        <v>0.05</v>
      </c>
    </row>
    <row r="584" spans="1:7" x14ac:dyDescent="0.2">
      <c r="A584">
        <v>7532</v>
      </c>
      <c r="B584" s="106" t="s">
        <v>1751</v>
      </c>
      <c r="C584">
        <v>0.2</v>
      </c>
      <c r="D584">
        <v>0.05</v>
      </c>
      <c r="E584">
        <v>0.05</v>
      </c>
      <c r="F584" s="106">
        <v>0.05</v>
      </c>
      <c r="G584">
        <v>0.05</v>
      </c>
    </row>
    <row r="585" spans="1:7" x14ac:dyDescent="0.2">
      <c r="A585">
        <v>7537</v>
      </c>
      <c r="B585" s="106" t="s">
        <v>2243</v>
      </c>
      <c r="C585">
        <v>0</v>
      </c>
      <c r="D585" t="s">
        <v>157</v>
      </c>
      <c r="E585" s="106">
        <v>0</v>
      </c>
      <c r="F585" s="106">
        <v>0</v>
      </c>
      <c r="G585" s="106">
        <v>0</v>
      </c>
    </row>
    <row r="586" spans="1:7" x14ac:dyDescent="0.2">
      <c r="A586">
        <v>7545</v>
      </c>
      <c r="B586" s="106" t="s">
        <v>1923</v>
      </c>
      <c r="C586">
        <v>0.2</v>
      </c>
      <c r="D586">
        <v>1.9</v>
      </c>
      <c r="E586">
        <v>0.05</v>
      </c>
      <c r="F586">
        <v>0.05</v>
      </c>
      <c r="G586">
        <v>0.05</v>
      </c>
    </row>
    <row r="587" spans="1:7" x14ac:dyDescent="0.2">
      <c r="A587">
        <v>7550</v>
      </c>
      <c r="B587" s="106" t="s">
        <v>1752</v>
      </c>
      <c r="C587">
        <v>0.2</v>
      </c>
      <c r="D587">
        <v>0.05</v>
      </c>
      <c r="E587">
        <v>0.05</v>
      </c>
      <c r="F587">
        <v>0.05</v>
      </c>
      <c r="G587">
        <v>0.05</v>
      </c>
    </row>
    <row r="588" spans="1:7" x14ac:dyDescent="0.2">
      <c r="A588">
        <v>7552</v>
      </c>
      <c r="B588" s="106" t="s">
        <v>1889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">
      <c r="A589">
        <v>7554</v>
      </c>
      <c r="B589" s="106" t="s">
        <v>1753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7570</v>
      </c>
      <c r="B590" s="106" t="s">
        <v>2074</v>
      </c>
      <c r="C590">
        <v>0</v>
      </c>
      <c r="D590" s="106">
        <v>0</v>
      </c>
      <c r="E590">
        <v>0</v>
      </c>
      <c r="F590" t="s">
        <v>157</v>
      </c>
      <c r="G590">
        <v>0</v>
      </c>
    </row>
    <row r="591" spans="1:7" x14ac:dyDescent="0.2">
      <c r="A591">
        <v>7581</v>
      </c>
      <c r="B591" s="106" t="s">
        <v>2075</v>
      </c>
      <c r="C591">
        <v>0</v>
      </c>
      <c r="D591" s="106">
        <v>0.05</v>
      </c>
      <c r="E591">
        <v>0.05</v>
      </c>
      <c r="F591" t="s">
        <v>157</v>
      </c>
      <c r="G591">
        <v>0.05</v>
      </c>
    </row>
    <row r="592" spans="1:7" x14ac:dyDescent="0.2">
      <c r="A592">
        <v>7599</v>
      </c>
      <c r="B592" s="106" t="s">
        <v>1300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">
      <c r="A593">
        <v>7605</v>
      </c>
      <c r="B593" s="106" t="s">
        <v>2244</v>
      </c>
      <c r="C593">
        <v>0</v>
      </c>
      <c r="D593" t="s">
        <v>157</v>
      </c>
      <c r="E593" t="s">
        <v>157</v>
      </c>
      <c r="F593">
        <v>0</v>
      </c>
      <c r="G593">
        <v>0</v>
      </c>
    </row>
    <row r="594" spans="1:7" x14ac:dyDescent="0.2">
      <c r="A594">
        <v>7611</v>
      </c>
      <c r="B594" s="106" t="s">
        <v>2120</v>
      </c>
      <c r="C594">
        <v>0</v>
      </c>
      <c r="D594">
        <v>0</v>
      </c>
      <c r="E594" t="s">
        <v>157</v>
      </c>
      <c r="F594">
        <v>0</v>
      </c>
      <c r="G594">
        <v>0</v>
      </c>
    </row>
    <row r="595" spans="1:7" x14ac:dyDescent="0.2">
      <c r="A595">
        <v>7615</v>
      </c>
      <c r="B595" s="106" t="s">
        <v>808</v>
      </c>
      <c r="C595">
        <v>0</v>
      </c>
      <c r="D595">
        <v>0.05</v>
      </c>
      <c r="E595">
        <v>0.05</v>
      </c>
      <c r="F595" s="106">
        <v>0.05</v>
      </c>
      <c r="G595">
        <v>0.05</v>
      </c>
    </row>
    <row r="596" spans="1:7" x14ac:dyDescent="0.2">
      <c r="A596">
        <v>7616</v>
      </c>
      <c r="B596" s="106" t="s">
        <v>809</v>
      </c>
      <c r="C596">
        <v>0.2</v>
      </c>
      <c r="D596">
        <v>0.05</v>
      </c>
      <c r="E596">
        <v>0.05</v>
      </c>
      <c r="F596">
        <v>0.05</v>
      </c>
      <c r="G596">
        <v>0.05</v>
      </c>
    </row>
    <row r="597" spans="1:7" x14ac:dyDescent="0.2">
      <c r="A597">
        <v>7618</v>
      </c>
      <c r="B597" s="106" t="s">
        <v>1106</v>
      </c>
      <c r="C597">
        <v>0.2</v>
      </c>
      <c r="D597">
        <v>0.05</v>
      </c>
      <c r="E597">
        <v>0</v>
      </c>
      <c r="F597">
        <v>0</v>
      </c>
      <c r="G597">
        <v>0</v>
      </c>
    </row>
    <row r="598" spans="1:7" x14ac:dyDescent="0.2">
      <c r="A598">
        <v>7628</v>
      </c>
      <c r="B598" s="106" t="s">
        <v>810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7630</v>
      </c>
      <c r="B599" s="106" t="s">
        <v>811</v>
      </c>
      <c r="C599">
        <v>0.4</v>
      </c>
      <c r="D599">
        <v>0.1</v>
      </c>
      <c r="E599">
        <v>0.1</v>
      </c>
      <c r="F599" s="106">
        <v>0.1</v>
      </c>
      <c r="G599">
        <v>0.1</v>
      </c>
    </row>
    <row r="600" spans="1:7" x14ac:dyDescent="0.2">
      <c r="A600">
        <v>7637</v>
      </c>
      <c r="B600" s="106" t="s">
        <v>812</v>
      </c>
      <c r="C600">
        <v>0.2</v>
      </c>
      <c r="D600">
        <v>0</v>
      </c>
      <c r="E600">
        <v>0.05</v>
      </c>
      <c r="F600">
        <v>0.05</v>
      </c>
      <c r="G600">
        <v>0.05</v>
      </c>
    </row>
    <row r="601" spans="1:7" x14ac:dyDescent="0.2">
      <c r="A601">
        <v>7640</v>
      </c>
      <c r="B601" s="106" t="s">
        <v>813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7701</v>
      </c>
      <c r="B602" s="106" t="s">
        <v>1716</v>
      </c>
      <c r="C602">
        <v>0</v>
      </c>
      <c r="D602" s="106" t="s">
        <v>157</v>
      </c>
      <c r="E602" t="s">
        <v>157</v>
      </c>
      <c r="F602" s="106" t="s">
        <v>157</v>
      </c>
      <c r="G602" t="s">
        <v>157</v>
      </c>
    </row>
    <row r="603" spans="1:7" x14ac:dyDescent="0.2">
      <c r="A603">
        <v>7723</v>
      </c>
      <c r="B603" s="106" t="s">
        <v>814</v>
      </c>
      <c r="C603">
        <v>0.2</v>
      </c>
      <c r="D603" s="106">
        <v>0.05</v>
      </c>
      <c r="E603" s="106">
        <v>0.05</v>
      </c>
      <c r="F603" s="106">
        <v>0.05</v>
      </c>
      <c r="G603" s="106">
        <v>0.05</v>
      </c>
    </row>
    <row r="604" spans="1:7" x14ac:dyDescent="0.2">
      <c r="A604">
        <v>7725</v>
      </c>
      <c r="B604" s="106" t="s">
        <v>2245</v>
      </c>
      <c r="C604">
        <v>0</v>
      </c>
      <c r="D604" s="106" t="s">
        <v>157</v>
      </c>
      <c r="E604" s="106" t="s">
        <v>157</v>
      </c>
      <c r="F604" s="106">
        <v>0</v>
      </c>
      <c r="G604" s="106">
        <v>0</v>
      </c>
    </row>
    <row r="605" spans="1:7" x14ac:dyDescent="0.2">
      <c r="A605">
        <v>7727</v>
      </c>
      <c r="B605" s="106" t="s">
        <v>1065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">
      <c r="A606">
        <v>7733</v>
      </c>
      <c r="B606" s="106" t="s">
        <v>815</v>
      </c>
      <c r="C606">
        <v>0.2</v>
      </c>
      <c r="D606">
        <v>0.05</v>
      </c>
      <c r="E606">
        <v>0</v>
      </c>
      <c r="F606">
        <v>0.05</v>
      </c>
      <c r="G606">
        <v>0.05</v>
      </c>
    </row>
    <row r="607" spans="1:7" x14ac:dyDescent="0.2">
      <c r="A607">
        <v>7734</v>
      </c>
      <c r="B607" s="106" t="s">
        <v>1364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7740</v>
      </c>
      <c r="B608" s="106" t="s">
        <v>2246</v>
      </c>
      <c r="C608">
        <v>0.2</v>
      </c>
      <c r="D608" t="s">
        <v>157</v>
      </c>
      <c r="E608" s="106">
        <v>0.05</v>
      </c>
      <c r="F608" s="106">
        <v>0.05</v>
      </c>
      <c r="G608" s="106">
        <v>0.05</v>
      </c>
    </row>
    <row r="609" spans="1:7" x14ac:dyDescent="0.2">
      <c r="A609">
        <v>7743</v>
      </c>
      <c r="B609" s="106" t="s">
        <v>1754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">
      <c r="A610">
        <v>7752</v>
      </c>
      <c r="B610" s="106" t="s">
        <v>816</v>
      </c>
      <c r="C610">
        <v>0.2</v>
      </c>
      <c r="D610">
        <v>0.05</v>
      </c>
      <c r="E610">
        <v>0.05</v>
      </c>
      <c r="F610">
        <v>0.05</v>
      </c>
      <c r="G610">
        <v>0.05</v>
      </c>
    </row>
    <row r="611" spans="1:7" x14ac:dyDescent="0.2">
      <c r="A611">
        <v>7769</v>
      </c>
      <c r="B611" s="106" t="s">
        <v>1993</v>
      </c>
      <c r="C611">
        <v>0</v>
      </c>
      <c r="D611">
        <v>0</v>
      </c>
      <c r="E611">
        <v>0</v>
      </c>
      <c r="F611">
        <v>0</v>
      </c>
      <c r="G611" t="s">
        <v>157</v>
      </c>
    </row>
    <row r="612" spans="1:7" x14ac:dyDescent="0.2">
      <c r="A612">
        <v>7780</v>
      </c>
      <c r="B612" s="106" t="s">
        <v>1946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7782</v>
      </c>
      <c r="B613" s="106" t="s">
        <v>2121</v>
      </c>
      <c r="C613">
        <v>0</v>
      </c>
      <c r="D613">
        <v>0</v>
      </c>
      <c r="E613" t="s">
        <v>157</v>
      </c>
      <c r="F613">
        <v>0</v>
      </c>
      <c r="G613">
        <v>0</v>
      </c>
    </row>
    <row r="614" spans="1:7" x14ac:dyDescent="0.2">
      <c r="A614">
        <v>7811</v>
      </c>
      <c r="B614" s="106" t="s">
        <v>1755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7817</v>
      </c>
      <c r="B615" s="106" t="s">
        <v>1994</v>
      </c>
      <c r="C615">
        <v>0</v>
      </c>
      <c r="D615">
        <v>0</v>
      </c>
      <c r="E615">
        <v>0</v>
      </c>
      <c r="F615">
        <v>0</v>
      </c>
      <c r="G615" t="s">
        <v>157</v>
      </c>
    </row>
    <row r="616" spans="1:7" x14ac:dyDescent="0.2">
      <c r="A616">
        <v>7819</v>
      </c>
      <c r="B616" s="106" t="s">
        <v>1166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7821</v>
      </c>
      <c r="B617" s="106" t="s">
        <v>1613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7822</v>
      </c>
      <c r="B618" s="106" t="s">
        <v>817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7840</v>
      </c>
      <c r="B619" s="106" t="s">
        <v>818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7844</v>
      </c>
      <c r="B620" s="106" t="s">
        <v>819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7846</v>
      </c>
      <c r="B621" s="106" t="s">
        <v>820</v>
      </c>
      <c r="C621">
        <v>0.4</v>
      </c>
      <c r="D621" s="106">
        <v>0.1</v>
      </c>
      <c r="E621">
        <v>0.1</v>
      </c>
      <c r="F621">
        <v>0.1</v>
      </c>
      <c r="G621">
        <v>0.1</v>
      </c>
    </row>
    <row r="622" spans="1:7" x14ac:dyDescent="0.2">
      <c r="A622">
        <v>7856</v>
      </c>
      <c r="B622" s="106" t="s">
        <v>821</v>
      </c>
      <c r="C622">
        <v>0.2</v>
      </c>
      <c r="D622">
        <v>0</v>
      </c>
      <c r="E622">
        <v>0.05</v>
      </c>
      <c r="F622">
        <v>0.05</v>
      </c>
      <c r="G622">
        <v>0.05</v>
      </c>
    </row>
    <row r="623" spans="1:7" x14ac:dyDescent="0.2">
      <c r="A623">
        <v>7860</v>
      </c>
      <c r="B623" s="106" t="s">
        <v>822</v>
      </c>
      <c r="C623">
        <v>0.2</v>
      </c>
      <c r="D623">
        <v>0.05</v>
      </c>
      <c r="E623">
        <v>0.05</v>
      </c>
      <c r="F623">
        <v>0.05</v>
      </c>
      <c r="G623">
        <v>0.05</v>
      </c>
    </row>
    <row r="624" spans="1:7" x14ac:dyDescent="0.2">
      <c r="A624">
        <v>7862</v>
      </c>
      <c r="B624" s="106" t="s">
        <v>2122</v>
      </c>
      <c r="C624">
        <v>0</v>
      </c>
      <c r="D624">
        <v>0</v>
      </c>
      <c r="E624" t="s">
        <v>157</v>
      </c>
      <c r="F624">
        <v>0</v>
      </c>
      <c r="G624">
        <v>0</v>
      </c>
    </row>
    <row r="625" spans="1:7" x14ac:dyDescent="0.2">
      <c r="A625">
        <v>7885</v>
      </c>
      <c r="B625" s="106" t="s">
        <v>823</v>
      </c>
      <c r="C625">
        <v>0.2</v>
      </c>
      <c r="D625">
        <v>0.05</v>
      </c>
      <c r="E625">
        <v>0.05</v>
      </c>
      <c r="F625" s="106">
        <v>0.05</v>
      </c>
      <c r="G625" s="106">
        <v>0.05</v>
      </c>
    </row>
    <row r="626" spans="1:7" x14ac:dyDescent="0.2">
      <c r="A626">
        <v>7898</v>
      </c>
      <c r="B626" s="106" t="s">
        <v>1947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7905</v>
      </c>
      <c r="B627" s="106" t="s">
        <v>1995</v>
      </c>
      <c r="C627">
        <v>0.2</v>
      </c>
      <c r="D627">
        <v>0.05</v>
      </c>
      <c r="E627">
        <v>0.05</v>
      </c>
      <c r="F627">
        <v>0.05</v>
      </c>
      <c r="G627" t="s">
        <v>157</v>
      </c>
    </row>
    <row r="628" spans="1:7" x14ac:dyDescent="0.2">
      <c r="A628">
        <v>7911</v>
      </c>
      <c r="B628" s="106" t="s">
        <v>824</v>
      </c>
      <c r="C628">
        <v>0.2</v>
      </c>
      <c r="D628">
        <v>0.05</v>
      </c>
      <c r="E628">
        <v>0.05</v>
      </c>
      <c r="F628">
        <v>0.05</v>
      </c>
      <c r="G628">
        <v>0.05</v>
      </c>
    </row>
    <row r="629" spans="1:7" x14ac:dyDescent="0.2">
      <c r="A629">
        <v>7916</v>
      </c>
      <c r="B629" s="106" t="s">
        <v>825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7931</v>
      </c>
      <c r="B630" s="106" t="s">
        <v>2247</v>
      </c>
      <c r="C630">
        <v>0</v>
      </c>
      <c r="D630" s="106" t="s">
        <v>157</v>
      </c>
      <c r="E630" t="s">
        <v>157</v>
      </c>
      <c r="F630" t="s">
        <v>157</v>
      </c>
      <c r="G630" t="s">
        <v>157</v>
      </c>
    </row>
    <row r="631" spans="1:7" x14ac:dyDescent="0.2">
      <c r="A631">
        <v>7937</v>
      </c>
      <c r="B631" s="106" t="s">
        <v>826</v>
      </c>
      <c r="C631">
        <v>0.2</v>
      </c>
      <c r="D631" s="106">
        <v>0.05</v>
      </c>
      <c r="E631" s="106">
        <v>0.05</v>
      </c>
      <c r="F631" s="106">
        <v>0.05</v>
      </c>
      <c r="G631" s="106">
        <v>0.05</v>
      </c>
    </row>
    <row r="632" spans="1:7" x14ac:dyDescent="0.2">
      <c r="A632">
        <v>7947</v>
      </c>
      <c r="B632" s="106" t="s">
        <v>2248</v>
      </c>
      <c r="C632">
        <v>0.6</v>
      </c>
      <c r="D632" s="106" t="s">
        <v>157</v>
      </c>
      <c r="E632" s="106">
        <v>0.15</v>
      </c>
      <c r="F632" s="106">
        <v>0.15</v>
      </c>
      <c r="G632" s="106">
        <v>0</v>
      </c>
    </row>
    <row r="633" spans="1:7" x14ac:dyDescent="0.2">
      <c r="A633">
        <v>7949</v>
      </c>
      <c r="B633" s="106" t="s">
        <v>1425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7951</v>
      </c>
      <c r="B634" s="106" t="s">
        <v>1589</v>
      </c>
      <c r="C634">
        <v>0.4</v>
      </c>
      <c r="D634">
        <v>0.1</v>
      </c>
      <c r="E634">
        <v>0.1</v>
      </c>
      <c r="F634">
        <v>0.1</v>
      </c>
      <c r="G634">
        <v>0.1</v>
      </c>
    </row>
    <row r="635" spans="1:7" x14ac:dyDescent="0.2">
      <c r="A635">
        <v>7962</v>
      </c>
      <c r="B635" s="106" t="s">
        <v>827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">
      <c r="A636">
        <v>7965</v>
      </c>
      <c r="B636" s="106" t="s">
        <v>828</v>
      </c>
      <c r="C636">
        <v>0.2</v>
      </c>
      <c r="D636" s="106">
        <v>0.05</v>
      </c>
      <c r="E636" s="106">
        <v>0.05</v>
      </c>
      <c r="F636" s="106">
        <v>0.05</v>
      </c>
      <c r="G636" s="106">
        <v>0.05</v>
      </c>
    </row>
    <row r="637" spans="1:7" x14ac:dyDescent="0.2">
      <c r="A637">
        <v>7966</v>
      </c>
      <c r="B637" s="106" t="s">
        <v>1167</v>
      </c>
      <c r="C637">
        <v>0.2</v>
      </c>
      <c r="D637" s="106">
        <v>0.05</v>
      </c>
      <c r="E637" s="106">
        <v>0.05</v>
      </c>
      <c r="F637" s="106">
        <v>0.05</v>
      </c>
      <c r="G637" s="106">
        <v>0.05</v>
      </c>
    </row>
    <row r="638" spans="1:7" x14ac:dyDescent="0.2">
      <c r="A638">
        <v>7976</v>
      </c>
      <c r="B638" s="106" t="s">
        <v>1309</v>
      </c>
      <c r="C638">
        <v>0</v>
      </c>
      <c r="D638">
        <v>0</v>
      </c>
      <c r="E638">
        <v>0</v>
      </c>
      <c r="F638">
        <v>0</v>
      </c>
      <c r="G638" t="s">
        <v>157</v>
      </c>
    </row>
    <row r="639" spans="1:7" x14ac:dyDescent="0.2">
      <c r="A639">
        <v>7979</v>
      </c>
      <c r="B639" s="106" t="s">
        <v>1667</v>
      </c>
      <c r="C639">
        <v>0.2</v>
      </c>
      <c r="D639">
        <v>0</v>
      </c>
      <c r="E639">
        <v>0.05</v>
      </c>
      <c r="F639">
        <v>0.05</v>
      </c>
      <c r="G639">
        <v>0.05</v>
      </c>
    </row>
    <row r="640" spans="1:7" x14ac:dyDescent="0.2">
      <c r="A640">
        <v>7981</v>
      </c>
      <c r="B640" s="106" t="s">
        <v>829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7984</v>
      </c>
      <c r="B641" s="106" t="s">
        <v>830</v>
      </c>
      <c r="C641">
        <v>0.2</v>
      </c>
      <c r="D641" t="s">
        <v>157</v>
      </c>
      <c r="E641">
        <v>0.05</v>
      </c>
      <c r="F641" t="s">
        <v>157</v>
      </c>
      <c r="G641">
        <v>0</v>
      </c>
    </row>
    <row r="642" spans="1:7" x14ac:dyDescent="0.2">
      <c r="A642">
        <v>7987</v>
      </c>
      <c r="B642" s="106" t="s">
        <v>1168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7988</v>
      </c>
      <c r="B643" s="106" t="s">
        <v>831</v>
      </c>
      <c r="C643">
        <v>0.2</v>
      </c>
      <c r="D643">
        <v>0.05</v>
      </c>
      <c r="E643" s="106">
        <v>0.05</v>
      </c>
      <c r="F643" s="106">
        <v>0.05</v>
      </c>
      <c r="G643" s="106">
        <v>0.05</v>
      </c>
    </row>
    <row r="644" spans="1:7" x14ac:dyDescent="0.2">
      <c r="A644">
        <v>7999</v>
      </c>
      <c r="B644" s="106" t="s">
        <v>832</v>
      </c>
      <c r="C644">
        <v>0.2</v>
      </c>
      <c r="D644">
        <v>0.05</v>
      </c>
      <c r="E644">
        <v>0.05</v>
      </c>
      <c r="F644">
        <v>0.05</v>
      </c>
      <c r="G644">
        <v>0.05</v>
      </c>
    </row>
    <row r="645" spans="1:7" x14ac:dyDescent="0.2">
      <c r="A645">
        <v>8007</v>
      </c>
      <c r="B645" s="106" t="s">
        <v>2076</v>
      </c>
      <c r="C645">
        <v>0</v>
      </c>
      <c r="D645" s="106">
        <v>0</v>
      </c>
      <c r="E645">
        <v>0</v>
      </c>
      <c r="F645" t="s">
        <v>157</v>
      </c>
      <c r="G645" t="s">
        <v>157</v>
      </c>
    </row>
    <row r="646" spans="1:7" x14ac:dyDescent="0.2">
      <c r="A646">
        <v>8008</v>
      </c>
      <c r="B646" s="106" t="s">
        <v>833</v>
      </c>
      <c r="C646">
        <v>0.2</v>
      </c>
      <c r="D646" s="106">
        <v>0.05</v>
      </c>
      <c r="E646">
        <v>0.05</v>
      </c>
      <c r="F646">
        <v>0.05</v>
      </c>
      <c r="G646">
        <v>0.05</v>
      </c>
    </row>
    <row r="647" spans="1:7" x14ac:dyDescent="0.2">
      <c r="A647">
        <v>8011</v>
      </c>
      <c r="B647" s="106" t="s">
        <v>834</v>
      </c>
      <c r="C647">
        <v>0.2</v>
      </c>
      <c r="D647">
        <v>0.05</v>
      </c>
      <c r="E647">
        <v>0.05</v>
      </c>
      <c r="F647">
        <v>0.05</v>
      </c>
      <c r="G647">
        <v>0.05</v>
      </c>
    </row>
    <row r="648" spans="1:7" x14ac:dyDescent="0.2">
      <c r="A648">
        <v>8012</v>
      </c>
      <c r="B648" s="106" t="s">
        <v>1481</v>
      </c>
      <c r="C648">
        <v>0</v>
      </c>
      <c r="D648" t="s">
        <v>157</v>
      </c>
      <c r="E648" t="s">
        <v>157</v>
      </c>
      <c r="F648" t="s">
        <v>157</v>
      </c>
      <c r="G648" t="s">
        <v>157</v>
      </c>
    </row>
    <row r="649" spans="1:7" x14ac:dyDescent="0.2">
      <c r="A649">
        <v>8014</v>
      </c>
      <c r="B649" s="106" t="s">
        <v>1614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8015</v>
      </c>
      <c r="B650" s="106" t="s">
        <v>835</v>
      </c>
      <c r="C650">
        <v>0.4</v>
      </c>
      <c r="D650">
        <v>0.1</v>
      </c>
      <c r="E650">
        <v>0.1</v>
      </c>
      <c r="F650">
        <v>0.1</v>
      </c>
      <c r="G650">
        <v>0.1</v>
      </c>
    </row>
    <row r="651" spans="1:7" x14ac:dyDescent="0.2">
      <c r="A651">
        <v>8016</v>
      </c>
      <c r="B651" s="106" t="s">
        <v>836</v>
      </c>
      <c r="C651">
        <v>0.2</v>
      </c>
      <c r="D651">
        <v>0.05</v>
      </c>
      <c r="E651">
        <v>0.05</v>
      </c>
      <c r="F651">
        <v>0.05</v>
      </c>
      <c r="G651">
        <v>0.05</v>
      </c>
    </row>
    <row r="652" spans="1:7" x14ac:dyDescent="0.2">
      <c r="A652">
        <v>8028</v>
      </c>
      <c r="B652" s="106" t="s">
        <v>1365</v>
      </c>
      <c r="C652">
        <v>0.2</v>
      </c>
      <c r="D652">
        <v>0.05</v>
      </c>
      <c r="E652">
        <v>0.05</v>
      </c>
      <c r="F652">
        <v>0.05</v>
      </c>
      <c r="G652">
        <v>0.05</v>
      </c>
    </row>
    <row r="653" spans="1:7" x14ac:dyDescent="0.2">
      <c r="A653">
        <v>8031</v>
      </c>
      <c r="B653" s="106" t="s">
        <v>837</v>
      </c>
      <c r="C653">
        <v>0.2</v>
      </c>
      <c r="D653">
        <v>0.05</v>
      </c>
      <c r="E653">
        <v>0.05</v>
      </c>
      <c r="F653">
        <v>0.05</v>
      </c>
      <c r="G653">
        <v>0.05</v>
      </c>
    </row>
    <row r="654" spans="1:7" x14ac:dyDescent="0.2">
      <c r="A654">
        <v>8032</v>
      </c>
      <c r="B654" s="106" t="s">
        <v>1366</v>
      </c>
      <c r="C654">
        <v>0.2</v>
      </c>
      <c r="D654">
        <v>0.1</v>
      </c>
      <c r="E654">
        <v>0.1</v>
      </c>
      <c r="F654">
        <v>0</v>
      </c>
      <c r="G654" s="106">
        <v>0.1</v>
      </c>
    </row>
    <row r="655" spans="1:7" x14ac:dyDescent="0.2">
      <c r="A655">
        <v>8035</v>
      </c>
      <c r="B655" s="106" t="s">
        <v>2249</v>
      </c>
      <c r="C655">
        <v>1.8</v>
      </c>
      <c r="D655" t="s">
        <v>157</v>
      </c>
      <c r="E655" s="106">
        <v>0.45</v>
      </c>
      <c r="F655">
        <v>0.45</v>
      </c>
      <c r="G655">
        <v>0.45</v>
      </c>
    </row>
    <row r="656" spans="1:7" x14ac:dyDescent="0.2">
      <c r="A656">
        <v>8038</v>
      </c>
      <c r="B656" s="106" t="s">
        <v>1301</v>
      </c>
      <c r="C656">
        <v>0.2</v>
      </c>
      <c r="D656">
        <v>0.05</v>
      </c>
      <c r="E656" s="106">
        <v>0.05</v>
      </c>
      <c r="F656">
        <v>0.05</v>
      </c>
      <c r="G656">
        <v>0.05</v>
      </c>
    </row>
    <row r="657" spans="1:7" x14ac:dyDescent="0.2">
      <c r="A657">
        <v>8041</v>
      </c>
      <c r="B657" s="106" t="s">
        <v>2250</v>
      </c>
      <c r="C657">
        <v>0.2</v>
      </c>
      <c r="D657" t="s">
        <v>157</v>
      </c>
      <c r="E657">
        <v>0</v>
      </c>
      <c r="F657" t="s">
        <v>157</v>
      </c>
      <c r="G657">
        <v>0</v>
      </c>
    </row>
    <row r="658" spans="1:7" x14ac:dyDescent="0.2">
      <c r="A658">
        <v>8051</v>
      </c>
      <c r="B658" s="106" t="s">
        <v>1034</v>
      </c>
      <c r="C658">
        <v>0.2</v>
      </c>
      <c r="D658">
        <v>0.05</v>
      </c>
      <c r="E658">
        <v>0.05</v>
      </c>
      <c r="F658">
        <v>0.05</v>
      </c>
      <c r="G658">
        <v>0.05</v>
      </c>
    </row>
    <row r="659" spans="1:7" x14ac:dyDescent="0.2">
      <c r="A659">
        <v>8059</v>
      </c>
      <c r="B659" s="106" t="s">
        <v>838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8068</v>
      </c>
      <c r="B660" s="106" t="s">
        <v>2077</v>
      </c>
      <c r="C660">
        <v>0</v>
      </c>
      <c r="D660" s="106">
        <v>0</v>
      </c>
      <c r="E660">
        <v>0</v>
      </c>
      <c r="F660" s="106" t="s">
        <v>157</v>
      </c>
      <c r="G660" t="s">
        <v>157</v>
      </c>
    </row>
    <row r="661" spans="1:7" x14ac:dyDescent="0.2">
      <c r="A661">
        <v>8075</v>
      </c>
      <c r="B661" s="106" t="s">
        <v>1637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8077</v>
      </c>
      <c r="B662" s="106" t="s">
        <v>839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">
      <c r="A663">
        <v>8079</v>
      </c>
      <c r="B663" s="106" t="s">
        <v>840</v>
      </c>
      <c r="C663">
        <v>0.4</v>
      </c>
      <c r="D663">
        <v>0.1</v>
      </c>
      <c r="E663">
        <v>0.1</v>
      </c>
      <c r="F663">
        <v>0.1</v>
      </c>
      <c r="G663">
        <v>0.1</v>
      </c>
    </row>
    <row r="664" spans="1:7" x14ac:dyDescent="0.2">
      <c r="A664">
        <v>8087</v>
      </c>
      <c r="B664" s="106" t="s">
        <v>1668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8089</v>
      </c>
      <c r="B665" s="106" t="s">
        <v>841</v>
      </c>
      <c r="C665">
        <v>0.2</v>
      </c>
      <c r="D665" s="106">
        <v>0.05</v>
      </c>
      <c r="E665">
        <v>0.05</v>
      </c>
      <c r="F665" s="106">
        <v>0.05</v>
      </c>
      <c r="G665" s="106">
        <v>0.05</v>
      </c>
    </row>
    <row r="666" spans="1:7" x14ac:dyDescent="0.2">
      <c r="A666">
        <v>8093</v>
      </c>
      <c r="B666" s="106" t="s">
        <v>842</v>
      </c>
      <c r="C666">
        <v>0.2</v>
      </c>
      <c r="D666" s="106">
        <v>0.05</v>
      </c>
      <c r="E666" s="106">
        <v>0.05</v>
      </c>
      <c r="F666" s="106">
        <v>0.05</v>
      </c>
      <c r="G666" s="106">
        <v>0.05</v>
      </c>
    </row>
    <row r="667" spans="1:7" x14ac:dyDescent="0.2">
      <c r="A667">
        <v>8097</v>
      </c>
      <c r="B667" s="106" t="s">
        <v>2251</v>
      </c>
      <c r="C667">
        <v>0.2</v>
      </c>
      <c r="D667" t="s">
        <v>157</v>
      </c>
      <c r="E667" s="106">
        <v>0.05</v>
      </c>
      <c r="F667" t="s">
        <v>157</v>
      </c>
      <c r="G667" s="106">
        <v>0</v>
      </c>
    </row>
    <row r="668" spans="1:7" x14ac:dyDescent="0.2">
      <c r="A668">
        <v>8098</v>
      </c>
      <c r="B668" s="106" t="s">
        <v>2252</v>
      </c>
      <c r="C668">
        <v>0</v>
      </c>
      <c r="D668" t="s">
        <v>157</v>
      </c>
      <c r="E668">
        <v>0.05</v>
      </c>
      <c r="F668">
        <v>0.05</v>
      </c>
      <c r="G668">
        <v>0.05</v>
      </c>
    </row>
    <row r="669" spans="1:7" x14ac:dyDescent="0.2">
      <c r="A669">
        <v>8101</v>
      </c>
      <c r="B669" s="106" t="s">
        <v>843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">
      <c r="A670">
        <v>8103</v>
      </c>
      <c r="B670" s="106" t="s">
        <v>844</v>
      </c>
      <c r="C670">
        <v>0.2</v>
      </c>
      <c r="D670">
        <v>0.05</v>
      </c>
      <c r="E670">
        <v>0.05</v>
      </c>
      <c r="F670">
        <v>0.05</v>
      </c>
      <c r="G670">
        <v>0.05</v>
      </c>
    </row>
    <row r="671" spans="1:7" x14ac:dyDescent="0.2">
      <c r="A671">
        <v>8111</v>
      </c>
      <c r="B671" s="106" t="s">
        <v>1756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8113</v>
      </c>
      <c r="B672" s="106" t="s">
        <v>1615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8114</v>
      </c>
      <c r="B673" s="106" t="s">
        <v>845</v>
      </c>
      <c r="C673">
        <v>0.2</v>
      </c>
      <c r="D673">
        <v>0.05</v>
      </c>
      <c r="E673">
        <v>0.05</v>
      </c>
      <c r="F673">
        <v>0.05</v>
      </c>
      <c r="G673">
        <v>0.05</v>
      </c>
    </row>
    <row r="674" spans="1:7" x14ac:dyDescent="0.2">
      <c r="A674">
        <v>8131</v>
      </c>
      <c r="B674" s="106" t="s">
        <v>1757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8132</v>
      </c>
      <c r="B675" s="106" t="s">
        <v>846</v>
      </c>
      <c r="C675">
        <v>0.2</v>
      </c>
      <c r="D675" s="106">
        <v>0.05</v>
      </c>
      <c r="E675">
        <v>0.05</v>
      </c>
      <c r="F675" s="106">
        <v>0.05</v>
      </c>
      <c r="G675" s="106">
        <v>0.05</v>
      </c>
    </row>
    <row r="676" spans="1:7" x14ac:dyDescent="0.2">
      <c r="A676">
        <v>8136</v>
      </c>
      <c r="B676" s="106" t="s">
        <v>1367</v>
      </c>
      <c r="C676">
        <v>0.2</v>
      </c>
      <c r="D676">
        <v>0</v>
      </c>
      <c r="E676">
        <v>0</v>
      </c>
      <c r="F676">
        <v>0</v>
      </c>
      <c r="G676">
        <v>0</v>
      </c>
    </row>
    <row r="677" spans="1:7" x14ac:dyDescent="0.2">
      <c r="A677">
        <v>8140</v>
      </c>
      <c r="B677" s="106" t="s">
        <v>847</v>
      </c>
      <c r="C677">
        <v>0</v>
      </c>
      <c r="D677">
        <v>0</v>
      </c>
      <c r="E677">
        <v>0.05</v>
      </c>
      <c r="F677">
        <v>0.05</v>
      </c>
      <c r="G677" s="106">
        <v>0.05</v>
      </c>
    </row>
    <row r="678" spans="1:7" x14ac:dyDescent="0.2">
      <c r="A678">
        <v>8141</v>
      </c>
      <c r="B678" s="106" t="s">
        <v>848</v>
      </c>
      <c r="C678">
        <v>0</v>
      </c>
      <c r="D678" s="106">
        <v>0</v>
      </c>
      <c r="E678">
        <v>0.05</v>
      </c>
      <c r="F678">
        <v>0.05</v>
      </c>
      <c r="G678" s="106">
        <v>0.05</v>
      </c>
    </row>
    <row r="679" spans="1:7" x14ac:dyDescent="0.2">
      <c r="A679">
        <v>8142</v>
      </c>
      <c r="B679" s="106" t="s">
        <v>849</v>
      </c>
      <c r="C679">
        <v>0.2</v>
      </c>
      <c r="D679" s="106">
        <v>0.05</v>
      </c>
      <c r="E679">
        <v>0.05</v>
      </c>
      <c r="F679">
        <v>0.05</v>
      </c>
      <c r="G679">
        <v>0.05</v>
      </c>
    </row>
    <row r="680" spans="1:7" x14ac:dyDescent="0.2">
      <c r="A680">
        <v>8150</v>
      </c>
      <c r="B680" s="106" t="s">
        <v>850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">
      <c r="A681">
        <v>8153</v>
      </c>
      <c r="B681" s="106" t="s">
        <v>851</v>
      </c>
      <c r="C681">
        <v>0.2</v>
      </c>
      <c r="D681">
        <v>0.05</v>
      </c>
      <c r="E681">
        <v>0.05</v>
      </c>
      <c r="F681">
        <v>0.05</v>
      </c>
      <c r="G681">
        <v>0.05</v>
      </c>
    </row>
    <row r="682" spans="1:7" x14ac:dyDescent="0.2">
      <c r="A682">
        <v>8158</v>
      </c>
      <c r="B682" s="106" t="s">
        <v>852</v>
      </c>
      <c r="C682">
        <v>0.2</v>
      </c>
      <c r="D682">
        <v>0</v>
      </c>
      <c r="E682">
        <v>0</v>
      </c>
      <c r="F682">
        <v>0.05</v>
      </c>
      <c r="G682">
        <v>0</v>
      </c>
    </row>
    <row r="683" spans="1:7" x14ac:dyDescent="0.2">
      <c r="A683">
        <v>8160</v>
      </c>
      <c r="B683" s="106" t="s">
        <v>853</v>
      </c>
      <c r="C683">
        <v>0.2</v>
      </c>
      <c r="D683">
        <v>0.05</v>
      </c>
      <c r="E683">
        <v>0.05</v>
      </c>
      <c r="F683">
        <v>0.05</v>
      </c>
      <c r="G683">
        <v>0.05</v>
      </c>
    </row>
    <row r="684" spans="1:7" x14ac:dyDescent="0.2">
      <c r="A684">
        <v>8163</v>
      </c>
      <c r="B684" s="106" t="s">
        <v>854</v>
      </c>
      <c r="C684">
        <v>0.2</v>
      </c>
      <c r="D684">
        <v>0.05</v>
      </c>
      <c r="E684" s="106">
        <v>0.05</v>
      </c>
      <c r="F684">
        <v>0.05</v>
      </c>
      <c r="G684">
        <v>0.05</v>
      </c>
    </row>
    <row r="685" spans="1:7" x14ac:dyDescent="0.2">
      <c r="A685">
        <v>8165</v>
      </c>
      <c r="B685" s="106" t="s">
        <v>1996</v>
      </c>
      <c r="C685">
        <v>0</v>
      </c>
      <c r="D685">
        <v>0</v>
      </c>
      <c r="E685">
        <v>0</v>
      </c>
      <c r="F685">
        <v>0</v>
      </c>
      <c r="G685" s="106" t="s">
        <v>157</v>
      </c>
    </row>
    <row r="686" spans="1:7" x14ac:dyDescent="0.2">
      <c r="A686">
        <v>8166</v>
      </c>
      <c r="B686" s="106" t="s">
        <v>1638</v>
      </c>
      <c r="C686">
        <v>0.2</v>
      </c>
      <c r="D686">
        <v>0</v>
      </c>
      <c r="E686">
        <v>0.05</v>
      </c>
      <c r="F686">
        <v>0</v>
      </c>
      <c r="G686">
        <v>0</v>
      </c>
    </row>
    <row r="687" spans="1:7" x14ac:dyDescent="0.2">
      <c r="A687">
        <v>8174</v>
      </c>
      <c r="B687" s="106" t="s">
        <v>1890</v>
      </c>
      <c r="C687">
        <v>0.2</v>
      </c>
      <c r="D687">
        <v>0.05</v>
      </c>
      <c r="E687">
        <v>0.05</v>
      </c>
      <c r="F687">
        <v>0.05</v>
      </c>
      <c r="G687">
        <v>0.05</v>
      </c>
    </row>
    <row r="688" spans="1:7" x14ac:dyDescent="0.2">
      <c r="A688">
        <v>8179</v>
      </c>
      <c r="B688" s="106" t="s">
        <v>855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">
      <c r="A689">
        <v>8182</v>
      </c>
      <c r="B689" s="106" t="s">
        <v>856</v>
      </c>
      <c r="C689">
        <v>0.2</v>
      </c>
      <c r="D689">
        <v>0.05</v>
      </c>
      <c r="E689">
        <v>0.05</v>
      </c>
      <c r="F689">
        <v>0.05</v>
      </c>
      <c r="G689" s="106">
        <v>0.05</v>
      </c>
    </row>
    <row r="690" spans="1:7" x14ac:dyDescent="0.2">
      <c r="A690">
        <v>8184</v>
      </c>
      <c r="B690" s="106" t="s">
        <v>2123</v>
      </c>
      <c r="C690">
        <v>0</v>
      </c>
      <c r="D690">
        <v>0</v>
      </c>
      <c r="E690" t="s">
        <v>157</v>
      </c>
      <c r="F690" s="106">
        <v>0</v>
      </c>
      <c r="G690" s="106" t="s">
        <v>157</v>
      </c>
    </row>
    <row r="691" spans="1:7" x14ac:dyDescent="0.2">
      <c r="A691">
        <v>8185</v>
      </c>
      <c r="B691" s="106" t="s">
        <v>1211</v>
      </c>
      <c r="C691">
        <v>0.2</v>
      </c>
      <c r="D691">
        <v>0.05</v>
      </c>
      <c r="E691">
        <v>0.05</v>
      </c>
      <c r="F691">
        <v>0.05</v>
      </c>
      <c r="G691">
        <v>0.05</v>
      </c>
    </row>
    <row r="692" spans="1:7" x14ac:dyDescent="0.2">
      <c r="A692">
        <v>8194</v>
      </c>
      <c r="B692" s="106" t="s">
        <v>1426</v>
      </c>
      <c r="C692">
        <v>0.2</v>
      </c>
      <c r="D692">
        <v>0.05</v>
      </c>
      <c r="E692">
        <v>0.05</v>
      </c>
      <c r="F692">
        <v>0.05</v>
      </c>
      <c r="G692">
        <v>0.05</v>
      </c>
    </row>
    <row r="693" spans="1:7" x14ac:dyDescent="0.2">
      <c r="A693">
        <v>8200</v>
      </c>
      <c r="B693" s="106" t="s">
        <v>857</v>
      </c>
      <c r="C693">
        <v>0.2</v>
      </c>
      <c r="D693">
        <v>0.05</v>
      </c>
      <c r="E693">
        <v>0.05</v>
      </c>
      <c r="F693">
        <v>0.05</v>
      </c>
      <c r="G693">
        <v>0.05</v>
      </c>
    </row>
    <row r="694" spans="1:7" x14ac:dyDescent="0.2">
      <c r="A694">
        <v>8203</v>
      </c>
      <c r="B694" s="106" t="s">
        <v>1345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8214</v>
      </c>
      <c r="B695" s="106" t="s">
        <v>1997</v>
      </c>
      <c r="C695">
        <v>0</v>
      </c>
      <c r="D695">
        <v>0</v>
      </c>
      <c r="E695">
        <v>0</v>
      </c>
      <c r="F695">
        <v>0</v>
      </c>
      <c r="G695" t="s">
        <v>157</v>
      </c>
    </row>
    <row r="696" spans="1:7" x14ac:dyDescent="0.2">
      <c r="A696">
        <v>8217</v>
      </c>
      <c r="B696" s="106" t="s">
        <v>858</v>
      </c>
      <c r="C696">
        <v>0.2</v>
      </c>
      <c r="D696">
        <v>2.0499999999999998</v>
      </c>
      <c r="E696">
        <v>0.05</v>
      </c>
      <c r="F696">
        <v>0.05</v>
      </c>
      <c r="G696" s="106">
        <v>0.05</v>
      </c>
    </row>
    <row r="697" spans="1:7" x14ac:dyDescent="0.2">
      <c r="A697">
        <v>8218</v>
      </c>
      <c r="B697" s="106" t="s">
        <v>1427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8227</v>
      </c>
      <c r="B698" s="106" t="s">
        <v>859</v>
      </c>
      <c r="C698">
        <v>0.6</v>
      </c>
      <c r="D698">
        <v>0.3</v>
      </c>
      <c r="E698">
        <v>0</v>
      </c>
      <c r="F698">
        <v>0</v>
      </c>
      <c r="G698">
        <v>0</v>
      </c>
    </row>
    <row r="699" spans="1:7" x14ac:dyDescent="0.2">
      <c r="A699">
        <v>8230</v>
      </c>
      <c r="B699" s="106" t="s">
        <v>860</v>
      </c>
      <c r="C699">
        <v>0.2</v>
      </c>
      <c r="D699">
        <v>0.05</v>
      </c>
      <c r="E699">
        <v>0.05</v>
      </c>
      <c r="F699">
        <v>0.05</v>
      </c>
      <c r="G699">
        <v>0.05</v>
      </c>
    </row>
    <row r="700" spans="1:7" x14ac:dyDescent="0.2">
      <c r="A700">
        <v>8233</v>
      </c>
      <c r="B700" s="106" t="s">
        <v>1302</v>
      </c>
      <c r="C700">
        <v>0</v>
      </c>
      <c r="D700">
        <v>0.05</v>
      </c>
      <c r="E700">
        <v>0.05</v>
      </c>
      <c r="F700">
        <v>0.05</v>
      </c>
      <c r="G700">
        <v>0.05</v>
      </c>
    </row>
    <row r="701" spans="1:7" x14ac:dyDescent="0.2">
      <c r="A701">
        <v>8237</v>
      </c>
      <c r="B701" s="106" t="s">
        <v>861</v>
      </c>
      <c r="C701">
        <v>0.2</v>
      </c>
      <c r="D701" s="106">
        <v>0.05</v>
      </c>
      <c r="E701" s="106">
        <v>0.05</v>
      </c>
      <c r="F701" s="106">
        <v>0.05</v>
      </c>
      <c r="G701" s="106">
        <v>0.05</v>
      </c>
    </row>
    <row r="702" spans="1:7" x14ac:dyDescent="0.2">
      <c r="A702">
        <v>8242</v>
      </c>
      <c r="B702" s="106" t="s">
        <v>862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8244</v>
      </c>
      <c r="B703" s="106" t="s">
        <v>863</v>
      </c>
      <c r="C703">
        <v>0.4</v>
      </c>
      <c r="D703">
        <v>0.1</v>
      </c>
      <c r="E703">
        <v>0.1</v>
      </c>
      <c r="F703">
        <v>0.1</v>
      </c>
      <c r="G703">
        <v>0.1</v>
      </c>
    </row>
    <row r="704" spans="1:7" x14ac:dyDescent="0.2">
      <c r="A704">
        <v>8251</v>
      </c>
      <c r="B704" s="106" t="s">
        <v>1303</v>
      </c>
      <c r="C704">
        <v>0.2</v>
      </c>
      <c r="D704">
        <v>0.05</v>
      </c>
      <c r="E704">
        <v>0.05</v>
      </c>
      <c r="F704">
        <v>0.05</v>
      </c>
      <c r="G704">
        <v>0.05</v>
      </c>
    </row>
    <row r="705" spans="1:7" x14ac:dyDescent="0.2">
      <c r="A705">
        <v>8252</v>
      </c>
      <c r="B705" s="106" t="s">
        <v>864</v>
      </c>
      <c r="C705">
        <v>0.2</v>
      </c>
      <c r="D705">
        <v>0.05</v>
      </c>
      <c r="E705">
        <v>0.05</v>
      </c>
      <c r="F705">
        <v>0.05</v>
      </c>
      <c r="G705">
        <v>0.05</v>
      </c>
    </row>
    <row r="706" spans="1:7" x14ac:dyDescent="0.2">
      <c r="A706">
        <v>8253</v>
      </c>
      <c r="B706" s="106" t="s">
        <v>531</v>
      </c>
      <c r="C706">
        <v>0.2</v>
      </c>
      <c r="D706">
        <v>0.05</v>
      </c>
      <c r="E706">
        <v>0.05</v>
      </c>
      <c r="F706">
        <v>0.05</v>
      </c>
      <c r="G706">
        <v>0.05</v>
      </c>
    </row>
    <row r="707" spans="1:7" x14ac:dyDescent="0.2">
      <c r="A707">
        <v>8260</v>
      </c>
      <c r="B707" s="106" t="s">
        <v>1669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8267</v>
      </c>
      <c r="B708" s="106" t="s">
        <v>220</v>
      </c>
      <c r="C708">
        <v>0.2</v>
      </c>
      <c r="D708">
        <v>0.05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8275</v>
      </c>
      <c r="B709" s="106" t="s">
        <v>865</v>
      </c>
      <c r="C709">
        <v>0.2</v>
      </c>
      <c r="D709" s="106">
        <v>0.05</v>
      </c>
      <c r="E709">
        <v>0.05</v>
      </c>
      <c r="F709" s="106">
        <v>0.05</v>
      </c>
      <c r="G709" s="106">
        <v>0.05</v>
      </c>
    </row>
    <row r="710" spans="1:7" x14ac:dyDescent="0.2">
      <c r="A710">
        <v>8276</v>
      </c>
      <c r="B710" s="106" t="s">
        <v>866</v>
      </c>
      <c r="C710">
        <v>0.2</v>
      </c>
      <c r="D710">
        <v>0.55000000000000004</v>
      </c>
      <c r="E710">
        <v>0.05</v>
      </c>
      <c r="F710" s="106">
        <v>0</v>
      </c>
      <c r="G710" s="106">
        <v>0.05</v>
      </c>
    </row>
    <row r="711" spans="1:7" x14ac:dyDescent="0.2">
      <c r="A711">
        <v>8278</v>
      </c>
      <c r="B711" s="106" t="s">
        <v>867</v>
      </c>
      <c r="C711">
        <v>0.2</v>
      </c>
      <c r="D711">
        <v>0</v>
      </c>
      <c r="E711">
        <v>0</v>
      </c>
      <c r="F711" s="106">
        <v>0.05</v>
      </c>
      <c r="G711">
        <v>0.05</v>
      </c>
    </row>
    <row r="712" spans="1:7" x14ac:dyDescent="0.2">
      <c r="A712">
        <v>8279</v>
      </c>
      <c r="B712" s="106" t="s">
        <v>868</v>
      </c>
      <c r="C712">
        <v>0.4</v>
      </c>
      <c r="D712">
        <v>0.1</v>
      </c>
      <c r="E712">
        <v>0.1</v>
      </c>
      <c r="F712" s="106">
        <v>0.1</v>
      </c>
      <c r="G712">
        <v>0.1</v>
      </c>
    </row>
    <row r="713" spans="1:7" x14ac:dyDescent="0.2">
      <c r="A713">
        <v>8281</v>
      </c>
      <c r="B713" s="106" t="s">
        <v>1924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8282</v>
      </c>
      <c r="B714" s="106" t="s">
        <v>2124</v>
      </c>
      <c r="C714">
        <v>0</v>
      </c>
      <c r="D714">
        <v>0</v>
      </c>
      <c r="E714" t="s">
        <v>157</v>
      </c>
      <c r="F714" t="s">
        <v>157</v>
      </c>
      <c r="G714" t="s">
        <v>157</v>
      </c>
    </row>
    <row r="715" spans="1:7" x14ac:dyDescent="0.2">
      <c r="A715">
        <v>8289</v>
      </c>
      <c r="B715" s="106" t="s">
        <v>869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8303</v>
      </c>
      <c r="B716" s="106" t="s">
        <v>870</v>
      </c>
      <c r="C716">
        <v>0.2</v>
      </c>
      <c r="D716">
        <v>0.05</v>
      </c>
      <c r="E716">
        <v>0.05</v>
      </c>
      <c r="F716">
        <v>0.05</v>
      </c>
      <c r="G716">
        <v>0.05</v>
      </c>
    </row>
    <row r="717" spans="1:7" x14ac:dyDescent="0.2">
      <c r="A717">
        <v>8308</v>
      </c>
      <c r="B717" s="106" t="s">
        <v>51</v>
      </c>
      <c r="C717">
        <v>0</v>
      </c>
      <c r="D717" t="s">
        <v>157</v>
      </c>
      <c r="E717">
        <v>0</v>
      </c>
      <c r="F717">
        <v>0</v>
      </c>
      <c r="G717">
        <v>0</v>
      </c>
    </row>
    <row r="718" spans="1:7" x14ac:dyDescent="0.2">
      <c r="A718">
        <v>8309</v>
      </c>
      <c r="B718" s="106" t="s">
        <v>871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8331</v>
      </c>
      <c r="B719" s="106" t="s">
        <v>872</v>
      </c>
      <c r="C719">
        <v>0.2</v>
      </c>
      <c r="D719" s="106">
        <v>0.05</v>
      </c>
      <c r="E719" s="106">
        <v>0.05</v>
      </c>
      <c r="F719" s="106">
        <v>0.05</v>
      </c>
      <c r="G719" s="106">
        <v>0.05</v>
      </c>
    </row>
    <row r="720" spans="1:7" x14ac:dyDescent="0.2">
      <c r="A720">
        <v>8337</v>
      </c>
      <c r="B720" s="106" t="s">
        <v>873</v>
      </c>
      <c r="C720">
        <v>0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8338</v>
      </c>
      <c r="B721" s="106" t="s">
        <v>874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8341</v>
      </c>
      <c r="B722" s="106" t="s">
        <v>875</v>
      </c>
      <c r="C722">
        <v>0</v>
      </c>
      <c r="D722">
        <v>0.05</v>
      </c>
      <c r="E722">
        <v>0.05</v>
      </c>
      <c r="F722">
        <v>0.05</v>
      </c>
      <c r="G722">
        <v>0.05</v>
      </c>
    </row>
    <row r="723" spans="1:7" x14ac:dyDescent="0.2">
      <c r="A723">
        <v>8342</v>
      </c>
      <c r="B723" s="106" t="s">
        <v>876</v>
      </c>
      <c r="C723">
        <v>0.2</v>
      </c>
      <c r="D723">
        <v>0.05</v>
      </c>
      <c r="E723">
        <v>0.05</v>
      </c>
      <c r="F723">
        <v>0.05</v>
      </c>
      <c r="G723">
        <v>0.05</v>
      </c>
    </row>
    <row r="724" spans="1:7" x14ac:dyDescent="0.2">
      <c r="A724">
        <v>8344</v>
      </c>
      <c r="B724" s="106" t="s">
        <v>877</v>
      </c>
      <c r="C724">
        <v>0.2</v>
      </c>
      <c r="D724">
        <v>0.05</v>
      </c>
      <c r="E724">
        <v>0.05</v>
      </c>
      <c r="F724">
        <v>0.05</v>
      </c>
      <c r="G724">
        <v>0.05</v>
      </c>
    </row>
    <row r="725" spans="1:7" x14ac:dyDescent="0.2">
      <c r="A725">
        <v>8345</v>
      </c>
      <c r="B725" s="106" t="s">
        <v>1998</v>
      </c>
      <c r="C725">
        <v>0</v>
      </c>
      <c r="D725">
        <v>0</v>
      </c>
      <c r="E725">
        <v>0</v>
      </c>
      <c r="F725">
        <v>0</v>
      </c>
      <c r="G725" t="s">
        <v>157</v>
      </c>
    </row>
    <row r="726" spans="1:7" x14ac:dyDescent="0.2">
      <c r="A726">
        <v>8346</v>
      </c>
      <c r="B726" s="106" t="s">
        <v>878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">
      <c r="A727">
        <v>8349</v>
      </c>
      <c r="B727" s="106" t="s">
        <v>1591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8350</v>
      </c>
      <c r="B728" s="106" t="s">
        <v>879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8355</v>
      </c>
      <c r="B729" s="106" t="s">
        <v>880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8361</v>
      </c>
      <c r="B730" s="106" t="s">
        <v>1758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8362</v>
      </c>
      <c r="B731" s="106" t="s">
        <v>881</v>
      </c>
      <c r="C731">
        <v>0.2</v>
      </c>
      <c r="D731">
        <v>0.05</v>
      </c>
      <c r="E731">
        <v>0.05</v>
      </c>
      <c r="F731" s="106">
        <v>0.05</v>
      </c>
      <c r="G731" s="106">
        <v>0.05</v>
      </c>
    </row>
    <row r="732" spans="1:7" x14ac:dyDescent="0.2">
      <c r="A732">
        <v>8363</v>
      </c>
      <c r="B732" s="106" t="s">
        <v>882</v>
      </c>
      <c r="C732">
        <v>0.4</v>
      </c>
      <c r="D732" s="106">
        <v>0.1</v>
      </c>
      <c r="E732" s="106">
        <v>0.1</v>
      </c>
      <c r="F732" s="106">
        <v>0.1</v>
      </c>
      <c r="G732">
        <v>0.1</v>
      </c>
    </row>
    <row r="733" spans="1:7" x14ac:dyDescent="0.2">
      <c r="A733">
        <v>8364</v>
      </c>
      <c r="B733" s="106" t="s">
        <v>883</v>
      </c>
      <c r="C733">
        <v>0.2</v>
      </c>
      <c r="D733" s="106">
        <v>0.05</v>
      </c>
      <c r="E733" s="106">
        <v>0.05</v>
      </c>
      <c r="F733" s="106">
        <v>0.05</v>
      </c>
      <c r="G733">
        <v>0.05</v>
      </c>
    </row>
    <row r="734" spans="1:7" x14ac:dyDescent="0.2">
      <c r="A734">
        <v>8365</v>
      </c>
      <c r="B734" s="106" t="s">
        <v>884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">
      <c r="A735">
        <v>8366</v>
      </c>
      <c r="B735" s="106" t="s">
        <v>885</v>
      </c>
      <c r="C735">
        <v>0.2</v>
      </c>
      <c r="D735">
        <v>0.05</v>
      </c>
      <c r="E735">
        <v>0.05</v>
      </c>
      <c r="F735">
        <v>0.05</v>
      </c>
      <c r="G735">
        <v>0.05</v>
      </c>
    </row>
    <row r="736" spans="1:7" x14ac:dyDescent="0.2">
      <c r="A736">
        <v>8367</v>
      </c>
      <c r="B736" s="106" t="s">
        <v>886</v>
      </c>
      <c r="C736">
        <v>0.2</v>
      </c>
      <c r="D736" s="106">
        <v>0.05</v>
      </c>
      <c r="E736">
        <v>0.05</v>
      </c>
      <c r="F736">
        <v>0.05</v>
      </c>
      <c r="G736" s="106">
        <v>0.05</v>
      </c>
    </row>
    <row r="737" spans="1:7" x14ac:dyDescent="0.2">
      <c r="A737">
        <v>8369</v>
      </c>
      <c r="B737" s="106" t="s">
        <v>887</v>
      </c>
      <c r="C737">
        <v>0.4</v>
      </c>
      <c r="D737">
        <v>0.1</v>
      </c>
      <c r="E737">
        <v>0.1</v>
      </c>
      <c r="F737">
        <v>0.1</v>
      </c>
      <c r="G737">
        <v>0.1</v>
      </c>
    </row>
    <row r="738" spans="1:7" x14ac:dyDescent="0.2">
      <c r="A738">
        <v>8370</v>
      </c>
      <c r="B738" s="106" t="s">
        <v>888</v>
      </c>
      <c r="C738">
        <v>0.2</v>
      </c>
      <c r="D738">
        <v>0.05</v>
      </c>
      <c r="E738" s="106">
        <v>0.05</v>
      </c>
      <c r="F738" s="106">
        <v>0.05</v>
      </c>
      <c r="G738" s="106">
        <v>0.05</v>
      </c>
    </row>
    <row r="739" spans="1:7" x14ac:dyDescent="0.2">
      <c r="A739">
        <v>8379</v>
      </c>
      <c r="B739" s="106" t="s">
        <v>1428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8382</v>
      </c>
      <c r="B740" s="106" t="s">
        <v>889</v>
      </c>
      <c r="C740">
        <v>0.2</v>
      </c>
      <c r="D740">
        <v>0.05</v>
      </c>
      <c r="E740" s="106">
        <v>0.05</v>
      </c>
      <c r="F740">
        <v>0.05</v>
      </c>
      <c r="G740" s="106">
        <v>0.05</v>
      </c>
    </row>
    <row r="741" spans="1:7" x14ac:dyDescent="0.2">
      <c r="A741">
        <v>8383</v>
      </c>
      <c r="B741" s="106" t="s">
        <v>890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8385</v>
      </c>
      <c r="B742" s="106" t="s">
        <v>891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8387</v>
      </c>
      <c r="B743" s="106" t="s">
        <v>892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8392</v>
      </c>
      <c r="B744" s="106" t="s">
        <v>1999</v>
      </c>
      <c r="C744">
        <v>0</v>
      </c>
      <c r="D744">
        <v>0</v>
      </c>
      <c r="E744">
        <v>0</v>
      </c>
      <c r="F744">
        <v>0</v>
      </c>
      <c r="G744" t="s">
        <v>157</v>
      </c>
    </row>
    <row r="745" spans="1:7" x14ac:dyDescent="0.2">
      <c r="A745">
        <v>8395</v>
      </c>
      <c r="B745" s="106" t="s">
        <v>1592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8397</v>
      </c>
      <c r="B746" s="106" t="s">
        <v>893</v>
      </c>
      <c r="C746">
        <v>0.2</v>
      </c>
      <c r="D746" s="106">
        <v>0.1</v>
      </c>
      <c r="E746">
        <v>0.1</v>
      </c>
      <c r="F746" s="106">
        <v>0.1</v>
      </c>
      <c r="G746" s="106">
        <v>0.1</v>
      </c>
    </row>
    <row r="747" spans="1:7" x14ac:dyDescent="0.2">
      <c r="A747">
        <v>8399</v>
      </c>
      <c r="B747" s="106" t="s">
        <v>894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">
      <c r="A748">
        <v>8416</v>
      </c>
      <c r="B748" s="106" t="s">
        <v>895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8425</v>
      </c>
      <c r="B749" s="106" t="s">
        <v>2253</v>
      </c>
      <c r="C749">
        <v>0.2</v>
      </c>
      <c r="D749" s="106" t="s">
        <v>157</v>
      </c>
      <c r="E749">
        <v>0.05</v>
      </c>
      <c r="F749" s="106" t="s">
        <v>157</v>
      </c>
      <c r="G749">
        <v>0.1</v>
      </c>
    </row>
    <row r="750" spans="1:7" x14ac:dyDescent="0.2">
      <c r="A750">
        <v>8521</v>
      </c>
      <c r="B750" s="106" t="s">
        <v>1616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8522</v>
      </c>
      <c r="B751" s="106" t="s">
        <v>896</v>
      </c>
      <c r="C751">
        <v>0.2</v>
      </c>
      <c r="D751" s="106">
        <v>0.1</v>
      </c>
      <c r="E751">
        <v>0.1</v>
      </c>
      <c r="F751" s="106">
        <v>0.1</v>
      </c>
      <c r="G751">
        <v>0.05</v>
      </c>
    </row>
    <row r="752" spans="1:7" x14ac:dyDescent="0.2">
      <c r="A752">
        <v>8530</v>
      </c>
      <c r="B752" s="106" t="s">
        <v>897</v>
      </c>
      <c r="C752">
        <v>0.2</v>
      </c>
      <c r="D752">
        <v>0.05</v>
      </c>
      <c r="E752">
        <v>0.05</v>
      </c>
      <c r="F752" s="106">
        <v>0.05</v>
      </c>
      <c r="G752">
        <v>0.05</v>
      </c>
    </row>
    <row r="753" spans="1:7" x14ac:dyDescent="0.2">
      <c r="A753">
        <v>8537</v>
      </c>
      <c r="B753" s="106" t="s">
        <v>898</v>
      </c>
      <c r="C753">
        <v>0.2</v>
      </c>
      <c r="D753">
        <v>0.05</v>
      </c>
      <c r="E753">
        <v>0.05</v>
      </c>
      <c r="F753" s="106">
        <v>0.05</v>
      </c>
      <c r="G753" s="106">
        <v>0.05</v>
      </c>
    </row>
    <row r="754" spans="1:7" x14ac:dyDescent="0.2">
      <c r="A754">
        <v>8541</v>
      </c>
      <c r="B754" s="106" t="s">
        <v>1368</v>
      </c>
      <c r="C754">
        <v>0.2</v>
      </c>
      <c r="D754">
        <v>0.05</v>
      </c>
      <c r="E754">
        <v>0.05</v>
      </c>
      <c r="F754" s="106">
        <v>0.05</v>
      </c>
      <c r="G754" s="106">
        <v>0.05</v>
      </c>
    </row>
    <row r="755" spans="1:7" x14ac:dyDescent="0.2">
      <c r="A755">
        <v>8542</v>
      </c>
      <c r="B755" s="106" t="s">
        <v>899</v>
      </c>
      <c r="C755">
        <v>0.2</v>
      </c>
      <c r="D755">
        <v>0.05</v>
      </c>
      <c r="E755" s="106">
        <v>0.05</v>
      </c>
      <c r="F755">
        <v>0.05</v>
      </c>
      <c r="G755" s="106">
        <v>0.05</v>
      </c>
    </row>
    <row r="756" spans="1:7" x14ac:dyDescent="0.2">
      <c r="A756">
        <v>8544</v>
      </c>
      <c r="B756" s="106" t="s">
        <v>900</v>
      </c>
      <c r="C756">
        <v>0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8551</v>
      </c>
      <c r="B757" s="106" t="s">
        <v>901</v>
      </c>
      <c r="C757">
        <v>0.2</v>
      </c>
      <c r="D757">
        <v>0.05</v>
      </c>
      <c r="E757">
        <v>0.05</v>
      </c>
      <c r="F757" s="106">
        <v>0.05</v>
      </c>
      <c r="G757">
        <v>0.05</v>
      </c>
    </row>
    <row r="758" spans="1:7" x14ac:dyDescent="0.2">
      <c r="A758">
        <v>8558</v>
      </c>
      <c r="B758" s="106" t="s">
        <v>902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8563</v>
      </c>
      <c r="B759" s="106" t="s">
        <v>903</v>
      </c>
      <c r="C759">
        <v>0</v>
      </c>
      <c r="D759">
        <v>0</v>
      </c>
      <c r="E759">
        <v>0.05</v>
      </c>
      <c r="F759">
        <v>0.05</v>
      </c>
      <c r="G759">
        <v>0.05</v>
      </c>
    </row>
    <row r="760" spans="1:7" x14ac:dyDescent="0.2">
      <c r="A760">
        <v>8572</v>
      </c>
      <c r="B760" s="106" t="s">
        <v>1226</v>
      </c>
      <c r="C760">
        <v>0</v>
      </c>
      <c r="D760">
        <v>0</v>
      </c>
      <c r="E760" t="s">
        <v>157</v>
      </c>
      <c r="F760">
        <v>0</v>
      </c>
      <c r="G760" t="s">
        <v>157</v>
      </c>
    </row>
    <row r="761" spans="1:7" x14ac:dyDescent="0.2">
      <c r="A761">
        <v>8589</v>
      </c>
      <c r="B761" s="106" t="s">
        <v>1891</v>
      </c>
      <c r="C761">
        <v>0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8591</v>
      </c>
      <c r="B762" s="106" t="s">
        <v>1429</v>
      </c>
      <c r="C762">
        <v>0</v>
      </c>
      <c r="D762" t="s">
        <v>157</v>
      </c>
      <c r="E762">
        <v>0</v>
      </c>
      <c r="F762" s="106" t="s">
        <v>157</v>
      </c>
      <c r="G762" s="106" t="s">
        <v>157</v>
      </c>
    </row>
    <row r="763" spans="1:7" x14ac:dyDescent="0.2">
      <c r="A763">
        <v>8593</v>
      </c>
      <c r="B763" s="106" t="s">
        <v>223</v>
      </c>
      <c r="C763">
        <v>0</v>
      </c>
      <c r="D763">
        <v>0</v>
      </c>
      <c r="E763">
        <v>0</v>
      </c>
      <c r="F763" s="106">
        <v>0</v>
      </c>
      <c r="G763" s="106">
        <v>0.05</v>
      </c>
    </row>
    <row r="764" spans="1:7" x14ac:dyDescent="0.2">
      <c r="A764">
        <v>8595</v>
      </c>
      <c r="B764" s="106" t="s">
        <v>1430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8604</v>
      </c>
      <c r="B765" s="106" t="s">
        <v>442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">
      <c r="A766">
        <v>8613</v>
      </c>
      <c r="B766" s="106" t="s">
        <v>1593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8622</v>
      </c>
      <c r="B767" s="106" t="s">
        <v>1346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8624</v>
      </c>
      <c r="B768" s="106" t="s">
        <v>1431</v>
      </c>
      <c r="C768">
        <v>0</v>
      </c>
      <c r="D768">
        <v>0</v>
      </c>
      <c r="E768">
        <v>0</v>
      </c>
      <c r="F768" s="106">
        <v>0</v>
      </c>
      <c r="G768">
        <v>0</v>
      </c>
    </row>
    <row r="769" spans="1:7" x14ac:dyDescent="0.2">
      <c r="A769">
        <v>8628</v>
      </c>
      <c r="B769" s="106" t="s">
        <v>904</v>
      </c>
      <c r="C769">
        <v>0.2</v>
      </c>
      <c r="D769">
        <v>0.05</v>
      </c>
      <c r="E769">
        <v>0.05</v>
      </c>
      <c r="F769" s="106">
        <v>0.05</v>
      </c>
      <c r="G769">
        <v>0.05</v>
      </c>
    </row>
    <row r="770" spans="1:7" x14ac:dyDescent="0.2">
      <c r="A770">
        <v>8630</v>
      </c>
      <c r="B770" s="106" t="s">
        <v>2000</v>
      </c>
      <c r="C770">
        <v>0.4</v>
      </c>
      <c r="D770">
        <v>0.1</v>
      </c>
      <c r="E770" s="106">
        <v>0.1</v>
      </c>
      <c r="F770" s="106">
        <v>0</v>
      </c>
      <c r="G770" s="106" t="s">
        <v>157</v>
      </c>
    </row>
    <row r="771" spans="1:7" x14ac:dyDescent="0.2">
      <c r="A771">
        <v>8692</v>
      </c>
      <c r="B771" s="106" t="s">
        <v>1203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8697</v>
      </c>
      <c r="B772" s="106" t="s">
        <v>905</v>
      </c>
      <c r="C772">
        <v>0.2</v>
      </c>
      <c r="D772" s="106">
        <v>0.05</v>
      </c>
      <c r="E772">
        <v>0.05</v>
      </c>
      <c r="F772" s="106">
        <v>0.05</v>
      </c>
      <c r="G772">
        <v>0.05</v>
      </c>
    </row>
    <row r="773" spans="1:7" x14ac:dyDescent="0.2">
      <c r="A773">
        <v>8698</v>
      </c>
      <c r="B773" s="106" t="s">
        <v>1759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8707</v>
      </c>
      <c r="B774" s="106" t="s">
        <v>1169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">
      <c r="A775">
        <v>8708</v>
      </c>
      <c r="B775" s="106" t="s">
        <v>906</v>
      </c>
      <c r="C775">
        <v>0.2</v>
      </c>
      <c r="D775">
        <v>0.05</v>
      </c>
      <c r="E775">
        <v>0.05</v>
      </c>
      <c r="F775">
        <v>0.05</v>
      </c>
      <c r="G775">
        <v>0.05</v>
      </c>
    </row>
    <row r="776" spans="1:7" x14ac:dyDescent="0.2">
      <c r="A776">
        <v>8715</v>
      </c>
      <c r="B776" s="106" t="s">
        <v>1925</v>
      </c>
      <c r="C776">
        <v>0.4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8725</v>
      </c>
      <c r="B777" s="106" t="s">
        <v>907</v>
      </c>
      <c r="C777">
        <v>0</v>
      </c>
      <c r="D777">
        <v>0</v>
      </c>
      <c r="E777">
        <v>0.1</v>
      </c>
      <c r="F777">
        <v>0</v>
      </c>
      <c r="G777">
        <v>0</v>
      </c>
    </row>
    <row r="778" spans="1:7" x14ac:dyDescent="0.2">
      <c r="A778">
        <v>8766</v>
      </c>
      <c r="B778" s="106" t="s">
        <v>1432</v>
      </c>
      <c r="C778">
        <v>0.4</v>
      </c>
      <c r="D778">
        <v>0.1</v>
      </c>
      <c r="E778">
        <v>0.1</v>
      </c>
      <c r="F778">
        <v>0.1</v>
      </c>
      <c r="G778">
        <v>0.1</v>
      </c>
    </row>
    <row r="779" spans="1:7" x14ac:dyDescent="0.2">
      <c r="A779">
        <v>8769</v>
      </c>
      <c r="B779" s="106" t="s">
        <v>1107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">
      <c r="A780">
        <v>8793</v>
      </c>
      <c r="B780" s="106" t="s">
        <v>2001</v>
      </c>
      <c r="C780">
        <v>0</v>
      </c>
      <c r="D780">
        <v>0</v>
      </c>
      <c r="E780">
        <v>0</v>
      </c>
      <c r="F780">
        <v>0</v>
      </c>
      <c r="G780" t="s">
        <v>157</v>
      </c>
    </row>
    <row r="781" spans="1:7" x14ac:dyDescent="0.2">
      <c r="A781">
        <v>8798</v>
      </c>
      <c r="B781" s="106" t="s">
        <v>908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8801</v>
      </c>
      <c r="B782" s="106" t="s">
        <v>1067</v>
      </c>
      <c r="C782">
        <v>0.2</v>
      </c>
      <c r="D782">
        <v>0.05</v>
      </c>
      <c r="E782">
        <v>0.05</v>
      </c>
      <c r="F782" s="106">
        <v>0.05</v>
      </c>
      <c r="G782" s="106">
        <v>0.05</v>
      </c>
    </row>
    <row r="783" spans="1:7" x14ac:dyDescent="0.2">
      <c r="A783">
        <v>8803</v>
      </c>
      <c r="B783" s="106" t="s">
        <v>909</v>
      </c>
      <c r="C783">
        <v>0.4</v>
      </c>
      <c r="D783">
        <v>0.05</v>
      </c>
      <c r="E783">
        <v>0.05</v>
      </c>
      <c r="F783">
        <v>0.1</v>
      </c>
      <c r="G783">
        <v>0.05</v>
      </c>
    </row>
    <row r="784" spans="1:7" x14ac:dyDescent="0.2">
      <c r="A784">
        <v>8804</v>
      </c>
      <c r="B784" s="106" t="s">
        <v>910</v>
      </c>
      <c r="C784">
        <v>0.2</v>
      </c>
      <c r="D784">
        <v>0.05</v>
      </c>
      <c r="E784">
        <v>0.05</v>
      </c>
      <c r="F784">
        <v>0.05</v>
      </c>
      <c r="G784">
        <v>0.05</v>
      </c>
    </row>
    <row r="785" spans="1:7" x14ac:dyDescent="0.2">
      <c r="A785">
        <v>8806</v>
      </c>
      <c r="B785" s="106" t="s">
        <v>1456</v>
      </c>
      <c r="C785">
        <v>0</v>
      </c>
      <c r="D785" t="s">
        <v>157</v>
      </c>
      <c r="E785">
        <v>0</v>
      </c>
      <c r="F785" t="s">
        <v>157</v>
      </c>
      <c r="G785">
        <v>0</v>
      </c>
    </row>
    <row r="786" spans="1:7" x14ac:dyDescent="0.2">
      <c r="A786">
        <v>8830</v>
      </c>
      <c r="B786" s="106" t="s">
        <v>1369</v>
      </c>
      <c r="C786">
        <v>0.4</v>
      </c>
      <c r="D786">
        <v>0.1</v>
      </c>
      <c r="E786">
        <v>0.1</v>
      </c>
      <c r="F786">
        <v>0.1</v>
      </c>
      <c r="G786">
        <v>0.1</v>
      </c>
    </row>
    <row r="787" spans="1:7" x14ac:dyDescent="0.2">
      <c r="A787">
        <v>8850</v>
      </c>
      <c r="B787" s="106" t="s">
        <v>2254</v>
      </c>
      <c r="C787">
        <v>0</v>
      </c>
      <c r="D787" t="s">
        <v>157</v>
      </c>
      <c r="E787" t="s">
        <v>157</v>
      </c>
      <c r="F787" t="s">
        <v>157</v>
      </c>
      <c r="G787">
        <v>0</v>
      </c>
    </row>
    <row r="788" spans="1:7" x14ac:dyDescent="0.2">
      <c r="A788">
        <v>8892</v>
      </c>
      <c r="B788" s="106" t="s">
        <v>911</v>
      </c>
      <c r="C788">
        <v>0</v>
      </c>
      <c r="D788">
        <v>0</v>
      </c>
      <c r="E788">
        <v>0.05</v>
      </c>
      <c r="F788">
        <v>0</v>
      </c>
      <c r="G788">
        <v>0.05</v>
      </c>
    </row>
    <row r="789" spans="1:7" x14ac:dyDescent="0.2">
      <c r="A789">
        <v>8904</v>
      </c>
      <c r="B789" s="106" t="s">
        <v>1170</v>
      </c>
      <c r="C789">
        <v>0</v>
      </c>
      <c r="D789">
        <v>0.05</v>
      </c>
      <c r="E789">
        <v>0.05</v>
      </c>
      <c r="F789">
        <v>0.05</v>
      </c>
      <c r="G789">
        <v>0</v>
      </c>
    </row>
    <row r="790" spans="1:7" x14ac:dyDescent="0.2">
      <c r="A790">
        <v>8905</v>
      </c>
      <c r="B790" s="106" t="s">
        <v>1532</v>
      </c>
      <c r="C790">
        <v>0</v>
      </c>
      <c r="D790">
        <v>0</v>
      </c>
      <c r="E790">
        <v>0</v>
      </c>
      <c r="F790" t="s">
        <v>157</v>
      </c>
      <c r="G790" t="s">
        <v>157</v>
      </c>
    </row>
    <row r="791" spans="1:7" x14ac:dyDescent="0.2">
      <c r="A791">
        <v>8917</v>
      </c>
      <c r="B791" s="106" t="s">
        <v>912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8923</v>
      </c>
      <c r="B792" s="106" t="s">
        <v>2255</v>
      </c>
      <c r="C792">
        <v>0</v>
      </c>
      <c r="D792" t="s">
        <v>157</v>
      </c>
      <c r="E792">
        <v>0</v>
      </c>
      <c r="F792" t="s">
        <v>157</v>
      </c>
      <c r="G792" s="106">
        <v>0</v>
      </c>
    </row>
    <row r="793" spans="1:7" x14ac:dyDescent="0.2">
      <c r="A793">
        <v>8928</v>
      </c>
      <c r="B793" s="106" t="s">
        <v>913</v>
      </c>
      <c r="C793">
        <v>0</v>
      </c>
      <c r="D793">
        <v>0</v>
      </c>
      <c r="E793">
        <v>0</v>
      </c>
      <c r="F793">
        <v>0</v>
      </c>
      <c r="G793">
        <v>0.05</v>
      </c>
    </row>
    <row r="794" spans="1:7" x14ac:dyDescent="0.2">
      <c r="A794">
        <v>8999</v>
      </c>
      <c r="B794" s="106" t="s">
        <v>1926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9001</v>
      </c>
      <c r="B795" s="106" t="s">
        <v>914</v>
      </c>
      <c r="C795">
        <v>0.4</v>
      </c>
      <c r="D795">
        <v>0.1</v>
      </c>
      <c r="E795">
        <v>0.1</v>
      </c>
      <c r="F795">
        <v>0.1</v>
      </c>
      <c r="G795">
        <v>0.1</v>
      </c>
    </row>
    <row r="796" spans="1:7" x14ac:dyDescent="0.2">
      <c r="A796">
        <v>9003</v>
      </c>
      <c r="B796" s="106" t="s">
        <v>1492</v>
      </c>
      <c r="C796">
        <v>0</v>
      </c>
      <c r="D796" t="s">
        <v>157</v>
      </c>
      <c r="E796" s="106">
        <v>0</v>
      </c>
      <c r="F796" t="s">
        <v>157</v>
      </c>
      <c r="G796">
        <v>0</v>
      </c>
    </row>
    <row r="797" spans="1:7" x14ac:dyDescent="0.2">
      <c r="A797">
        <v>9007</v>
      </c>
      <c r="B797" s="106" t="s">
        <v>2002</v>
      </c>
      <c r="C797">
        <v>0</v>
      </c>
      <c r="D797">
        <v>0</v>
      </c>
      <c r="E797">
        <v>0</v>
      </c>
      <c r="F797">
        <v>0</v>
      </c>
      <c r="G797" t="s">
        <v>157</v>
      </c>
    </row>
    <row r="798" spans="1:7" x14ac:dyDescent="0.2">
      <c r="A798">
        <v>9008</v>
      </c>
      <c r="B798" s="106" t="s">
        <v>2078</v>
      </c>
      <c r="C798">
        <v>0</v>
      </c>
      <c r="D798">
        <v>0</v>
      </c>
      <c r="E798">
        <v>0</v>
      </c>
      <c r="F798" t="s">
        <v>157</v>
      </c>
      <c r="G798" t="s">
        <v>157</v>
      </c>
    </row>
    <row r="799" spans="1:7" x14ac:dyDescent="0.2">
      <c r="A799">
        <v>9009</v>
      </c>
      <c r="B799" s="106" t="s">
        <v>2003</v>
      </c>
      <c r="C799">
        <v>0.4</v>
      </c>
      <c r="D799">
        <v>0.1</v>
      </c>
      <c r="E799">
        <v>0.1</v>
      </c>
      <c r="F799">
        <v>0.1</v>
      </c>
      <c r="G799" t="s">
        <v>157</v>
      </c>
    </row>
    <row r="800" spans="1:7" x14ac:dyDescent="0.2">
      <c r="A800">
        <v>9010</v>
      </c>
      <c r="B800" s="106" t="s">
        <v>915</v>
      </c>
      <c r="C800">
        <v>0.4</v>
      </c>
      <c r="D800">
        <v>0.1</v>
      </c>
      <c r="E800">
        <v>0.1</v>
      </c>
      <c r="F800">
        <v>0.1</v>
      </c>
      <c r="G800" s="106">
        <v>0.1</v>
      </c>
    </row>
    <row r="801" spans="1:7" x14ac:dyDescent="0.2">
      <c r="A801">
        <v>9014</v>
      </c>
      <c r="B801" s="106" t="s">
        <v>916</v>
      </c>
      <c r="C801">
        <v>0.2</v>
      </c>
      <c r="D801">
        <v>0.05</v>
      </c>
      <c r="E801">
        <v>0.05</v>
      </c>
      <c r="F801">
        <v>0.05</v>
      </c>
      <c r="G801" s="106">
        <v>0.05</v>
      </c>
    </row>
    <row r="802" spans="1:7" x14ac:dyDescent="0.2">
      <c r="A802">
        <v>9021</v>
      </c>
      <c r="B802" s="106" t="s">
        <v>2256</v>
      </c>
      <c r="C802">
        <v>0</v>
      </c>
      <c r="D802" t="s">
        <v>157</v>
      </c>
      <c r="E802" t="s">
        <v>157</v>
      </c>
      <c r="F802">
        <v>0</v>
      </c>
      <c r="G802">
        <v>0</v>
      </c>
    </row>
    <row r="803" spans="1:7" x14ac:dyDescent="0.2">
      <c r="A803">
        <v>9025</v>
      </c>
      <c r="B803" s="106" t="s">
        <v>2257</v>
      </c>
      <c r="C803">
        <v>0</v>
      </c>
      <c r="D803" t="s">
        <v>157</v>
      </c>
      <c r="E803">
        <v>0</v>
      </c>
      <c r="F803">
        <v>0</v>
      </c>
      <c r="G803" s="106">
        <v>0</v>
      </c>
    </row>
    <row r="804" spans="1:7" x14ac:dyDescent="0.2">
      <c r="A804">
        <v>9031</v>
      </c>
      <c r="B804" s="106" t="s">
        <v>917</v>
      </c>
      <c r="C804">
        <v>0.2</v>
      </c>
      <c r="D804">
        <v>0.05</v>
      </c>
      <c r="E804">
        <v>0.05</v>
      </c>
      <c r="F804">
        <v>0.05</v>
      </c>
      <c r="G804">
        <v>0.05</v>
      </c>
    </row>
    <row r="805" spans="1:7" x14ac:dyDescent="0.2">
      <c r="A805">
        <v>9041</v>
      </c>
      <c r="B805" s="106" t="s">
        <v>918</v>
      </c>
      <c r="C805">
        <v>0.2</v>
      </c>
      <c r="D805">
        <v>0</v>
      </c>
      <c r="E805">
        <v>0.05</v>
      </c>
      <c r="F805">
        <v>0.1</v>
      </c>
      <c r="G805">
        <v>0.1</v>
      </c>
    </row>
    <row r="806" spans="1:7" x14ac:dyDescent="0.2">
      <c r="A806">
        <v>9042</v>
      </c>
      <c r="B806" s="106" t="s">
        <v>919</v>
      </c>
      <c r="C806">
        <v>0.4</v>
      </c>
      <c r="D806">
        <v>0.1</v>
      </c>
      <c r="E806">
        <v>0.1</v>
      </c>
      <c r="F806">
        <v>0.1</v>
      </c>
      <c r="G806">
        <v>0.1</v>
      </c>
    </row>
    <row r="807" spans="1:7" x14ac:dyDescent="0.2">
      <c r="A807">
        <v>9044</v>
      </c>
      <c r="B807" s="106" t="s">
        <v>1670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9045</v>
      </c>
      <c r="B808" s="106" t="s">
        <v>1760</v>
      </c>
      <c r="C808">
        <v>0.4</v>
      </c>
      <c r="D808">
        <v>0.1</v>
      </c>
      <c r="E808">
        <v>0.1</v>
      </c>
      <c r="F808" s="106">
        <v>0.1</v>
      </c>
      <c r="G808" s="106">
        <v>0.1</v>
      </c>
    </row>
    <row r="809" spans="1:7" x14ac:dyDescent="0.2">
      <c r="A809">
        <v>9046</v>
      </c>
      <c r="B809" s="106" t="s">
        <v>2125</v>
      </c>
      <c r="C809">
        <v>0</v>
      </c>
      <c r="D809">
        <v>0</v>
      </c>
      <c r="E809" t="s">
        <v>157</v>
      </c>
      <c r="F809">
        <v>0.1</v>
      </c>
      <c r="G809">
        <v>0.1</v>
      </c>
    </row>
    <row r="810" spans="1:7" x14ac:dyDescent="0.2">
      <c r="A810">
        <v>9048</v>
      </c>
      <c r="B810" s="106" t="s">
        <v>920</v>
      </c>
      <c r="C810">
        <v>0</v>
      </c>
      <c r="D810">
        <v>0</v>
      </c>
      <c r="E810">
        <v>0.05</v>
      </c>
      <c r="F810">
        <v>0</v>
      </c>
      <c r="G810">
        <v>0.05</v>
      </c>
    </row>
    <row r="811" spans="1:7" x14ac:dyDescent="0.2">
      <c r="A811">
        <v>9062</v>
      </c>
      <c r="B811" s="106" t="s">
        <v>1222</v>
      </c>
      <c r="C811">
        <v>0.2</v>
      </c>
      <c r="D811" t="s">
        <v>157</v>
      </c>
      <c r="E811">
        <v>0.1</v>
      </c>
      <c r="F811">
        <v>0</v>
      </c>
      <c r="G811">
        <v>0</v>
      </c>
    </row>
    <row r="812" spans="1:7" x14ac:dyDescent="0.2">
      <c r="A812">
        <v>9066</v>
      </c>
      <c r="B812" s="106" t="s">
        <v>2004</v>
      </c>
      <c r="C812">
        <v>0</v>
      </c>
      <c r="D812">
        <v>0</v>
      </c>
      <c r="E812">
        <v>0</v>
      </c>
      <c r="F812">
        <v>0</v>
      </c>
      <c r="G812" t="s">
        <v>157</v>
      </c>
    </row>
    <row r="813" spans="1:7" x14ac:dyDescent="0.2">
      <c r="A813">
        <v>9070</v>
      </c>
      <c r="B813" s="106" t="s">
        <v>921</v>
      </c>
      <c r="C813">
        <v>0.4</v>
      </c>
      <c r="D813">
        <v>0.1</v>
      </c>
      <c r="E813">
        <v>0.1</v>
      </c>
      <c r="F813">
        <v>0.1</v>
      </c>
      <c r="G813">
        <v>0.1</v>
      </c>
    </row>
    <row r="814" spans="1:7" x14ac:dyDescent="0.2">
      <c r="A814">
        <v>9074</v>
      </c>
      <c r="B814" s="106" t="s">
        <v>1371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9081</v>
      </c>
      <c r="B815" s="106" t="s">
        <v>1223</v>
      </c>
      <c r="C815">
        <v>0.4</v>
      </c>
      <c r="D815">
        <v>0.1</v>
      </c>
      <c r="E815">
        <v>0.1</v>
      </c>
      <c r="F815">
        <v>0.1</v>
      </c>
      <c r="G815">
        <v>0.1</v>
      </c>
    </row>
    <row r="816" spans="1:7" x14ac:dyDescent="0.2">
      <c r="A816">
        <v>9086</v>
      </c>
      <c r="B816" s="106" t="s">
        <v>1761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9090</v>
      </c>
      <c r="B817" s="106" t="s">
        <v>923</v>
      </c>
      <c r="C817">
        <v>0.2</v>
      </c>
      <c r="D817">
        <v>0.05</v>
      </c>
      <c r="E817">
        <v>0.05</v>
      </c>
      <c r="F817">
        <v>0.05</v>
      </c>
      <c r="G817">
        <v>0.05</v>
      </c>
    </row>
    <row r="818" spans="1:7" x14ac:dyDescent="0.2">
      <c r="A818">
        <v>9101</v>
      </c>
      <c r="B818" s="106" t="s">
        <v>924</v>
      </c>
      <c r="C818">
        <v>0.2</v>
      </c>
      <c r="D818">
        <v>0.05</v>
      </c>
      <c r="E818">
        <v>0.05</v>
      </c>
      <c r="F818">
        <v>0.05</v>
      </c>
      <c r="G818">
        <v>0.05</v>
      </c>
    </row>
    <row r="819" spans="1:7" x14ac:dyDescent="0.2">
      <c r="A819">
        <v>9104</v>
      </c>
      <c r="B819" s="106" t="s">
        <v>925</v>
      </c>
      <c r="C819">
        <v>0.2</v>
      </c>
      <c r="D819">
        <v>0.05</v>
      </c>
      <c r="E819">
        <v>0.05</v>
      </c>
      <c r="F819" s="106">
        <v>0.05</v>
      </c>
      <c r="G819" s="106">
        <v>0.05</v>
      </c>
    </row>
    <row r="820" spans="1:7" x14ac:dyDescent="0.2">
      <c r="A820">
        <v>9130</v>
      </c>
      <c r="B820" s="106" t="s">
        <v>926</v>
      </c>
      <c r="C820">
        <v>0.2</v>
      </c>
      <c r="D820">
        <v>0.05</v>
      </c>
      <c r="E820">
        <v>0.05</v>
      </c>
      <c r="F820" s="106">
        <v>0.05</v>
      </c>
      <c r="G820" s="106">
        <v>0.05</v>
      </c>
    </row>
    <row r="821" spans="1:7" x14ac:dyDescent="0.2">
      <c r="A821">
        <v>9142</v>
      </c>
      <c r="B821" s="106" t="s">
        <v>927</v>
      </c>
      <c r="C821">
        <v>0.4</v>
      </c>
      <c r="D821">
        <v>0.1</v>
      </c>
      <c r="E821">
        <v>0.1</v>
      </c>
      <c r="F821">
        <v>0.1</v>
      </c>
      <c r="G821">
        <v>0.1</v>
      </c>
    </row>
    <row r="822" spans="1:7" x14ac:dyDescent="0.2">
      <c r="A822">
        <v>9202</v>
      </c>
      <c r="B822" s="106" t="s">
        <v>2258</v>
      </c>
      <c r="C822">
        <v>0</v>
      </c>
      <c r="D822" t="s">
        <v>157</v>
      </c>
      <c r="E822" t="s">
        <v>157</v>
      </c>
      <c r="F822">
        <v>0</v>
      </c>
      <c r="G822">
        <v>0</v>
      </c>
    </row>
    <row r="823" spans="1:7" x14ac:dyDescent="0.2">
      <c r="A823">
        <v>9232</v>
      </c>
      <c r="B823" s="106" t="s">
        <v>928</v>
      </c>
      <c r="C823">
        <v>0.2</v>
      </c>
      <c r="D823">
        <v>0.05</v>
      </c>
      <c r="E823">
        <v>0.05</v>
      </c>
      <c r="F823">
        <v>0.05</v>
      </c>
      <c r="G823">
        <v>0.05</v>
      </c>
    </row>
    <row r="824" spans="1:7" x14ac:dyDescent="0.2">
      <c r="A824">
        <v>9260</v>
      </c>
      <c r="B824" s="106" t="s">
        <v>929</v>
      </c>
      <c r="C824">
        <v>0.2</v>
      </c>
      <c r="D824">
        <v>0.1</v>
      </c>
      <c r="E824">
        <v>0.05</v>
      </c>
      <c r="F824">
        <v>0</v>
      </c>
      <c r="G824">
        <v>0.05</v>
      </c>
    </row>
    <row r="825" spans="1:7" x14ac:dyDescent="0.2">
      <c r="A825">
        <v>9267</v>
      </c>
      <c r="B825" s="106" t="s">
        <v>930</v>
      </c>
      <c r="C825">
        <v>0.2</v>
      </c>
      <c r="D825">
        <v>0.05</v>
      </c>
      <c r="E825">
        <v>0.05</v>
      </c>
      <c r="F825">
        <v>0.05</v>
      </c>
      <c r="G825">
        <v>0.05</v>
      </c>
    </row>
    <row r="826" spans="1:7" x14ac:dyDescent="0.2">
      <c r="A826">
        <v>9278</v>
      </c>
      <c r="B826" s="106" t="s">
        <v>1194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9301</v>
      </c>
      <c r="B827" s="106" t="s">
        <v>1433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">
      <c r="A828">
        <v>9308</v>
      </c>
      <c r="B828" s="106" t="s">
        <v>931</v>
      </c>
      <c r="C828">
        <v>0.2</v>
      </c>
      <c r="D828">
        <v>0.05</v>
      </c>
      <c r="E828">
        <v>0.05</v>
      </c>
      <c r="F828">
        <v>0.05</v>
      </c>
      <c r="G828">
        <v>0.05</v>
      </c>
    </row>
    <row r="829" spans="1:7" x14ac:dyDescent="0.2">
      <c r="A829">
        <v>9351</v>
      </c>
      <c r="B829" s="106" t="s">
        <v>2259</v>
      </c>
      <c r="C829">
        <v>0</v>
      </c>
      <c r="D829" t="s">
        <v>157</v>
      </c>
      <c r="E829" t="s">
        <v>157</v>
      </c>
      <c r="F829">
        <v>0</v>
      </c>
      <c r="G829" t="s">
        <v>157</v>
      </c>
    </row>
    <row r="830" spans="1:7" x14ac:dyDescent="0.2">
      <c r="A830">
        <v>9364</v>
      </c>
      <c r="B830" s="106" t="s">
        <v>2260</v>
      </c>
      <c r="C830">
        <v>0</v>
      </c>
      <c r="D830" t="s">
        <v>157</v>
      </c>
      <c r="E830">
        <v>0</v>
      </c>
      <c r="F830" t="s">
        <v>157</v>
      </c>
      <c r="G830" t="s">
        <v>157</v>
      </c>
    </row>
    <row r="831" spans="1:7" x14ac:dyDescent="0.2">
      <c r="A831">
        <v>9369</v>
      </c>
      <c r="B831" s="106" t="s">
        <v>1372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9375</v>
      </c>
      <c r="B832" s="106" t="s">
        <v>1672</v>
      </c>
      <c r="C832">
        <v>0.2</v>
      </c>
      <c r="D832">
        <v>0.05</v>
      </c>
      <c r="E832">
        <v>0.05</v>
      </c>
      <c r="F832">
        <v>0.05</v>
      </c>
      <c r="G832">
        <v>0.05</v>
      </c>
    </row>
    <row r="833" spans="1:7" x14ac:dyDescent="0.2">
      <c r="A833">
        <v>9384</v>
      </c>
      <c r="B833" s="106" t="s">
        <v>932</v>
      </c>
      <c r="C833">
        <v>0</v>
      </c>
      <c r="D833">
        <v>0</v>
      </c>
      <c r="E833">
        <v>0</v>
      </c>
      <c r="F833">
        <v>0</v>
      </c>
      <c r="G833">
        <v>0.05</v>
      </c>
    </row>
    <row r="834" spans="1:7" x14ac:dyDescent="0.2">
      <c r="A834">
        <v>9401</v>
      </c>
      <c r="B834" s="106" t="s">
        <v>933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">
      <c r="A835">
        <v>9404</v>
      </c>
      <c r="B835" s="106" t="s">
        <v>1373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9405</v>
      </c>
      <c r="B836" s="106" t="s">
        <v>1035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">
      <c r="A837">
        <v>9409</v>
      </c>
      <c r="B837" s="106" t="s">
        <v>934</v>
      </c>
      <c r="C837">
        <v>0.2</v>
      </c>
      <c r="D837">
        <v>0.05</v>
      </c>
      <c r="E837">
        <v>0.05</v>
      </c>
      <c r="F837">
        <v>0.05</v>
      </c>
      <c r="G837">
        <v>0.05</v>
      </c>
    </row>
    <row r="838" spans="1:7" x14ac:dyDescent="0.2">
      <c r="A838">
        <v>9412</v>
      </c>
      <c r="B838" s="106" t="s">
        <v>556</v>
      </c>
      <c r="C838">
        <v>0</v>
      </c>
      <c r="D838">
        <v>0</v>
      </c>
      <c r="E838" s="106" t="s">
        <v>157</v>
      </c>
      <c r="F838" t="s">
        <v>157</v>
      </c>
      <c r="G838">
        <v>0</v>
      </c>
    </row>
    <row r="839" spans="1:7" x14ac:dyDescent="0.2">
      <c r="A839">
        <v>9413</v>
      </c>
      <c r="B839" s="106" t="s">
        <v>935</v>
      </c>
      <c r="C839">
        <v>0.2</v>
      </c>
      <c r="D839">
        <v>0.05</v>
      </c>
      <c r="E839">
        <v>0.05</v>
      </c>
      <c r="F839">
        <v>0.05</v>
      </c>
      <c r="G839">
        <v>0.05</v>
      </c>
    </row>
    <row r="840" spans="1:7" x14ac:dyDescent="0.2">
      <c r="A840">
        <v>9414</v>
      </c>
      <c r="B840" s="106" t="s">
        <v>2126</v>
      </c>
      <c r="C840">
        <v>0.2</v>
      </c>
      <c r="D840">
        <v>0</v>
      </c>
      <c r="E840" t="s">
        <v>157</v>
      </c>
      <c r="F840">
        <v>0.05</v>
      </c>
      <c r="G840">
        <v>0</v>
      </c>
    </row>
    <row r="841" spans="1:7" x14ac:dyDescent="0.2">
      <c r="A841">
        <v>9417</v>
      </c>
      <c r="B841" s="106" t="s">
        <v>2079</v>
      </c>
      <c r="C841">
        <v>0</v>
      </c>
      <c r="D841">
        <v>0</v>
      </c>
      <c r="E841">
        <v>0</v>
      </c>
      <c r="F841" t="s">
        <v>157</v>
      </c>
      <c r="G841" t="s">
        <v>157</v>
      </c>
    </row>
    <row r="842" spans="1:7" x14ac:dyDescent="0.2">
      <c r="A842">
        <v>9419</v>
      </c>
      <c r="B842" s="106" t="s">
        <v>2080</v>
      </c>
      <c r="C842">
        <v>0</v>
      </c>
      <c r="D842">
        <v>0</v>
      </c>
      <c r="E842">
        <v>0</v>
      </c>
      <c r="F842" t="s">
        <v>157</v>
      </c>
      <c r="G842" t="s">
        <v>157</v>
      </c>
    </row>
    <row r="843" spans="1:7" x14ac:dyDescent="0.2">
      <c r="A843">
        <v>9433</v>
      </c>
      <c r="B843" s="106" t="s">
        <v>551</v>
      </c>
      <c r="C843">
        <v>0.4</v>
      </c>
      <c r="D843">
        <v>0.1</v>
      </c>
      <c r="E843">
        <v>0.1</v>
      </c>
      <c r="F843">
        <v>0.1</v>
      </c>
      <c r="G843">
        <v>0.1</v>
      </c>
    </row>
    <row r="844" spans="1:7" x14ac:dyDescent="0.2">
      <c r="A844">
        <v>9437</v>
      </c>
      <c r="B844" s="106" t="s">
        <v>473</v>
      </c>
      <c r="C844">
        <v>0.4</v>
      </c>
      <c r="D844">
        <v>0.1</v>
      </c>
      <c r="E844">
        <v>0.1</v>
      </c>
      <c r="F844">
        <v>0.1</v>
      </c>
      <c r="G844">
        <v>0.1</v>
      </c>
    </row>
    <row r="845" spans="1:7" x14ac:dyDescent="0.2">
      <c r="A845">
        <v>9438</v>
      </c>
      <c r="B845" s="106" t="s">
        <v>936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">
      <c r="A846">
        <v>9450</v>
      </c>
      <c r="B846" s="106" t="s">
        <v>937</v>
      </c>
      <c r="C846">
        <v>0</v>
      </c>
      <c r="D846">
        <v>0</v>
      </c>
      <c r="E846">
        <v>0</v>
      </c>
      <c r="F846" s="106">
        <v>0</v>
      </c>
      <c r="G846" s="106">
        <v>0</v>
      </c>
    </row>
    <row r="847" spans="1:7" x14ac:dyDescent="0.2">
      <c r="A847">
        <v>9470</v>
      </c>
      <c r="B847" s="106" t="s">
        <v>938</v>
      </c>
      <c r="C847">
        <v>0.6</v>
      </c>
      <c r="D847">
        <v>0.15</v>
      </c>
      <c r="E847">
        <v>0.15</v>
      </c>
      <c r="F847" s="106">
        <v>0.15</v>
      </c>
      <c r="G847" s="106">
        <v>0.15</v>
      </c>
    </row>
    <row r="848" spans="1:7" x14ac:dyDescent="0.2">
      <c r="A848">
        <v>9475</v>
      </c>
      <c r="B848" s="106" t="s">
        <v>1639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9504</v>
      </c>
      <c r="B849" s="106" t="s">
        <v>939</v>
      </c>
      <c r="C849">
        <v>0.2</v>
      </c>
      <c r="D849">
        <v>0.05</v>
      </c>
      <c r="E849">
        <v>0.05</v>
      </c>
      <c r="F849" s="106">
        <v>0.05</v>
      </c>
      <c r="G849">
        <v>0.05</v>
      </c>
    </row>
    <row r="850" spans="1:7" x14ac:dyDescent="0.2">
      <c r="A850">
        <v>9506</v>
      </c>
      <c r="B850" s="106" t="s">
        <v>1315</v>
      </c>
      <c r="C850">
        <v>0</v>
      </c>
      <c r="D850" t="s">
        <v>157</v>
      </c>
      <c r="E850">
        <v>0</v>
      </c>
      <c r="F850" s="106" t="s">
        <v>157</v>
      </c>
      <c r="G850">
        <v>0</v>
      </c>
    </row>
    <row r="851" spans="1:7" x14ac:dyDescent="0.2">
      <c r="A851">
        <v>9517</v>
      </c>
      <c r="B851" s="106" t="s">
        <v>2261</v>
      </c>
      <c r="C851">
        <v>0</v>
      </c>
      <c r="D851" t="s">
        <v>157</v>
      </c>
      <c r="E851" t="s">
        <v>157</v>
      </c>
      <c r="F851" t="s">
        <v>157</v>
      </c>
      <c r="G851" t="s">
        <v>157</v>
      </c>
    </row>
    <row r="852" spans="1:7" x14ac:dyDescent="0.2">
      <c r="A852">
        <v>9519</v>
      </c>
      <c r="B852" s="106" t="s">
        <v>2262</v>
      </c>
      <c r="C852">
        <v>0</v>
      </c>
      <c r="D852" t="s">
        <v>157</v>
      </c>
      <c r="E852">
        <v>0</v>
      </c>
      <c r="F852" t="s">
        <v>157</v>
      </c>
      <c r="G852">
        <v>0</v>
      </c>
    </row>
    <row r="853" spans="1:7" x14ac:dyDescent="0.2">
      <c r="A853">
        <v>9533</v>
      </c>
      <c r="B853" s="106" t="s">
        <v>940</v>
      </c>
      <c r="C853">
        <v>0.4</v>
      </c>
      <c r="D853">
        <v>0.1</v>
      </c>
      <c r="E853">
        <v>0.1</v>
      </c>
      <c r="F853">
        <v>0.1</v>
      </c>
      <c r="G853">
        <v>0.1</v>
      </c>
    </row>
    <row r="854" spans="1:7" x14ac:dyDescent="0.2">
      <c r="A854">
        <v>9534</v>
      </c>
      <c r="B854" s="106" t="s">
        <v>2263</v>
      </c>
      <c r="C854">
        <v>0.2</v>
      </c>
      <c r="D854" t="s">
        <v>157</v>
      </c>
      <c r="E854">
        <v>0.05</v>
      </c>
      <c r="F854" t="s">
        <v>157</v>
      </c>
      <c r="G854">
        <v>0.05</v>
      </c>
    </row>
    <row r="855" spans="1:7" x14ac:dyDescent="0.2">
      <c r="A855">
        <v>9535</v>
      </c>
      <c r="B855" s="106" t="s">
        <v>1224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9536</v>
      </c>
      <c r="B856" s="106" t="s">
        <v>941</v>
      </c>
      <c r="C856">
        <v>0.2</v>
      </c>
      <c r="D856">
        <v>0.05</v>
      </c>
      <c r="E856">
        <v>0.05</v>
      </c>
      <c r="F856">
        <v>0.05</v>
      </c>
      <c r="G856">
        <v>0.05</v>
      </c>
    </row>
    <row r="857" spans="1:7" x14ac:dyDescent="0.2">
      <c r="A857">
        <v>9543</v>
      </c>
      <c r="B857" s="106" t="s">
        <v>942</v>
      </c>
      <c r="C857">
        <v>0.2</v>
      </c>
      <c r="D857">
        <v>0.05</v>
      </c>
      <c r="E857">
        <v>0.05</v>
      </c>
      <c r="F857" s="106">
        <v>0.05</v>
      </c>
      <c r="G857">
        <v>0.05</v>
      </c>
    </row>
    <row r="858" spans="1:7" x14ac:dyDescent="0.2">
      <c r="A858">
        <v>9601</v>
      </c>
      <c r="B858" s="106" t="s">
        <v>1640</v>
      </c>
      <c r="C858">
        <v>1</v>
      </c>
      <c r="D858">
        <v>0.25</v>
      </c>
      <c r="E858">
        <v>0.05</v>
      </c>
      <c r="F858" s="106">
        <v>0.25</v>
      </c>
      <c r="G858">
        <v>0.25</v>
      </c>
    </row>
    <row r="859" spans="1:7" x14ac:dyDescent="0.2">
      <c r="A859">
        <v>9603</v>
      </c>
      <c r="B859" s="106" t="s">
        <v>1434</v>
      </c>
      <c r="C859">
        <v>0</v>
      </c>
      <c r="D859">
        <v>0.05</v>
      </c>
      <c r="E859">
        <v>0.05</v>
      </c>
      <c r="F859">
        <v>0.05</v>
      </c>
      <c r="G859">
        <v>0.05</v>
      </c>
    </row>
    <row r="860" spans="1:7" x14ac:dyDescent="0.2">
      <c r="A860">
        <v>9605</v>
      </c>
      <c r="B860" s="106" t="s">
        <v>2005</v>
      </c>
      <c r="C860">
        <v>0</v>
      </c>
      <c r="D860" s="106">
        <v>0</v>
      </c>
      <c r="E860">
        <v>0</v>
      </c>
      <c r="F860" s="106">
        <v>0</v>
      </c>
      <c r="G860" t="s">
        <v>157</v>
      </c>
    </row>
    <row r="861" spans="1:7" x14ac:dyDescent="0.2">
      <c r="A861">
        <v>9616</v>
      </c>
      <c r="B861" s="106" t="s">
        <v>1641</v>
      </c>
      <c r="C861">
        <v>0</v>
      </c>
      <c r="D861">
        <v>0</v>
      </c>
      <c r="E861">
        <v>0</v>
      </c>
      <c r="F861" s="106" t="s">
        <v>157</v>
      </c>
      <c r="G861" t="s">
        <v>157</v>
      </c>
    </row>
    <row r="862" spans="1:7" x14ac:dyDescent="0.2">
      <c r="A862">
        <v>9622</v>
      </c>
      <c r="B862" s="106" t="s">
        <v>1642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">
      <c r="A863">
        <v>9627</v>
      </c>
      <c r="B863" s="106" t="s">
        <v>1927</v>
      </c>
      <c r="C863">
        <v>0.6</v>
      </c>
      <c r="D863">
        <v>0.15</v>
      </c>
      <c r="E863">
        <v>0.15</v>
      </c>
      <c r="F863">
        <v>0.15</v>
      </c>
      <c r="G863">
        <v>0.15</v>
      </c>
    </row>
    <row r="864" spans="1:7" x14ac:dyDescent="0.2">
      <c r="A864">
        <v>9663</v>
      </c>
      <c r="B864" s="106" t="s">
        <v>943</v>
      </c>
      <c r="C864">
        <v>0.6</v>
      </c>
      <c r="D864">
        <v>0.15</v>
      </c>
      <c r="E864">
        <v>0.15</v>
      </c>
      <c r="F864">
        <v>0.15</v>
      </c>
      <c r="G864">
        <v>0.15</v>
      </c>
    </row>
    <row r="865" spans="1:7" x14ac:dyDescent="0.2">
      <c r="A865">
        <v>9671</v>
      </c>
      <c r="B865" s="106" t="s">
        <v>2264</v>
      </c>
      <c r="C865">
        <v>0</v>
      </c>
      <c r="D865" t="s">
        <v>157</v>
      </c>
      <c r="E865" t="s">
        <v>157</v>
      </c>
      <c r="F865" t="s">
        <v>157</v>
      </c>
      <c r="G865" t="s">
        <v>157</v>
      </c>
    </row>
    <row r="866" spans="1:7" x14ac:dyDescent="0.2">
      <c r="A866">
        <v>9672</v>
      </c>
      <c r="B866" s="106" t="s">
        <v>2127</v>
      </c>
      <c r="C866">
        <v>0.4</v>
      </c>
      <c r="D866">
        <v>0.1</v>
      </c>
      <c r="E866" t="s">
        <v>157</v>
      </c>
      <c r="F866" t="s">
        <v>157</v>
      </c>
      <c r="G866" t="s">
        <v>157</v>
      </c>
    </row>
    <row r="867" spans="1:7" x14ac:dyDescent="0.2">
      <c r="A867">
        <v>9675</v>
      </c>
      <c r="B867" s="106" t="s">
        <v>944</v>
      </c>
      <c r="C867">
        <v>0.2</v>
      </c>
      <c r="D867">
        <v>0.05</v>
      </c>
      <c r="E867">
        <v>0.05</v>
      </c>
      <c r="F867">
        <v>0.05</v>
      </c>
      <c r="G867">
        <v>0.05</v>
      </c>
    </row>
    <row r="868" spans="1:7" x14ac:dyDescent="0.2">
      <c r="A868">
        <v>9697</v>
      </c>
      <c r="B868" s="106" t="s">
        <v>1347</v>
      </c>
      <c r="C868">
        <v>0.4</v>
      </c>
      <c r="D868" s="106">
        <v>0.1</v>
      </c>
      <c r="E868">
        <v>0.1</v>
      </c>
      <c r="F868" s="106">
        <v>0.1</v>
      </c>
      <c r="G868">
        <v>0.05</v>
      </c>
    </row>
    <row r="869" spans="1:7" x14ac:dyDescent="0.2">
      <c r="A869">
        <v>9702</v>
      </c>
      <c r="B869" s="106" t="s">
        <v>2081</v>
      </c>
      <c r="C869">
        <v>0.2</v>
      </c>
      <c r="D869" s="106">
        <v>0.05</v>
      </c>
      <c r="E869">
        <v>0</v>
      </c>
      <c r="F869" s="106" t="s">
        <v>157</v>
      </c>
      <c r="G869" t="s">
        <v>157</v>
      </c>
    </row>
    <row r="870" spans="1:7" x14ac:dyDescent="0.2">
      <c r="A870">
        <v>9706</v>
      </c>
      <c r="B870" s="106" t="s">
        <v>1384</v>
      </c>
      <c r="C870">
        <v>0.4</v>
      </c>
      <c r="D870" s="106">
        <v>0.1</v>
      </c>
      <c r="E870">
        <v>0.1</v>
      </c>
      <c r="F870" s="106">
        <v>0.1</v>
      </c>
      <c r="G870" s="106">
        <v>0.1</v>
      </c>
    </row>
    <row r="871" spans="1:7" x14ac:dyDescent="0.2">
      <c r="A871">
        <v>9717</v>
      </c>
      <c r="B871" s="106" t="s">
        <v>2006</v>
      </c>
      <c r="C871">
        <v>0</v>
      </c>
      <c r="D871">
        <v>0</v>
      </c>
      <c r="E871">
        <v>0</v>
      </c>
      <c r="F871">
        <v>0</v>
      </c>
      <c r="G871" t="s">
        <v>157</v>
      </c>
    </row>
    <row r="872" spans="1:7" x14ac:dyDescent="0.2">
      <c r="A872">
        <v>9719</v>
      </c>
      <c r="B872" s="106" t="s">
        <v>1673</v>
      </c>
      <c r="C872">
        <v>0.4</v>
      </c>
      <c r="D872">
        <v>0.1</v>
      </c>
      <c r="E872">
        <v>0.1</v>
      </c>
      <c r="F872">
        <v>0.1</v>
      </c>
      <c r="G872">
        <v>0.1</v>
      </c>
    </row>
    <row r="873" spans="1:7" x14ac:dyDescent="0.2">
      <c r="A873">
        <v>9722</v>
      </c>
      <c r="B873" s="106" t="s">
        <v>1674</v>
      </c>
      <c r="C873">
        <v>0.2</v>
      </c>
      <c r="D873">
        <v>0.05</v>
      </c>
      <c r="E873">
        <v>0.05</v>
      </c>
      <c r="F873">
        <v>0</v>
      </c>
      <c r="G873">
        <v>0</v>
      </c>
    </row>
    <row r="874" spans="1:7" x14ac:dyDescent="0.2">
      <c r="A874">
        <v>9726</v>
      </c>
      <c r="B874" s="106" t="s">
        <v>1304</v>
      </c>
      <c r="C874">
        <v>0.2</v>
      </c>
      <c r="D874">
        <v>0.05</v>
      </c>
      <c r="E874">
        <v>0.05</v>
      </c>
      <c r="F874" s="106">
        <v>0.05</v>
      </c>
      <c r="G874">
        <v>0.05</v>
      </c>
    </row>
    <row r="875" spans="1:7" x14ac:dyDescent="0.2">
      <c r="A875">
        <v>9728</v>
      </c>
      <c r="B875" s="106" t="s">
        <v>1618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9742</v>
      </c>
      <c r="B876" s="106" t="s">
        <v>1892</v>
      </c>
      <c r="C876">
        <v>0.2</v>
      </c>
      <c r="D876">
        <v>0.05</v>
      </c>
      <c r="E876">
        <v>0.05</v>
      </c>
      <c r="F876">
        <v>0.05</v>
      </c>
      <c r="G876">
        <v>0.05</v>
      </c>
    </row>
    <row r="877" spans="1:7" x14ac:dyDescent="0.2">
      <c r="A877">
        <v>9743</v>
      </c>
      <c r="B877" s="106" t="s">
        <v>2082</v>
      </c>
      <c r="C877">
        <v>0</v>
      </c>
      <c r="D877">
        <v>0</v>
      </c>
      <c r="E877">
        <v>0</v>
      </c>
      <c r="F877" t="s">
        <v>157</v>
      </c>
      <c r="G877">
        <v>0</v>
      </c>
    </row>
    <row r="878" spans="1:7" x14ac:dyDescent="0.2">
      <c r="A878">
        <v>9744</v>
      </c>
      <c r="B878" s="106" t="s">
        <v>945</v>
      </c>
      <c r="C878">
        <v>0</v>
      </c>
      <c r="D878">
        <v>0</v>
      </c>
      <c r="E878">
        <v>0.1</v>
      </c>
      <c r="F878">
        <v>0.05</v>
      </c>
      <c r="G878">
        <v>0.1</v>
      </c>
    </row>
    <row r="879" spans="1:7" x14ac:dyDescent="0.2">
      <c r="A879">
        <v>9757</v>
      </c>
      <c r="B879" s="106" t="s">
        <v>2083</v>
      </c>
      <c r="C879">
        <v>0.2</v>
      </c>
      <c r="D879">
        <v>0</v>
      </c>
      <c r="E879">
        <v>0</v>
      </c>
      <c r="F879" t="s">
        <v>157</v>
      </c>
      <c r="G879">
        <v>0.05</v>
      </c>
    </row>
    <row r="880" spans="1:7" x14ac:dyDescent="0.2">
      <c r="A880">
        <v>9759</v>
      </c>
      <c r="B880" s="106" t="s">
        <v>471</v>
      </c>
      <c r="C880">
        <v>0.2</v>
      </c>
      <c r="D880">
        <v>0.05</v>
      </c>
      <c r="E880">
        <v>0.05</v>
      </c>
      <c r="F880" s="106">
        <v>0</v>
      </c>
      <c r="G880" s="106">
        <v>0</v>
      </c>
    </row>
    <row r="881" spans="1:7" x14ac:dyDescent="0.2">
      <c r="A881">
        <v>9763</v>
      </c>
      <c r="B881" s="106" t="s">
        <v>2084</v>
      </c>
      <c r="C881">
        <v>0</v>
      </c>
      <c r="D881">
        <v>0</v>
      </c>
      <c r="E881" s="106">
        <v>0</v>
      </c>
      <c r="F881" s="106" t="s">
        <v>157</v>
      </c>
      <c r="G881" s="106">
        <v>0.05</v>
      </c>
    </row>
    <row r="882" spans="1:7" x14ac:dyDescent="0.2">
      <c r="A882">
        <v>9788</v>
      </c>
      <c r="B882" s="106" t="s">
        <v>2128</v>
      </c>
      <c r="C882">
        <v>0</v>
      </c>
      <c r="D882">
        <v>0</v>
      </c>
      <c r="E882" s="106" t="s">
        <v>157</v>
      </c>
      <c r="F882" s="106">
        <v>0</v>
      </c>
      <c r="G882" s="106" t="s">
        <v>157</v>
      </c>
    </row>
    <row r="883" spans="1:7" x14ac:dyDescent="0.2">
      <c r="A883">
        <v>9824</v>
      </c>
      <c r="B883" s="106" t="s">
        <v>946</v>
      </c>
      <c r="C883">
        <v>0.2</v>
      </c>
      <c r="D883">
        <v>0</v>
      </c>
      <c r="E883">
        <v>0.05</v>
      </c>
      <c r="F883">
        <v>0</v>
      </c>
      <c r="G883" s="106">
        <v>0.05</v>
      </c>
    </row>
    <row r="884" spans="1:7" x14ac:dyDescent="0.2">
      <c r="A884">
        <v>9831</v>
      </c>
      <c r="B884" s="106" t="s">
        <v>947</v>
      </c>
      <c r="C884">
        <v>0.2</v>
      </c>
      <c r="D884">
        <v>0.05</v>
      </c>
      <c r="E884">
        <v>0.05</v>
      </c>
      <c r="F884">
        <v>0.05</v>
      </c>
      <c r="G884" s="106">
        <v>0.05</v>
      </c>
    </row>
    <row r="885" spans="1:7" x14ac:dyDescent="0.2">
      <c r="A885">
        <v>9837</v>
      </c>
      <c r="B885" s="106" t="s">
        <v>948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9843</v>
      </c>
      <c r="B886" s="106" t="s">
        <v>1643</v>
      </c>
      <c r="C886">
        <v>0</v>
      </c>
      <c r="D886">
        <v>0.5</v>
      </c>
      <c r="E886">
        <v>0.3</v>
      </c>
      <c r="F886">
        <v>0.3</v>
      </c>
      <c r="G886">
        <v>0.3</v>
      </c>
    </row>
    <row r="887" spans="1:7" x14ac:dyDescent="0.2">
      <c r="A887">
        <v>9850</v>
      </c>
      <c r="B887" s="106" t="s">
        <v>949</v>
      </c>
      <c r="C887">
        <v>0.2</v>
      </c>
      <c r="D887" s="106">
        <v>0.05</v>
      </c>
      <c r="E887">
        <v>0.05</v>
      </c>
      <c r="F887" s="106">
        <v>0.05</v>
      </c>
      <c r="G887" s="106">
        <v>0.05</v>
      </c>
    </row>
    <row r="888" spans="1:7" x14ac:dyDescent="0.2">
      <c r="A888">
        <v>9854</v>
      </c>
      <c r="B888" s="106" t="s">
        <v>1435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9856</v>
      </c>
      <c r="B889" s="106" t="s">
        <v>950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">
      <c r="A890">
        <v>9869</v>
      </c>
      <c r="B890" s="106" t="s">
        <v>951</v>
      </c>
      <c r="C890">
        <v>0.4</v>
      </c>
      <c r="D890">
        <v>0.1</v>
      </c>
      <c r="E890">
        <v>0.1</v>
      </c>
      <c r="F890">
        <v>0.1</v>
      </c>
      <c r="G890">
        <v>0.05</v>
      </c>
    </row>
    <row r="891" spans="1:7" x14ac:dyDescent="0.2">
      <c r="A891">
        <v>9872</v>
      </c>
      <c r="B891" s="106" t="s">
        <v>952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">
      <c r="A892">
        <v>9882</v>
      </c>
      <c r="B892" s="106" t="s">
        <v>2085</v>
      </c>
      <c r="C892">
        <v>0</v>
      </c>
      <c r="D892">
        <v>0</v>
      </c>
      <c r="E892">
        <v>0</v>
      </c>
      <c r="F892" t="s">
        <v>157</v>
      </c>
      <c r="G892">
        <v>0</v>
      </c>
    </row>
    <row r="893" spans="1:7" x14ac:dyDescent="0.2">
      <c r="A893">
        <v>9887</v>
      </c>
      <c r="B893" s="106" t="s">
        <v>1204</v>
      </c>
      <c r="C893">
        <v>0.4</v>
      </c>
      <c r="D893">
        <v>0.1</v>
      </c>
      <c r="E893">
        <v>0.1</v>
      </c>
      <c r="F893">
        <v>0.1</v>
      </c>
      <c r="G893">
        <v>0.1</v>
      </c>
    </row>
    <row r="894" spans="1:7" x14ac:dyDescent="0.2">
      <c r="A894">
        <v>9896</v>
      </c>
      <c r="B894" s="106" t="s">
        <v>2086</v>
      </c>
      <c r="C894">
        <v>0</v>
      </c>
      <c r="D894">
        <v>0</v>
      </c>
      <c r="E894">
        <v>0</v>
      </c>
      <c r="F894" t="s">
        <v>157</v>
      </c>
      <c r="G894" t="s">
        <v>157</v>
      </c>
    </row>
    <row r="895" spans="1:7" x14ac:dyDescent="0.2">
      <c r="A895">
        <v>9900</v>
      </c>
      <c r="B895" s="106" t="s">
        <v>953</v>
      </c>
      <c r="C895">
        <v>0.2</v>
      </c>
      <c r="D895">
        <v>0.05</v>
      </c>
      <c r="E895">
        <v>0.05</v>
      </c>
      <c r="F895">
        <v>0.05</v>
      </c>
      <c r="G895">
        <v>0.05</v>
      </c>
    </row>
    <row r="896" spans="1:7" x14ac:dyDescent="0.2">
      <c r="A896">
        <v>9902</v>
      </c>
      <c r="B896" s="106" t="s">
        <v>954</v>
      </c>
      <c r="C896">
        <v>0</v>
      </c>
      <c r="D896">
        <v>0.05</v>
      </c>
      <c r="E896">
        <v>0</v>
      </c>
      <c r="F896">
        <v>0.05</v>
      </c>
      <c r="G896">
        <v>0.05</v>
      </c>
    </row>
    <row r="897" spans="1:7" x14ac:dyDescent="0.2">
      <c r="A897">
        <v>9919</v>
      </c>
      <c r="B897" s="106" t="s">
        <v>955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">
      <c r="A898">
        <v>9930</v>
      </c>
      <c r="B898" s="106" t="s">
        <v>956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9945</v>
      </c>
      <c r="B899" s="106" t="s">
        <v>957</v>
      </c>
      <c r="C899">
        <v>0.2</v>
      </c>
      <c r="D899" s="106">
        <v>0.05</v>
      </c>
      <c r="E899">
        <v>0.05</v>
      </c>
      <c r="F899">
        <v>0.05</v>
      </c>
      <c r="G899">
        <v>0.05</v>
      </c>
    </row>
    <row r="900" spans="1:7" x14ac:dyDescent="0.2">
      <c r="A900">
        <v>9946</v>
      </c>
      <c r="B900" s="106" t="s">
        <v>958</v>
      </c>
      <c r="C900">
        <v>0.2</v>
      </c>
      <c r="D900" s="106">
        <v>0.05</v>
      </c>
      <c r="E900">
        <v>0.05</v>
      </c>
      <c r="F900" s="106">
        <v>0.05</v>
      </c>
      <c r="G900">
        <v>0.05</v>
      </c>
    </row>
    <row r="901" spans="1:7" x14ac:dyDescent="0.2">
      <c r="A901">
        <v>9962</v>
      </c>
      <c r="B901" s="106" t="s">
        <v>959</v>
      </c>
      <c r="C901">
        <v>0.2</v>
      </c>
      <c r="D901">
        <v>0.05</v>
      </c>
      <c r="E901">
        <v>0.05</v>
      </c>
      <c r="F901">
        <v>0.05</v>
      </c>
      <c r="G901">
        <v>0.05</v>
      </c>
    </row>
    <row r="902" spans="1:7" x14ac:dyDescent="0.2">
      <c r="A902">
        <v>9974</v>
      </c>
      <c r="B902" s="106" t="s">
        <v>1213</v>
      </c>
      <c r="C902">
        <v>0.4</v>
      </c>
      <c r="D902">
        <v>0.1</v>
      </c>
      <c r="E902" s="106">
        <v>0.1</v>
      </c>
      <c r="F902">
        <v>0.1</v>
      </c>
      <c r="G902">
        <v>0.1</v>
      </c>
    </row>
    <row r="903" spans="1:7" x14ac:dyDescent="0.2">
      <c r="A903">
        <v>9979</v>
      </c>
      <c r="B903" s="106" t="s">
        <v>1893</v>
      </c>
      <c r="C903">
        <v>0.2</v>
      </c>
      <c r="D903">
        <v>0.05</v>
      </c>
      <c r="E903">
        <v>0.05</v>
      </c>
      <c r="F903">
        <v>0.05</v>
      </c>
      <c r="G903">
        <v>0.05</v>
      </c>
    </row>
    <row r="904" spans="1:7" x14ac:dyDescent="0.2">
      <c r="A904">
        <v>9982</v>
      </c>
      <c r="B904" s="106" t="s">
        <v>960</v>
      </c>
      <c r="C904">
        <v>0.2</v>
      </c>
      <c r="D904">
        <v>0.05</v>
      </c>
      <c r="E904">
        <v>0.05</v>
      </c>
      <c r="F904">
        <v>0.05</v>
      </c>
      <c r="G904" s="106">
        <v>0.05</v>
      </c>
    </row>
    <row r="905" spans="1:7" x14ac:dyDescent="0.2">
      <c r="A905">
        <v>9983</v>
      </c>
      <c r="B905" s="106" t="s">
        <v>1644</v>
      </c>
      <c r="C905">
        <v>0</v>
      </c>
      <c r="D905">
        <v>0</v>
      </c>
      <c r="E905">
        <v>0</v>
      </c>
      <c r="F905">
        <v>0</v>
      </c>
      <c r="G905" s="106">
        <v>1</v>
      </c>
    </row>
    <row r="906" spans="1:7" x14ac:dyDescent="0.2">
      <c r="A906">
        <v>9994</v>
      </c>
      <c r="B906" s="106" t="s">
        <v>961</v>
      </c>
      <c r="C906">
        <v>0</v>
      </c>
      <c r="D906">
        <v>0</v>
      </c>
      <c r="E906">
        <v>0</v>
      </c>
      <c r="F906" s="106">
        <v>0</v>
      </c>
      <c r="G906" s="106">
        <v>0</v>
      </c>
    </row>
    <row r="907" spans="1:7" x14ac:dyDescent="0.2">
      <c r="B907" s="106"/>
      <c r="F907" s="106"/>
      <c r="G907" s="106"/>
    </row>
    <row r="908" spans="1:7" x14ac:dyDescent="0.2">
      <c r="B908" s="106"/>
    </row>
    <row r="909" spans="1:7" x14ac:dyDescent="0.2">
      <c r="B909" s="106"/>
      <c r="D909" s="106"/>
      <c r="F909" s="106"/>
      <c r="G909" s="106"/>
    </row>
    <row r="910" spans="1:7" x14ac:dyDescent="0.2">
      <c r="B910" s="106"/>
      <c r="D910" s="106"/>
      <c r="F910" s="106"/>
      <c r="G910" s="106"/>
    </row>
    <row r="911" spans="1:7" x14ac:dyDescent="0.2">
      <c r="B911" s="106"/>
      <c r="D911" s="106"/>
    </row>
    <row r="912" spans="1:7" x14ac:dyDescent="0.2">
      <c r="B912" s="106"/>
    </row>
    <row r="913" spans="2:7" x14ac:dyDescent="0.2">
      <c r="B913" s="106"/>
    </row>
    <row r="914" spans="2:7" x14ac:dyDescent="0.2">
      <c r="B914" s="106"/>
    </row>
    <row r="915" spans="2:7" x14ac:dyDescent="0.2">
      <c r="B915" s="106"/>
    </row>
    <row r="916" spans="2:7" x14ac:dyDescent="0.2">
      <c r="B916" s="106"/>
    </row>
    <row r="917" spans="2:7" x14ac:dyDescent="0.2">
      <c r="B917" s="106"/>
    </row>
    <row r="918" spans="2:7" x14ac:dyDescent="0.2">
      <c r="B918" s="106"/>
      <c r="G918" s="106"/>
    </row>
    <row r="919" spans="2:7" x14ac:dyDescent="0.2">
      <c r="B919" s="106"/>
      <c r="E919" s="106"/>
      <c r="F919" s="106"/>
      <c r="G919" s="106"/>
    </row>
    <row r="920" spans="2:7" x14ac:dyDescent="0.2">
      <c r="B920" s="106"/>
      <c r="E920" s="106"/>
      <c r="F920" s="106"/>
      <c r="G920" s="106"/>
    </row>
    <row r="921" spans="2:7" x14ac:dyDescent="0.2">
      <c r="B921" s="106"/>
      <c r="D921" s="106"/>
      <c r="G921" s="106"/>
    </row>
    <row r="922" spans="2:7" x14ac:dyDescent="0.2">
      <c r="B922" s="106"/>
      <c r="D922" s="106"/>
      <c r="G922" s="106"/>
    </row>
    <row r="923" spans="2:7" x14ac:dyDescent="0.2">
      <c r="B923" s="106"/>
    </row>
    <row r="924" spans="2:7" x14ac:dyDescent="0.2">
      <c r="B924" s="106"/>
    </row>
    <row r="925" spans="2:7" x14ac:dyDescent="0.2">
      <c r="B925" s="106"/>
    </row>
    <row r="926" spans="2:7" x14ac:dyDescent="0.2">
      <c r="B926" s="106"/>
      <c r="D926" s="106"/>
    </row>
    <row r="927" spans="2:7" x14ac:dyDescent="0.2">
      <c r="B927" s="106"/>
    </row>
    <row r="928" spans="2:7" x14ac:dyDescent="0.2">
      <c r="B928" s="106"/>
    </row>
    <row r="929" spans="2:7" x14ac:dyDescent="0.2">
      <c r="B929" s="106"/>
    </row>
    <row r="930" spans="2:7" x14ac:dyDescent="0.2">
      <c r="B930" s="106"/>
      <c r="F930" s="106"/>
    </row>
    <row r="931" spans="2:7" x14ac:dyDescent="0.2">
      <c r="B931" s="106"/>
      <c r="F931" s="106"/>
    </row>
    <row r="932" spans="2:7" x14ac:dyDescent="0.2">
      <c r="B932" s="106"/>
    </row>
    <row r="933" spans="2:7" x14ac:dyDescent="0.2">
      <c r="B933" s="106"/>
    </row>
    <row r="934" spans="2:7" x14ac:dyDescent="0.2">
      <c r="B934" s="106"/>
      <c r="E934" s="106"/>
      <c r="F934" s="106"/>
      <c r="G934" s="106"/>
    </row>
    <row r="935" spans="2:7" x14ac:dyDescent="0.2">
      <c r="B935" s="106"/>
    </row>
    <row r="936" spans="2:7" x14ac:dyDescent="0.2">
      <c r="B936" s="106"/>
    </row>
    <row r="937" spans="2:7" x14ac:dyDescent="0.2">
      <c r="B937" s="106"/>
    </row>
    <row r="938" spans="2:7" x14ac:dyDescent="0.2">
      <c r="B938" s="106"/>
    </row>
    <row r="939" spans="2:7" x14ac:dyDescent="0.2">
      <c r="B939" s="106"/>
    </row>
    <row r="940" spans="2:7" x14ac:dyDescent="0.2">
      <c r="B940" s="106"/>
    </row>
    <row r="941" spans="2:7" x14ac:dyDescent="0.2">
      <c r="B941" s="106"/>
      <c r="G941" s="106"/>
    </row>
    <row r="942" spans="2:7" x14ac:dyDescent="0.2">
      <c r="B942" s="106"/>
      <c r="D942" s="106"/>
      <c r="F942" s="106"/>
    </row>
    <row r="943" spans="2:7" x14ac:dyDescent="0.2">
      <c r="B943" s="106"/>
    </row>
    <row r="944" spans="2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461</v>
      </c>
      <c r="D1" s="139">
        <v>0.1</v>
      </c>
    </row>
    <row r="2" spans="1:4" s="106" customFormat="1" x14ac:dyDescent="0.2">
      <c r="A2" s="13" t="s">
        <v>459</v>
      </c>
      <c r="B2" s="1" t="s">
        <v>468</v>
      </c>
      <c r="C2" s="1" t="s">
        <v>460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462</v>
      </c>
      <c r="B8" s="1" t="s">
        <v>469</v>
      </c>
    </row>
    <row r="9" spans="1:4" s="106" customFormat="1" x14ac:dyDescent="0.2">
      <c r="A9" s="140" t="s">
        <v>463</v>
      </c>
      <c r="B9" s="142">
        <v>198</v>
      </c>
    </row>
    <row r="10" spans="1:4" s="106" customFormat="1" x14ac:dyDescent="0.2">
      <c r="A10" s="140" t="s">
        <v>464</v>
      </c>
      <c r="B10" s="142">
        <v>385</v>
      </c>
    </row>
    <row r="11" spans="1:4" s="106" customFormat="1" x14ac:dyDescent="0.2">
      <c r="A11" s="1" t="s">
        <v>465</v>
      </c>
      <c r="B11" s="143">
        <v>2.8000000000000001E-2</v>
      </c>
    </row>
    <row r="12" spans="1:4" s="106" customFormat="1" x14ac:dyDescent="0.2">
      <c r="A12" s="1" t="s">
        <v>163</v>
      </c>
      <c r="B12" s="143">
        <v>1.0999999999999999E-2</v>
      </c>
    </row>
    <row r="15" spans="1:4" ht="15" x14ac:dyDescent="0.2">
      <c r="A15" s="78" t="s">
        <v>95</v>
      </c>
    </row>
    <row r="16" spans="1:4" x14ac:dyDescent="0.2">
      <c r="B16" s="1"/>
    </row>
    <row r="17" spans="1:2" ht="15.75" thickBot="1" x14ac:dyDescent="0.3">
      <c r="A17" s="69" t="s">
        <v>96</v>
      </c>
    </row>
    <row r="18" spans="1:2" ht="15.75" thickBot="1" x14ac:dyDescent="0.25">
      <c r="A18" s="71" t="s">
        <v>97</v>
      </c>
      <c r="B18" s="72" t="s">
        <v>98</v>
      </c>
    </row>
    <row r="19" spans="1:2" ht="15.75" thickBot="1" x14ac:dyDescent="0.3">
      <c r="A19" s="73" t="s">
        <v>99</v>
      </c>
      <c r="B19" s="70" t="s">
        <v>100</v>
      </c>
    </row>
    <row r="20" spans="1:2" ht="15.75" thickBot="1" x14ac:dyDescent="0.3">
      <c r="A20" s="73" t="s">
        <v>101</v>
      </c>
      <c r="B20" s="70" t="s">
        <v>102</v>
      </c>
    </row>
    <row r="21" spans="1:2" ht="15.75" thickBot="1" x14ac:dyDescent="0.3">
      <c r="A21" s="73" t="s">
        <v>103</v>
      </c>
      <c r="B21" s="70" t="s">
        <v>104</v>
      </c>
    </row>
    <row r="22" spans="1:2" ht="15.75" thickBot="1" x14ac:dyDescent="0.3">
      <c r="A22" s="73" t="s">
        <v>105</v>
      </c>
      <c r="B22" s="70" t="s">
        <v>106</v>
      </c>
    </row>
    <row r="23" spans="1:2" ht="15.75" thickBot="1" x14ac:dyDescent="0.3">
      <c r="A23" s="74" t="s">
        <v>107</v>
      </c>
      <c r="B23" s="75" t="s">
        <v>108</v>
      </c>
    </row>
    <row r="24" spans="1:2" ht="15.75" thickBot="1" x14ac:dyDescent="0.3">
      <c r="A24" s="76" t="s">
        <v>109</v>
      </c>
      <c r="B24" s="77" t="s">
        <v>110</v>
      </c>
    </row>
    <row r="25" spans="1:2" ht="15.75" thickBot="1" x14ac:dyDescent="0.3">
      <c r="A25" s="73" t="s">
        <v>111</v>
      </c>
      <c r="B25" s="70" t="s">
        <v>112</v>
      </c>
    </row>
    <row r="26" spans="1:2" ht="15.75" thickBot="1" x14ac:dyDescent="0.3">
      <c r="A26" s="73" t="s">
        <v>113</v>
      </c>
      <c r="B26" s="70" t="s">
        <v>114</v>
      </c>
    </row>
    <row r="27" spans="1:2" ht="15.75" thickBot="1" x14ac:dyDescent="0.3">
      <c r="A27" s="69" t="s">
        <v>115</v>
      </c>
    </row>
    <row r="28" spans="1:2" ht="15.75" thickBot="1" x14ac:dyDescent="0.25">
      <c r="A28" s="71" t="s">
        <v>97</v>
      </c>
      <c r="B28" s="72" t="s">
        <v>98</v>
      </c>
    </row>
    <row r="29" spans="1:2" ht="15.75" thickBot="1" x14ac:dyDescent="0.3">
      <c r="A29" s="73" t="s">
        <v>101</v>
      </c>
      <c r="B29" s="70" t="s">
        <v>102</v>
      </c>
    </row>
    <row r="30" spans="1:2" ht="15.75" thickBot="1" x14ac:dyDescent="0.3">
      <c r="A30" s="73" t="s">
        <v>103</v>
      </c>
      <c r="B30" s="70" t="s">
        <v>116</v>
      </c>
    </row>
    <row r="31" spans="1:2" ht="15.75" thickBot="1" x14ac:dyDescent="0.3">
      <c r="A31" s="73" t="s">
        <v>105</v>
      </c>
      <c r="B31" s="70" t="s">
        <v>117</v>
      </c>
    </row>
    <row r="32" spans="1:2" ht="15.75" thickBot="1" x14ac:dyDescent="0.3">
      <c r="A32" s="74" t="s">
        <v>118</v>
      </c>
      <c r="B32" s="75" t="s">
        <v>119</v>
      </c>
    </row>
    <row r="35" spans="1:8" ht="15" x14ac:dyDescent="0.2">
      <c r="A35" s="78" t="s">
        <v>120</v>
      </c>
    </row>
    <row r="36" spans="1:8" ht="15" thickBot="1" x14ac:dyDescent="0.25"/>
    <row r="37" spans="1:8" ht="15.75" thickBot="1" x14ac:dyDescent="0.25">
      <c r="A37" s="71" t="s">
        <v>121</v>
      </c>
      <c r="B37" s="72" t="s">
        <v>87</v>
      </c>
    </row>
    <row r="38" spans="1:8" ht="15.75" thickBot="1" x14ac:dyDescent="0.3">
      <c r="A38" s="73" t="s">
        <v>101</v>
      </c>
      <c r="B38" s="70" t="s">
        <v>122</v>
      </c>
    </row>
    <row r="39" spans="1:8" ht="15.75" thickBot="1" x14ac:dyDescent="0.3">
      <c r="A39" s="73" t="s">
        <v>103</v>
      </c>
      <c r="B39" s="70" t="s">
        <v>123</v>
      </c>
    </row>
    <row r="40" spans="1:8" ht="15.75" thickBot="1" x14ac:dyDescent="0.3">
      <c r="A40" s="73" t="s">
        <v>124</v>
      </c>
      <c r="B40" s="70" t="s">
        <v>125</v>
      </c>
    </row>
    <row r="41" spans="1:8" ht="15.75" thickBot="1" x14ac:dyDescent="0.3">
      <c r="A41" s="73" t="s">
        <v>105</v>
      </c>
      <c r="B41" s="70" t="s">
        <v>126</v>
      </c>
    </row>
    <row r="42" spans="1:8" ht="15.75" thickBot="1" x14ac:dyDescent="0.3">
      <c r="A42" s="73" t="s">
        <v>107</v>
      </c>
      <c r="B42" s="70" t="s">
        <v>127</v>
      </c>
    </row>
    <row r="43" spans="1:8" ht="15.75" thickBot="1" x14ac:dyDescent="0.3">
      <c r="A43" s="73" t="s">
        <v>128</v>
      </c>
      <c r="B43" s="70" t="s">
        <v>129</v>
      </c>
    </row>
    <row r="44" spans="1:8" ht="15" x14ac:dyDescent="0.25">
      <c r="A44" s="80" t="s">
        <v>130</v>
      </c>
      <c r="B44" s="422" t="s">
        <v>132</v>
      </c>
    </row>
    <row r="45" spans="1:8" ht="30.75" thickBot="1" x14ac:dyDescent="0.3">
      <c r="A45" s="73" t="s">
        <v>131</v>
      </c>
      <c r="B45" s="423"/>
    </row>
    <row r="47" spans="1:8" ht="15" thickBot="1" x14ac:dyDescent="0.25"/>
    <row r="48" spans="1:8" ht="15" thickBot="1" x14ac:dyDescent="0.25">
      <c r="A48" s="436" t="s">
        <v>81</v>
      </c>
      <c r="B48" s="437"/>
      <c r="C48" s="440" t="s">
        <v>133</v>
      </c>
      <c r="D48" s="441"/>
      <c r="E48" s="441"/>
      <c r="F48" s="441"/>
      <c r="G48" s="442"/>
      <c r="H48" s="86"/>
    </row>
    <row r="49" spans="1:8" ht="15" thickBot="1" x14ac:dyDescent="0.25">
      <c r="A49" s="438"/>
      <c r="B49" s="439"/>
      <c r="C49" s="443" t="s">
        <v>134</v>
      </c>
      <c r="D49" s="444"/>
      <c r="E49" s="81" t="s">
        <v>135</v>
      </c>
      <c r="F49" s="445" t="s">
        <v>136</v>
      </c>
      <c r="G49" s="446"/>
    </row>
    <row r="50" spans="1:8" ht="15" thickBot="1" x14ac:dyDescent="0.25">
      <c r="A50" s="87" t="s">
        <v>137</v>
      </c>
      <c r="B50" s="82" t="s">
        <v>138</v>
      </c>
      <c r="C50" s="82" t="s">
        <v>139</v>
      </c>
      <c r="D50" s="83" t="s">
        <v>138</v>
      </c>
      <c r="E50" s="83" t="s">
        <v>139</v>
      </c>
      <c r="F50" s="81" t="s">
        <v>139</v>
      </c>
      <c r="G50" s="84" t="s">
        <v>138</v>
      </c>
      <c r="H50" s="84" t="s">
        <v>139</v>
      </c>
    </row>
    <row r="51" spans="1:8" ht="28.5" customHeight="1" thickBot="1" x14ac:dyDescent="0.25">
      <c r="A51" s="88" t="s">
        <v>140</v>
      </c>
      <c r="B51" s="426" t="s">
        <v>141</v>
      </c>
      <c r="C51" s="428"/>
      <c r="D51" s="426" t="s">
        <v>142</v>
      </c>
      <c r="E51" s="427"/>
      <c r="F51" s="427"/>
      <c r="G51" s="427"/>
      <c r="H51" s="428"/>
    </row>
    <row r="52" spans="1:8" ht="43.5" thickBot="1" x14ac:dyDescent="0.25">
      <c r="A52" s="88" t="s">
        <v>143</v>
      </c>
      <c r="B52" s="426" t="s">
        <v>144</v>
      </c>
      <c r="C52" s="428"/>
      <c r="D52" s="85" t="s">
        <v>145</v>
      </c>
      <c r="E52" s="85" t="s">
        <v>146</v>
      </c>
      <c r="F52" s="85" t="s">
        <v>146</v>
      </c>
      <c r="G52" s="85" t="s">
        <v>145</v>
      </c>
      <c r="H52" s="85" t="s">
        <v>146</v>
      </c>
    </row>
    <row r="53" spans="1:8" ht="15" thickBot="1" x14ac:dyDescent="0.25">
      <c r="A53" s="88" t="s">
        <v>147</v>
      </c>
      <c r="B53" s="426" t="s">
        <v>148</v>
      </c>
      <c r="C53" s="428"/>
      <c r="D53" s="426" t="s">
        <v>134</v>
      </c>
      <c r="E53" s="428"/>
      <c r="F53" s="85" t="s">
        <v>149</v>
      </c>
      <c r="G53" s="426" t="s">
        <v>150</v>
      </c>
      <c r="H53" s="428"/>
    </row>
    <row r="54" spans="1:8" ht="15" thickBot="1" x14ac:dyDescent="0.25">
      <c r="A54" s="88" t="s">
        <v>87</v>
      </c>
      <c r="B54" s="426" t="s">
        <v>151</v>
      </c>
      <c r="C54" s="427"/>
      <c r="D54" s="427"/>
      <c r="E54" s="427"/>
      <c r="F54" s="428"/>
      <c r="G54" s="426" t="s">
        <v>152</v>
      </c>
      <c r="H54" s="428"/>
    </row>
    <row r="55" spans="1:8" ht="42.75" x14ac:dyDescent="0.2">
      <c r="A55" s="141" t="s">
        <v>465</v>
      </c>
      <c r="B55" s="79" t="s">
        <v>154</v>
      </c>
      <c r="C55" s="422" t="s">
        <v>157</v>
      </c>
      <c r="D55" s="79" t="s">
        <v>154</v>
      </c>
      <c r="E55" s="422" t="s">
        <v>157</v>
      </c>
      <c r="F55" s="422" t="s">
        <v>157</v>
      </c>
      <c r="G55" s="79" t="s">
        <v>160</v>
      </c>
      <c r="H55" s="422" t="s">
        <v>157</v>
      </c>
    </row>
    <row r="56" spans="1:8" ht="42.75" x14ac:dyDescent="0.2">
      <c r="A56" s="89" t="s">
        <v>153</v>
      </c>
      <c r="B56" s="90" t="s">
        <v>467</v>
      </c>
      <c r="C56" s="429"/>
      <c r="D56" s="79" t="s">
        <v>158</v>
      </c>
      <c r="E56" s="429"/>
      <c r="F56" s="429"/>
      <c r="G56" s="79" t="s">
        <v>161</v>
      </c>
      <c r="H56" s="429"/>
    </row>
    <row r="57" spans="1:8" ht="42.75" x14ac:dyDescent="0.2">
      <c r="A57" s="89"/>
      <c r="B57" s="79" t="s">
        <v>155</v>
      </c>
      <c r="C57" s="429"/>
      <c r="D57" s="79" t="s">
        <v>155</v>
      </c>
      <c r="E57" s="429"/>
      <c r="F57" s="429"/>
      <c r="G57" s="79" t="s">
        <v>162</v>
      </c>
      <c r="H57" s="429"/>
    </row>
    <row r="58" spans="1:8" ht="15" thickBot="1" x14ac:dyDescent="0.25">
      <c r="A58" s="88"/>
      <c r="B58" s="85" t="s">
        <v>156</v>
      </c>
      <c r="C58" s="423"/>
      <c r="D58" s="85" t="s">
        <v>159</v>
      </c>
      <c r="E58" s="423"/>
      <c r="F58" s="423"/>
      <c r="G58" s="85"/>
      <c r="H58" s="423"/>
    </row>
    <row r="59" spans="1:8" ht="42.75" x14ac:dyDescent="0.2">
      <c r="A59" s="141" t="s">
        <v>466</v>
      </c>
      <c r="B59" s="422" t="s">
        <v>157</v>
      </c>
      <c r="C59" s="430">
        <v>1.0999999999999999E-2</v>
      </c>
      <c r="D59" s="422" t="s">
        <v>157</v>
      </c>
      <c r="E59" s="433">
        <v>1.0999999999999999E-2</v>
      </c>
      <c r="F59" s="433">
        <v>3.9E-2</v>
      </c>
      <c r="G59" s="422" t="s">
        <v>157</v>
      </c>
      <c r="H59" s="79" t="s">
        <v>160</v>
      </c>
    </row>
    <row r="60" spans="1:8" ht="42.75" x14ac:dyDescent="0.2">
      <c r="A60" s="89" t="s">
        <v>153</v>
      </c>
      <c r="B60" s="429"/>
      <c r="C60" s="431"/>
      <c r="D60" s="429"/>
      <c r="E60" s="434"/>
      <c r="F60" s="434"/>
      <c r="G60" s="429"/>
      <c r="H60" s="79" t="s">
        <v>161</v>
      </c>
    </row>
    <row r="61" spans="1:8" ht="43.5" thickBot="1" x14ac:dyDescent="0.25">
      <c r="A61" s="88"/>
      <c r="B61" s="423"/>
      <c r="C61" s="432"/>
      <c r="D61" s="423"/>
      <c r="E61" s="435"/>
      <c r="F61" s="435"/>
      <c r="G61" s="423"/>
      <c r="H61" s="85" t="s">
        <v>162</v>
      </c>
    </row>
    <row r="62" spans="1:8" ht="127.5" customHeight="1" x14ac:dyDescent="0.2">
      <c r="A62" s="89" t="s">
        <v>164</v>
      </c>
      <c r="B62" s="422" t="s">
        <v>157</v>
      </c>
      <c r="C62" s="424" t="s">
        <v>166</v>
      </c>
      <c r="D62" s="422" t="s">
        <v>157</v>
      </c>
      <c r="E62" s="422" t="s">
        <v>157</v>
      </c>
      <c r="F62" s="422" t="s">
        <v>157</v>
      </c>
      <c r="G62" s="422" t="s">
        <v>157</v>
      </c>
      <c r="H62" s="422" t="s">
        <v>167</v>
      </c>
    </row>
    <row r="63" spans="1:8" ht="15" thickBot="1" x14ac:dyDescent="0.25">
      <c r="A63" s="88" t="s">
        <v>165</v>
      </c>
      <c r="B63" s="423"/>
      <c r="C63" s="425"/>
      <c r="D63" s="423"/>
      <c r="E63" s="423"/>
      <c r="F63" s="423"/>
      <c r="G63" s="423"/>
      <c r="H63" s="423"/>
    </row>
    <row r="64" spans="1:8" ht="15" thickBot="1" x14ac:dyDescent="0.25">
      <c r="A64" s="88" t="s">
        <v>168</v>
      </c>
      <c r="B64" s="426" t="s">
        <v>169</v>
      </c>
      <c r="C64" s="427"/>
      <c r="D64" s="427"/>
      <c r="E64" s="427"/>
      <c r="F64" s="427"/>
      <c r="G64" s="427"/>
      <c r="H64" s="428"/>
    </row>
    <row r="65" spans="1:8" ht="14.25" customHeight="1" x14ac:dyDescent="0.2">
      <c r="A65" s="410" t="s">
        <v>170</v>
      </c>
      <c r="B65" s="413" t="s">
        <v>171</v>
      </c>
      <c r="C65" s="414"/>
      <c r="D65" s="414"/>
      <c r="E65" s="414"/>
      <c r="F65" s="414"/>
      <c r="G65" s="414"/>
      <c r="H65" s="415"/>
    </row>
    <row r="66" spans="1:8" ht="15" thickBot="1" x14ac:dyDescent="0.25">
      <c r="A66" s="412"/>
      <c r="B66" s="419" t="s">
        <v>172</v>
      </c>
      <c r="C66" s="420"/>
      <c r="D66" s="420"/>
      <c r="E66" s="420"/>
      <c r="F66" s="420"/>
      <c r="G66" s="420"/>
      <c r="H66" s="421"/>
    </row>
    <row r="67" spans="1:8" ht="14.25" customHeight="1" x14ac:dyDescent="0.2">
      <c r="A67" s="410" t="s">
        <v>173</v>
      </c>
      <c r="B67" s="413" t="s">
        <v>174</v>
      </c>
      <c r="C67" s="414"/>
      <c r="D67" s="414"/>
      <c r="E67" s="414"/>
      <c r="F67" s="414"/>
      <c r="G67" s="414"/>
      <c r="H67" s="415"/>
    </row>
    <row r="68" spans="1:8" ht="15" thickBot="1" x14ac:dyDescent="0.25">
      <c r="A68" s="412"/>
      <c r="B68" s="419" t="s">
        <v>175</v>
      </c>
      <c r="C68" s="420"/>
      <c r="D68" s="420"/>
      <c r="E68" s="420"/>
      <c r="F68" s="420"/>
      <c r="G68" s="420"/>
      <c r="H68" s="421"/>
    </row>
    <row r="69" spans="1:8" ht="28.5" customHeight="1" x14ac:dyDescent="0.2">
      <c r="A69" s="410" t="s">
        <v>176</v>
      </c>
      <c r="B69" s="413" t="s">
        <v>177</v>
      </c>
      <c r="C69" s="414"/>
      <c r="D69" s="415"/>
      <c r="E69" s="413" t="s">
        <v>178</v>
      </c>
      <c r="F69" s="414"/>
      <c r="G69" s="414"/>
      <c r="H69" s="415"/>
    </row>
    <row r="70" spans="1:8" ht="28.5" customHeight="1" x14ac:dyDescent="0.2">
      <c r="A70" s="411"/>
      <c r="B70" s="416"/>
      <c r="C70" s="417"/>
      <c r="D70" s="418"/>
      <c r="E70" s="416" t="s">
        <v>179</v>
      </c>
      <c r="F70" s="417"/>
      <c r="G70" s="417"/>
      <c r="H70" s="418"/>
    </row>
    <row r="71" spans="1:8" ht="28.5" customHeight="1" thickBot="1" x14ac:dyDescent="0.25">
      <c r="A71" s="412"/>
      <c r="B71" s="419"/>
      <c r="C71" s="420"/>
      <c r="D71" s="421"/>
      <c r="E71" s="419" t="s">
        <v>180</v>
      </c>
      <c r="F71" s="420"/>
      <c r="G71" s="420"/>
      <c r="H71" s="421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2020-02-20T11:04:48Z</dcterms:modified>
</cp:coreProperties>
</file>